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втори търг\търговище\"/>
    </mc:Choice>
  </mc:AlternateContent>
  <bookViews>
    <workbookView xWindow="0" yWindow="0" windowWidth="28800" windowHeight="12300" tabRatio="866"/>
  </bookViews>
  <sheets>
    <sheet name="Аренда-Наем ЕПК, МФ и З" sheetId="10" r:id="rId1"/>
    <sheet name="ДОГОВОРИ-ПЪРВА ТР.СЕСИЯ" sheetId="11" state="hidden" r:id="rId2"/>
    <sheet name="създаване на тр.н." sheetId="7" r:id="rId3"/>
    <sheet name="§12а - ниви в стопански дворове" sheetId="2" r:id="rId4"/>
    <sheet name="§12а-пасища, ливади" sheetId="3" state="hidden" r:id="rId5"/>
  </sheets>
  <definedNames>
    <definedName name="_xlnm._FilterDatabase" localSheetId="3" hidden="1">'§12а - ниви в стопански дворове'!$A$4:$J$18</definedName>
    <definedName name="_xlnm._FilterDatabase" localSheetId="4" hidden="1">'§12а-пасища, ливади'!$A$3:$J$22</definedName>
    <definedName name="_xlnm._FilterDatabase" localSheetId="0" hidden="1">'Аренда-Наем ЕПК, МФ и З'!$A$3:$P$169</definedName>
    <definedName name="_xlnm._FilterDatabase" localSheetId="1" hidden="1">'ДОГОВОРИ-ПЪРВА ТР.СЕСИЯ'!$A$7:$P$27</definedName>
    <definedName name="_xlnm._FilterDatabase" localSheetId="2" hidden="1">'създаване на тр.н.'!$A$4:$O$10</definedName>
  </definedNames>
  <calcPr calcId="162913"/>
</workbook>
</file>

<file path=xl/calcChain.xml><?xml version="1.0" encoding="utf-8"?>
<calcChain xmlns="http://schemas.openxmlformats.org/spreadsheetml/2006/main">
  <c r="P156" i="10" l="1"/>
  <c r="P153" i="10"/>
  <c r="P152" i="10"/>
  <c r="P146" i="10"/>
  <c r="P143" i="10"/>
  <c r="P135" i="10"/>
  <c r="P131" i="10"/>
  <c r="P129" i="10"/>
  <c r="P127" i="10"/>
  <c r="P125" i="10"/>
  <c r="P123" i="10"/>
  <c r="P121" i="10"/>
  <c r="P111" i="10"/>
  <c r="P109" i="10"/>
  <c r="P107" i="10"/>
  <c r="P105" i="10"/>
  <c r="P103" i="10"/>
  <c r="P101" i="10"/>
  <c r="P99" i="10"/>
  <c r="P97" i="10"/>
  <c r="P95" i="10"/>
  <c r="P94" i="10"/>
  <c r="P91" i="10"/>
  <c r="P90" i="10"/>
  <c r="P89" i="10"/>
  <c r="P85" i="10"/>
  <c r="P84" i="10"/>
  <c r="P83" i="10"/>
  <c r="P82" i="10"/>
  <c r="P81" i="10"/>
  <c r="P79" i="10"/>
  <c r="P78" i="10"/>
  <c r="P77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I28" i="11" l="1"/>
  <c r="L28" i="11"/>
  <c r="L4" i="10" l="1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9" i="10"/>
  <c r="L101" i="10"/>
  <c r="L103" i="10"/>
  <c r="L105" i="10"/>
  <c r="L107" i="10"/>
  <c r="L109" i="10"/>
  <c r="L111" i="10"/>
  <c r="L113" i="10"/>
  <c r="L114" i="10"/>
  <c r="L115" i="10"/>
  <c r="L116" i="10"/>
  <c r="L117" i="10"/>
  <c r="L118" i="10"/>
  <c r="L119" i="10"/>
  <c r="L120" i="10"/>
  <c r="L121" i="10"/>
  <c r="L123" i="10"/>
  <c r="L125" i="10"/>
  <c r="L127" i="10"/>
  <c r="L129" i="10"/>
  <c r="L131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J19" i="11" l="1"/>
  <c r="J20" i="11"/>
  <c r="J18" i="11"/>
  <c r="J28" i="11" s="1"/>
  <c r="K9" i="11" l="1"/>
  <c r="N9" i="11" s="1"/>
  <c r="O9" i="11" s="1"/>
  <c r="K10" i="11"/>
  <c r="N10" i="11" s="1"/>
  <c r="O10" i="11" s="1"/>
  <c r="K11" i="11"/>
  <c r="N11" i="11" s="1"/>
  <c r="O11" i="11" s="1"/>
  <c r="K12" i="11"/>
  <c r="N12" i="11" s="1"/>
  <c r="O12" i="11" s="1"/>
  <c r="K13" i="11"/>
  <c r="M13" i="11" s="1"/>
  <c r="K14" i="11"/>
  <c r="N14" i="11" s="1"/>
  <c r="O14" i="11" s="1"/>
  <c r="K15" i="11"/>
  <c r="N15" i="11" s="1"/>
  <c r="O15" i="11" s="1"/>
  <c r="K16" i="11"/>
  <c r="M16" i="11" s="1"/>
  <c r="K17" i="11"/>
  <c r="N17" i="11" s="1"/>
  <c r="O17" i="11" s="1"/>
  <c r="K8" i="11"/>
  <c r="N8" i="11" l="1"/>
  <c r="K28" i="11"/>
  <c r="M28" i="11"/>
  <c r="P170" i="10"/>
  <c r="E19" i="2"/>
  <c r="O8" i="11" l="1"/>
  <c r="O28" i="11" s="1"/>
  <c r="N28" i="11"/>
  <c r="O5" i="7"/>
  <c r="O6" i="7"/>
  <c r="O7" i="7"/>
  <c r="O8" i="7"/>
  <c r="O9" i="7"/>
  <c r="E10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169" i="10"/>
  <c r="E170" i="10" s="1"/>
</calcChain>
</file>

<file path=xl/sharedStrings.xml><?xml version="1.0" encoding="utf-8"?>
<sst xmlns="http://schemas.openxmlformats.org/spreadsheetml/2006/main" count="1750" uniqueCount="479">
  <si>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</si>
  <si>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</si>
  <si>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</si>
  <si>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</si>
  <si>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</si>
  <si>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</si>
  <si>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</si>
  <si>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</si>
  <si>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</si>
  <si>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</si>
  <si>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</si>
  <si>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</si>
  <si>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</si>
  <si>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</si>
  <si>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АНТОНОВО</t>
  </si>
  <si>
    <t>IX</t>
  </si>
  <si>
    <t>нива</t>
  </si>
  <si>
    <t>V</t>
  </si>
  <si>
    <t>VIII</t>
  </si>
  <si>
    <t>IV</t>
  </si>
  <si>
    <t>III</t>
  </si>
  <si>
    <t>Нива</t>
  </si>
  <si>
    <t>друг вид нива</t>
  </si>
  <si>
    <t>ДОЛНА ХУБАВКА</t>
  </si>
  <si>
    <t>КЕСТЕНОВО</t>
  </si>
  <si>
    <t>ОМУРТАГ</t>
  </si>
  <si>
    <t>ПЪРВАН</t>
  </si>
  <si>
    <t>изоставена орна земя</t>
  </si>
  <si>
    <t>БЕРКОВСКИ</t>
  </si>
  <si>
    <t>ЗАРАЕВО</t>
  </si>
  <si>
    <t>ПОПОВО</t>
  </si>
  <si>
    <t>ТРЪСТИКА</t>
  </si>
  <si>
    <t>ТЪРГОВИЩЕ</t>
  </si>
  <si>
    <t>ВАРДУН</t>
  </si>
  <si>
    <t>ІХ</t>
  </si>
  <si>
    <t>ІІІ</t>
  </si>
  <si>
    <t>VІ</t>
  </si>
  <si>
    <t>ГОЛЯМО НОВО</t>
  </si>
  <si>
    <t>15895.16.7</t>
  </si>
  <si>
    <t>м. КУВЕШ, 15895.14.23, 15895.16.16, 15895.16.3, 15895.16.8</t>
  </si>
  <si>
    <t>15895.33.19</t>
  </si>
  <si>
    <t>м.РАШКОВО 15895.33.12, 15895.33.18, 15895.33.501, 15895.33.503</t>
  </si>
  <si>
    <t>15895.47.13</t>
  </si>
  <si>
    <t>ІV</t>
  </si>
  <si>
    <t>м.КАЙЪЛЪКА 15895.47.12, 15895.47.14, 15895.47.501, 63077.1.15</t>
  </si>
  <si>
    <t>15895.47.14</t>
  </si>
  <si>
    <t>м.КАЙЪЛЪКА 15895.47.13, 15895.47.15, 15895.47.16, 15895.47.22</t>
  </si>
  <si>
    <t>15895.47.19</t>
  </si>
  <si>
    <t>м. КАЙЪЛЪКА, 15895.47.11, 15895.47.17, 15895.47.18, 15895.47.501</t>
  </si>
  <si>
    <t>15895.51.1</t>
  </si>
  <si>
    <t>ГОРНА КАБДА</t>
  </si>
  <si>
    <t>16225.1.11</t>
  </si>
  <si>
    <t>м. Ч. ЧЕИР 16225.1.10, 16225.1.12, 16225.1.2, 16225.1.8</t>
  </si>
  <si>
    <t>16225.1.18</t>
  </si>
  <si>
    <t>м. Ч. ЧЕИР 16225.1.16, 16225.1.17, 16225.1.19, 16225.1.20</t>
  </si>
  <si>
    <t>16225.1.29</t>
  </si>
  <si>
    <t>м. Ч. ЧЕИР 16225.1.12, 16225.1.28, 16225.1.30, 16225.1.31</t>
  </si>
  <si>
    <t>16225.1.31</t>
  </si>
  <si>
    <t>м. Ч. ЧЕИР 16225.1.12, 16225.1.29, 16225.1.30, 16225.1.38</t>
  </si>
  <si>
    <t>16225.1.32</t>
  </si>
  <si>
    <t>м. Ч. ЧЕИР 16225.1.12, 16225.1.33, 16225.1.34, 16225.1.38</t>
  </si>
  <si>
    <t>16225.1.42</t>
  </si>
  <si>
    <t>м. Ч. ЧЕИР 16225.1.19, 16225.1.40, 16225.1.41, 16225.1.43</t>
  </si>
  <si>
    <t>16225.1.44</t>
  </si>
  <si>
    <t>м. Ч. ЧЕИР 16225.1.12, 16225.1.19, 16225.1.43, 16225.1.45</t>
  </si>
  <si>
    <t>16225.1.51</t>
  </si>
  <si>
    <t>м. Ч. ЧЕИР 16225.1.12, 16225.1.49, 16225.1.50, 16225.1.52</t>
  </si>
  <si>
    <t>КОШНИЧАРИ</t>
  </si>
  <si>
    <t>39195.24.1</t>
  </si>
  <si>
    <t>м.КРЕПОСТТА 39195.17.90, 39195.24.2, 39195.24.3, 39195.24.4</t>
  </si>
  <si>
    <t>ГОРИЦА</t>
  </si>
  <si>
    <t>АЛВАНОВО</t>
  </si>
  <si>
    <t>00215.14.69</t>
  </si>
  <si>
    <t>м. БЕЗ МЕСТНОСТ/ 00215.14.70, 00215.14.73, 00215.14.8</t>
  </si>
  <si>
    <t>АЛЕКСАНДРОВО</t>
  </si>
  <si>
    <t>00312.5.19</t>
  </si>
  <si>
    <t> м. БОСТАНЛЪК, 00312.5.18, 00312.5.20, 00312.5.39, 00312.5.40</t>
  </si>
  <si>
    <t>00312.53.13</t>
  </si>
  <si>
    <t>00312.49.43, 00312.53.11, 00312.53.14, 00312.53.36</t>
  </si>
  <si>
    <t>00312.53.18</t>
  </si>
  <si>
    <t>00312.49.43, 00312.53.19, 00312.54.18, 78297.4.41</t>
  </si>
  <si>
    <t>БОЖУРКА</t>
  </si>
  <si>
    <t>05030.1.45</t>
  </si>
  <si>
    <t>VІІІ</t>
  </si>
  <si>
    <t>м. ЧАТМАДЖЪ, 05030.1.33, 05030.1.34, 05030.1.43, 05030.1.44</t>
  </si>
  <si>
    <t>05030.1.52</t>
  </si>
  <si>
    <t>м. ЧАТМАДЖЪ, 05030.1.37, 05030.1.41, 05030.1.43, 05030.1.53</t>
  </si>
  <si>
    <t>05030.1.53</t>
  </si>
  <si>
    <t>м. ЧАТМАДЖЪ, 05030.1.36, 05030.1.37, 05030.1.43, 05030.1.44</t>
  </si>
  <si>
    <t>05030.3.88</t>
  </si>
  <si>
    <t>м. ЧАИР АВЛУ, 05030.3.86, 05030.3.87, 05030.3.89, 05030.3.92</t>
  </si>
  <si>
    <t>05030.4.91</t>
  </si>
  <si>
    <t>м. ДЕРЕ ТАРЛА/ 05030.4.106, 05030.4.111, 05030.4.51, 05030.4.84</t>
  </si>
  <si>
    <t>05030.10.17</t>
  </si>
  <si>
    <t>м. КОЗЛУК, 05030.10.16, 05030.10.18, 05030.10.24</t>
  </si>
  <si>
    <t>05030.17.114</t>
  </si>
  <si>
    <t>м. АЛАН ЕКИНИ, 05030.17.113, 05030.17.115, 05030.17.125</t>
  </si>
  <si>
    <t>05030.20.67</t>
  </si>
  <si>
    <t>м.ЕКИ КЕПЧЕ 05030.20.60, 05030.20.64, 05030.20.68, 05030.20.72</t>
  </si>
  <si>
    <t>05030.20.81</t>
  </si>
  <si>
    <t>м.ЕКИ КЕПЧЕ 05030.20.73, 05030.20.80, 05030.20.82, 58579.10.11</t>
  </si>
  <si>
    <t>БРАТОВО</t>
  </si>
  <si>
    <t>06166.25.11</t>
  </si>
  <si>
    <t>VІІ</t>
  </si>
  <si>
    <t>м. КОДЖА ПУНАР, 06166.25.1, 06166.25.124, 06166.25.17</t>
  </si>
  <si>
    <t>БУЙНОВО</t>
  </si>
  <si>
    <t>06882.18.31</t>
  </si>
  <si>
    <t>м. БЮЮК ЕН ОВАСЪ, 06882.18.2, 06882.18.3, 06882.18.30, 06882.18.32</t>
  </si>
  <si>
    <t>06882.19.22</t>
  </si>
  <si>
    <t>м. ГЯУР ОВАСЪ 06882.19.55, 72148.15.19</t>
  </si>
  <si>
    <t>10121.23.4</t>
  </si>
  <si>
    <t>10121.26.10</t>
  </si>
  <si>
    <t>10121.26.11</t>
  </si>
  <si>
    <t>10121.26.12</t>
  </si>
  <si>
    <t>10121.26.13</t>
  </si>
  <si>
    <t>10121.27.18</t>
  </si>
  <si>
    <t>10121.38.33</t>
  </si>
  <si>
    <t>10121.38.69</t>
  </si>
  <si>
    <t>10121.39.4</t>
  </si>
  <si>
    <t>10121.39.5</t>
  </si>
  <si>
    <t>10121.45.45</t>
  </si>
  <si>
    <t>15895.1.10</t>
  </si>
  <si>
    <t>м. МАНДРА, 15895.1.11, 15895.1.13, 15895.1.502, 15895.1.9</t>
  </si>
  <si>
    <t>15895.1.26</t>
  </si>
  <si>
    <t>м. МАНДРА, 15895.1.15, 15895.1.16, 15895.1.25, 15895.1.502</t>
  </si>
  <si>
    <t>15895.2.9</t>
  </si>
  <si>
    <t>м. МАНДРА, 15895.1.501, 15895.1.502, 15895.2.10, 15895.2.501</t>
  </si>
  <si>
    <t>15895.2.12</t>
  </si>
  <si>
    <t>м. МАНДРА, 15895.2.10, 15895.2.11, 15895.2.13, 15895.2.15</t>
  </si>
  <si>
    <t>15895.2.15</t>
  </si>
  <si>
    <t>м. МАНДРА, 15895.2.12, 15895.2.13, 15895.2.14, 15895.2.16, 15895.2.17</t>
  </si>
  <si>
    <t>15895.2.16</t>
  </si>
  <si>
    <t>м. МАНДРА, 15895.2.15, 15895.2.17, 15895.2.19, 15895.2.501</t>
  </si>
  <si>
    <t>15895.2.17</t>
  </si>
  <si>
    <t>м. МАНДРА, 15895.1.502, 15895.2.14, 15895.2.15, 15895.2.16, 15895.2.18</t>
  </si>
  <si>
    <t>15895.2.18</t>
  </si>
  <si>
    <t>м. МАНДРА, 15895.1.502, 15895.2.17, 15895.2.19, 15895.2.21</t>
  </si>
  <si>
    <t>15895.3.1</t>
  </si>
  <si>
    <t>м. КОНОПИЩЕ, 15895.3.2, 15895.3.501, 15895.3.6, 15895.5.8, 23738.27.40</t>
  </si>
  <si>
    <t>15895.5.5</t>
  </si>
  <si>
    <t>м. КОНОПИЩЕ, 15895.11.34, 15895.5.4, 15895.5.6, 15895.5.8</t>
  </si>
  <si>
    <t>15895.6.12</t>
  </si>
  <si>
    <t>м. ОЛАНБУРЛУКА, 15895.6.10, 15895.6.11, 15895.6.13, 15895.6.15</t>
  </si>
  <si>
    <t>15895.7.3</t>
  </si>
  <si>
    <t>м. ОЛАНБУРЛУКА, 15895.7.16, 15895.7.17, 15895.7.2, 15895.7.5</t>
  </si>
  <si>
    <t>15895.7.7</t>
  </si>
  <si>
    <t>м. ОЛАНБУРЛУКА, 15895.7.10, 15895.7.502, 15895.7.6, 15895.7.8</t>
  </si>
  <si>
    <t>15895.8.4</t>
  </si>
  <si>
    <t>м. ОЛАНБУРЛУКА, 15895.8.11, 15895.8.14, 15895.8.19, 15895.8.3</t>
  </si>
  <si>
    <t>15895.9.3</t>
  </si>
  <si>
    <t>м.ОЛАНБУРЛУКА 15895.8.21, 15895.9.13, 15895.9.2, 15895.9.501</t>
  </si>
  <si>
    <t>15895.11.19</t>
  </si>
  <si>
    <t>м. ЯБЪЛКОВО, 15895.11.15, 15895.11.18, 15895.11.20, 15895.14.23</t>
  </si>
  <si>
    <t>15895.13.13</t>
  </si>
  <si>
    <t>м. ЯБЪЛКОВО, 15895.13.12, 15895.13.14, 15895.1.33, 15895.13.7</t>
  </si>
  <si>
    <t>15895.17.15</t>
  </si>
  <si>
    <t>м. ОЛАНБУРЛУКА, 15895.17.1, 15895.17.16, 15895.17.17, 15895.17.2</t>
  </si>
  <si>
    <t>15895.18.3</t>
  </si>
  <si>
    <t>м. ОЛАНБУРЛУКА, 15895.17.501, 15895.18.2, 15895.18.25, 15895.18.4</t>
  </si>
  <si>
    <t>15895.18.11</t>
  </si>
  <si>
    <t>м. ОЛАНБУРЛУКА, 15895.17.501, 15895.18.10, 15895.18.12, 15895.18.33</t>
  </si>
  <si>
    <t>15895.18.21</t>
  </si>
  <si>
    <t>м. ОЛАНБУРЛУКА, 15895.18.20, 15895.18.22, 15895.18.31, 15895.18.32</t>
  </si>
  <si>
    <t>15895.18.29</t>
  </si>
  <si>
    <t>м. ОЛАНБУРЛУКА, 15895.18.28, 15895.18.30, 15895.18.38, 15895.18.50</t>
  </si>
  <si>
    <t>15895.19.11</t>
  </si>
  <si>
    <t>м. ОЛАНБУРЛУКА, 15895.18.50, 15895.19.10, 15895.19.12, 15895.19.25</t>
  </si>
  <si>
    <t>15895.19.14</t>
  </si>
  <si>
    <t>15895.19.15</t>
  </si>
  <si>
    <t>м.ОЛАНБУРЛУКА 15895.19.14, 15895.19.16, 15895.19.25, 15895.19.501</t>
  </si>
  <si>
    <t>15895.20.6</t>
  </si>
  <si>
    <t>м.КАЛЕ ПУНАР 15895.20.17, 15895.20.18, 15895.20.5, 15895.20.504</t>
  </si>
  <si>
    <t>15895.20.7</t>
  </si>
  <si>
    <t>м. КАЛЕ ПУНАР, 15895.20.17, 15895.20.5, 15895.20.502, 15895.20.6</t>
  </si>
  <si>
    <t>15895.20.10</t>
  </si>
  <si>
    <t>м.КАЛЕ ПУНАР 15895.20.11, 15895.20.15, 15895.20.502, 15895.20.9</t>
  </si>
  <si>
    <t>15895.20.22</t>
  </si>
  <si>
    <t>м. КАЛЕ ПУНАР, 15895.20.21, 15895.20.24, 15895.20.26, 15895.20.50</t>
  </si>
  <si>
    <t>15895.22.5</t>
  </si>
  <si>
    <t>м. ДЪБРАВАТА, 15895.21.501, 15895.22.20, 15895.22.4, 15895.22.501</t>
  </si>
  <si>
    <t>15895.26.4</t>
  </si>
  <si>
    <t>м. ЛЕЩАКА, 15895.25.14, 15895.26.3, 15895.26.5, 15895.26.501</t>
  </si>
  <si>
    <t>15895.26.5</t>
  </si>
  <si>
    <t>м. ЛЕЩАКА, 15895.25.14, 15895.26.4, 15895.26.501, 15895.26.6</t>
  </si>
  <si>
    <t>15895.26.6</t>
  </si>
  <si>
    <t>м. ЛЕЩАКА, 15895.25.14, 15895.26.33, 15895.26.5, 15895.26.501</t>
  </si>
  <si>
    <t>15895.30.17</t>
  </si>
  <si>
    <t>м. РАШКОВО, 15895.29.17, 15895.30.26, 15895.30.30, 15895.30.503</t>
  </si>
  <si>
    <t>15895.32.1</t>
  </si>
  <si>
    <t>м. РАШКОВО, 15895.31.501, 15895.32.14, 15895.32.15, 15895.32.16</t>
  </si>
  <si>
    <t>15895.33.7</t>
  </si>
  <si>
    <t>м. РАШКОВО, 15895.32.501, 15895.33.24, 15895.33.25, 15895.33.6</t>
  </si>
  <si>
    <t>15895.33.18</t>
  </si>
  <si>
    <t>м. РАШКОВО, 15895.33.19, 15895.33.503, 15895.42.25</t>
  </si>
  <si>
    <t>15895.38.1</t>
  </si>
  <si>
    <t>м. КЛЕНАКА, 15895.38.45, 15895.38.501, 15895.38.59</t>
  </si>
  <si>
    <t>15895.38.11</t>
  </si>
  <si>
    <t>15895.38.12</t>
  </si>
  <si>
    <t>15895.38.14</t>
  </si>
  <si>
    <t>м. КЛЕНАКА, 15895.38.15, 15895.38.503, 15895.38.51, 15895.38.7</t>
  </si>
  <si>
    <t>15895.38.18</t>
  </si>
  <si>
    <t>м.КЛЕНАКА 15895.38.17, 15895.38.4, 15895.38.5, 15895.38.502</t>
  </si>
  <si>
    <t>15895.38.21</t>
  </si>
  <si>
    <t>м.КЛЕНАКА 15895.38.22, 15895.38.502, 15895.38.503, 15895.38.504</t>
  </si>
  <si>
    <t>15895.38.24</t>
  </si>
  <si>
    <t>м.КЛЕНАКА 15895.38.23, 15895.38.25, 15895.38.503, 15895.38.504</t>
  </si>
  <si>
    <t>15895.38.39</t>
  </si>
  <si>
    <t>м. КЛЕНАКА, 15895.38.504, 15895.38.52, 15895.38.53, 15895.38.54</t>
  </si>
  <si>
    <t>15895.39.3</t>
  </si>
  <si>
    <t>м. КАЛИЕВА МОГИЛА, 15895.39.2, 15895.39.27, 15895.39.4, 15895.39.501</t>
  </si>
  <si>
    <t>15895.39.5</t>
  </si>
  <si>
    <t>м. КАЛИЕВА МОГИЛА, 15895.39.13, 15895.39.14, 15895.39.15, 15895.39.501</t>
  </si>
  <si>
    <t>15895.39.8</t>
  </si>
  <si>
    <t>м. КАЛИЕВА МОГИЛА, 15895.39.10, 15895.39.11, 15895.39.501, 15895.39.7</t>
  </si>
  <si>
    <t>15895.39.9</t>
  </si>
  <si>
    <t>м. КАЛИЕВА МОГИЛА, 15895.39.10, 15895.39.27, 15895.39.501, 15895.39.8</t>
  </si>
  <si>
    <t>15895.39.21</t>
  </si>
  <si>
    <t>ДА ГО ВКЛ/ В ТЪРГ</t>
  </si>
  <si>
    <t>15895.41.14</t>
  </si>
  <si>
    <t>15895.41.17</t>
  </si>
  <si>
    <t>15895.45.8</t>
  </si>
  <si>
    <t>м. РОЗОВА ГРАДИНА, 15895.44.502, 15895.45.15, 15895.45.17, 15895.45.18</t>
  </si>
  <si>
    <t>15895.45.14</t>
  </si>
  <si>
    <t>м. РОЗОВА ГРАДИНА, 15895.44.502, 15895.45.13, 15895.45.17, 15895.45.4</t>
  </si>
  <si>
    <t>15895.50.3</t>
  </si>
  <si>
    <t>м.КЛЕНАКА 15895.50.2, 15895.50.4, 15895.50.501, 30079.24.59</t>
  </si>
  <si>
    <t>15895.50.8</t>
  </si>
  <si>
    <t>15895.50.10</t>
  </si>
  <si>
    <t>м. КЛЕНАКА 15895.50.11, 15895.50.30, 15895.50.501, 15895.50.9</t>
  </si>
  <si>
    <t>15895.50.21</t>
  </si>
  <si>
    <t>м.КЛЕНАКА 15103.19.10, 15895.50.26, 15895.50.501, 15895.50.502</t>
  </si>
  <si>
    <t>15895.50.25</t>
  </si>
  <si>
    <t>м.КЛЕНАКА 15103.19.9, 15895.50.24, 15895.50.26, 15895.50.501</t>
  </si>
  <si>
    <t>ГОЛЯМО СОКОЛОВО</t>
  </si>
  <si>
    <t>15919.11.168</t>
  </si>
  <si>
    <t>15919.11.5</t>
  </si>
  <si>
    <t>16225.10.10</t>
  </si>
  <si>
    <t>м. БОСТАНЛЪК 6225.10.11, 16225.10.3, 16225.10.7, 16225.10.8, 16225.10.9</t>
  </si>
  <si>
    <t>16225.10.14</t>
  </si>
  <si>
    <t>за прехв. Към горското</t>
  </si>
  <si>
    <t>16225.10.6</t>
  </si>
  <si>
    <t xml:space="preserve">м. БОСТАНЛЪК 16225.10.3, 16225.10.43, 16225.10.5, 16225.13.45 </t>
  </si>
  <si>
    <t>16225.10.7</t>
  </si>
  <si>
    <t xml:space="preserve">м. БОСТАНЛЪК 16225.10.10, 16225.10.3, 16225.10.43, 16225.10.8 </t>
  </si>
  <si>
    <t>16225.10.9</t>
  </si>
  <si>
    <t>м. БОСТАНЛЪК 16225.10.10, 16225.10.11, 16225.10.8, 16225.11.42</t>
  </si>
  <si>
    <t>ДРАГАНОВЕЦ</t>
  </si>
  <si>
    <t>23087.7.153</t>
  </si>
  <si>
    <t>23087.7.220</t>
  </si>
  <si>
    <t>23087.18.2</t>
  </si>
  <si>
    <t>м. АК БОЗАЛЬК 23087.18.1, 23087.18.124, 23087.18.3</t>
  </si>
  <si>
    <t>ЗДРАВЕЦ</t>
  </si>
  <si>
    <t>30644.1.4</t>
  </si>
  <si>
    <t>м.КЮЛЮРА 30644.1.12, 30644.1.3, 30644.1.9, 57008.40.19,</t>
  </si>
  <si>
    <t>30644.5.1</t>
  </si>
  <si>
    <t>м.Д.ЕКЕНЛИК 30644.1.13, 30644.5.2, 30644.5.24, 30644.5.38</t>
  </si>
  <si>
    <t>30644.8.2</t>
  </si>
  <si>
    <t>м.КАРА ПЕТЛИК 30644.6.43, 30644.8.1, 30644.8.11, 30644.8.3</t>
  </si>
  <si>
    <t>м.КАРАМЕШЕ 30644.10.31, 30644.11.26, 30644.11.27, 30644.13.3</t>
  </si>
  <si>
    <t>30644.23.25</t>
  </si>
  <si>
    <t>м.ОПЧ.АЛТЪ 30644.22.26, 30644.22.27, 30644.23.24, 30644.23.32</t>
  </si>
  <si>
    <t>30644.28.16</t>
  </si>
  <si>
    <t>м. ГЮНЯ, 30644.28.12, 30644.28.15, 30644.28.17, 30644.28.23</t>
  </si>
  <si>
    <t>КОПРЕЦ</t>
  </si>
  <si>
    <t>38501.9.87</t>
  </si>
  <si>
    <t>м. -, 38501.9.140, 38501.9.86, 38501.9.88</t>
  </si>
  <si>
    <t>38501.26.4</t>
  </si>
  <si>
    <t>м. - 38501.25.4, 38501.26.2, 38501.26.5, 38501.27.15</t>
  </si>
  <si>
    <t>КРАЛЕВО</t>
  </si>
  <si>
    <t>39390.55.12</t>
  </si>
  <si>
    <t xml:space="preserve"> м.КУВАНКЛЪК, 39390.53.3, 39390.55.14, 39390.55.3, 39390.55.5</t>
  </si>
  <si>
    <t>МОМИНО</t>
  </si>
  <si>
    <t>48920.23.17</t>
  </si>
  <si>
    <t>м. БАЛЪК АЛТА, 48920.20.37, 48920.23.16, 48920.23.18</t>
  </si>
  <si>
    <t>48920.23.24</t>
  </si>
  <si>
    <t>м. БАЛЪК АЛТА, 48920.23.23, 48920.23.25, 48920.23.26</t>
  </si>
  <si>
    <t>48920.23.29</t>
  </si>
  <si>
    <t>м. БАЛЪК АЛТА, 48920.23.20, 48920.23.21, 48920.23.28</t>
  </si>
  <si>
    <t>48920.23.57</t>
  </si>
  <si>
    <t>м. БАЛЪК АЛТА, 48920.23.58, 48920.23.59, 48920.23.60</t>
  </si>
  <si>
    <t>48920.25.9</t>
  </si>
  <si>
    <t>м. ДЮДЮКЛЮК, 48920.22.66, 48920.25.12, 48920.25.13, 48920.25.30</t>
  </si>
  <si>
    <t>48920.25.20</t>
  </si>
  <si>
    <t>м. ДЮДЮКЛЮК, 48920.22.66, 48920.25.19, 48920.25.21, 48920.25.30</t>
  </si>
  <si>
    <t>48920.34.33</t>
  </si>
  <si>
    <t xml:space="preserve">м. АЛАН АРДЪ, 48920.34.19, 48920.34.32, 48920.34.34, 48920.34.66 </t>
  </si>
  <si>
    <t>ПАЙДУШКО</t>
  </si>
  <si>
    <t>55201.16.40</t>
  </si>
  <si>
    <t>ЧАМУРЛУК 55201.16.22, 55201.16.26, 55201.16.39, 55201.16.50</t>
  </si>
  <si>
    <t>ПЕВЕЦ</t>
  </si>
  <si>
    <t>55662.22.116</t>
  </si>
  <si>
    <t>СТАРИ ЛОЗЯ, 55662.22.102, 55662.22.114, 55662.22.115, 55662.22.117</t>
  </si>
  <si>
    <t>ПРЕСЯК</t>
  </si>
  <si>
    <t>58298.5.16</t>
  </si>
  <si>
    <t>ТЮТЮНЛЮК 58298.5.15, 58298.5.19, 58298.5.20, 58298.5.21</t>
  </si>
  <si>
    <t>58298.6.10</t>
  </si>
  <si>
    <t>м. ЧАЛМАР, 58298.14.20, 58298.6.11, 58298.6.18</t>
  </si>
  <si>
    <t>58298.6.14</t>
  </si>
  <si>
    <t xml:space="preserve">м. ЧАЛМАР, 58298.14.20, 58298.5.27, 58298.6.13, 58298.6.15 </t>
  </si>
  <si>
    <t>ПРОБУДА</t>
  </si>
  <si>
    <t>58493.13.10</t>
  </si>
  <si>
    <t>м. БЕЗ МЕСТНОСТ 58493.13.11, 58493.13.9, 58493.13.95</t>
  </si>
  <si>
    <t>ПРОЛАЗ</t>
  </si>
  <si>
    <t>58579.3.3</t>
  </si>
  <si>
    <t>Затревена нива</t>
  </si>
  <si>
    <t xml:space="preserve">м. БАЙГЪН АРКАСЪ, 58579.3.2, 58579.3.5, 58579.3.8, 58579.4.10 </t>
  </si>
  <si>
    <t>РОСИНА</t>
  </si>
  <si>
    <t>63077.4.4</t>
  </si>
  <si>
    <t>м. АЛЧАКА, 63077.4.12, 63077.4.15, 63077.4.27, 63077.4.5</t>
  </si>
  <si>
    <t>63077.4.10</t>
  </si>
  <si>
    <t>м. АЛЧАКА, 23546.32.2, 23546.32.3, 23546.32.7, 63077.4.11</t>
  </si>
  <si>
    <t>63077.8.16</t>
  </si>
  <si>
    <t xml:space="preserve">м. ЮРТЛУК, 63077.6.17, 63077.8.15, 63077.8.503, 63077.888.1 </t>
  </si>
  <si>
    <t>63077.14.19</t>
  </si>
  <si>
    <t>м. КОЛИБАЛЪК, 15103.107.23, 63077.14.14, 63077.14.16, 63077.14.17</t>
  </si>
  <si>
    <t>63077.18.2</t>
  </si>
  <si>
    <t>м. РАВНИ НИВИ, 63077.10.26, 63077.18.1, 63077.18.12, 63077.18.13</t>
  </si>
  <si>
    <t>63077.20.8</t>
  </si>
  <si>
    <t>САДИНА БАИР 63077.19.501, 63077.20.502, 63077.20.7, 63077.20.9</t>
  </si>
  <si>
    <t>63077.21.9</t>
  </si>
  <si>
    <t xml:space="preserve">м. ГОРНИ ЛИВАДИ, 57008.63.203, 63077.21.12, 63077.21.14, 63077.22.19 </t>
  </si>
  <si>
    <t>РУЕЦ</t>
  </si>
  <si>
    <t>63241.1.1</t>
  </si>
  <si>
    <t>63241.1.15</t>
  </si>
  <si>
    <t>м. ТЕКЕ КЪРШИ 63241.1.1, 63241.1.16, 63241.1.28, 73626.205.242</t>
  </si>
  <si>
    <t>СТРАЖА</t>
  </si>
  <si>
    <t>69599.20.38</t>
  </si>
  <si>
    <t>м. ПАПРАНИЦА 69599.20.36, 69599.20.37, 69599.20.39, 69599.20.40</t>
  </si>
  <si>
    <t>69599.24.22</t>
  </si>
  <si>
    <t>м.Ачик Алта 69599.24.14, 69599.24.17, 69599.24.20, 69599.24.39</t>
  </si>
  <si>
    <t>69599.33.19</t>
  </si>
  <si>
    <t>м. АША МЕШЕ, 69599.11.19, 69599.33.11, 69599.33.12, 69599.33.2</t>
  </si>
  <si>
    <t xml:space="preserve">73626.72.8      </t>
  </si>
  <si>
    <t> м. СИВА 73626.72.1, 73626.72.13, 73626.72.26, 73626.72.7</t>
  </si>
  <si>
    <t>ТЪРНОВЦА</t>
  </si>
  <si>
    <t>73701.48.38</t>
  </si>
  <si>
    <t>м.АКПУНАР 73701.48.10, 73701.48.37, 73701.48.39, 73701.48.5</t>
  </si>
  <si>
    <t>73701.48.39</t>
  </si>
  <si>
    <t>м.АКПУНАР 73701.48.37, 73701.48.38, 73701.48.40, 73701.48.5</t>
  </si>
  <si>
    <t>ЦВЕТНИЦА</t>
  </si>
  <si>
    <t>78297.9.73</t>
  </si>
  <si>
    <t>м. КОДЖА КОРУ 78297.888.1, 78297.9.28, 78297.9.29, 78297.9.72</t>
  </si>
  <si>
    <t>78297.13.4</t>
  </si>
  <si>
    <t>м. КЬОСЕ ТЪРЛА, 78297.13.1, 78297.13.3, 78297.13.5</t>
  </si>
  <si>
    <t>неполивен</t>
  </si>
  <si>
    <t>20 г.</t>
  </si>
  <si>
    <t>16225.8.1</t>
  </si>
  <si>
    <t>Овощна градина</t>
  </si>
  <si>
    <t>16225.8.5</t>
  </si>
  <si>
    <t>16225.8.12</t>
  </si>
  <si>
    <t>16225.8.31</t>
  </si>
  <si>
    <t>16225.8.45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</si>
  <si>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</si>
  <si>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</si>
  <si>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</si>
  <si>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</si>
  <si>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</si>
  <si>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</si>
  <si>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</si>
  <si>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</si>
  <si>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</si>
  <si>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</si>
  <si>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</si>
  <si>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</si>
  <si>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</si>
  <si>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</si>
  <si>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</si>
  <si>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</si>
  <si>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</si>
  <si>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</si>
  <si>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</si>
  <si>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</si>
  <si>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</si>
  <si>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</si>
  <si>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</si>
  <si>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</si>
  <si>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</si>
  <si>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</si>
  <si>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</si>
  <si>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</si>
  <si>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</si>
  <si>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</si>
  <si>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</si>
  <si>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</si>
  <si>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</si>
  <si>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</si>
  <si>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</si>
  <si>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</si>
  <si>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</si>
  <si>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</si>
  <si>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</si>
  <si>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</si>
  <si>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</si>
  <si>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</si>
  <si>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</si>
  <si>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</si>
  <si>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</si>
  <si>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</si>
  <si>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</si>
  <si>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</si>
  <si>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</si>
  <si>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</si>
  <si>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арендна вноска</t>
  </si>
  <si>
    <t>ШЕФКЕТ АХМЕДОВ ХАСАНОВ</t>
  </si>
  <si>
    <t>МИРОСЛАВ СТАНЕВ ГОРАНОВ</t>
  </si>
  <si>
    <t>ОЛГА ПАВЛОВНА ПОРИЦКА</t>
  </si>
  <si>
    <t>АГРО-М 94 ЕООД</t>
  </si>
  <si>
    <t>ПЕТЪР НИКОЛОВ ПЕТРОВ</t>
  </si>
  <si>
    <t>ЕТ ЗОНГОВ-2-ДИАН ХРИСТОВ</t>
  </si>
  <si>
    <t>ГЕОРГИОС КОНСТАНТИНОС АНАСТАСИУ</t>
  </si>
  <si>
    <t>БОРЯНА ЯНКОВА ТОДОРОВА</t>
  </si>
  <si>
    <t>НИКОЛАЙ ГЕНЧЕВ ЦВЯТКОВ</t>
  </si>
  <si>
    <t>ДАМЯН ИВАНОВ МАЛЧЕВ</t>
  </si>
  <si>
    <t>ИЛИЯН ДРАГНЕВ ИЛИЕВ</t>
  </si>
  <si>
    <t>ЕЛИЗАР ГЕОРГИЕВ КРЪСТЕВ</t>
  </si>
  <si>
    <t>БИОЕЛИТ ЕООД</t>
  </si>
  <si>
    <t>класиране</t>
  </si>
  <si>
    <t xml:space="preserve">КЛАСИРАНЕ в проведен търг за дългосрочно отдаване под аренда за създаване и отглеждане на трайни насаждения, за стопанската 2024/2025 година в област Търговище </t>
  </si>
  <si>
    <t>не печели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</si>
  <si>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</si>
  <si>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</si>
  <si>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</si>
  <si>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</si>
  <si>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</si>
  <si>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телефон/ мейл</t>
  </si>
  <si>
    <t>АРЕНДАТОР</t>
  </si>
  <si>
    <t>площ /дка/</t>
  </si>
  <si>
    <t xml:space="preserve"> внесен/ приспаднат депозит</t>
  </si>
  <si>
    <t>депозит за възстановяване</t>
  </si>
  <si>
    <t>за доплащане преди сключване на договора</t>
  </si>
  <si>
    <t>ЕПК</t>
  </si>
  <si>
    <t>ПО-05-1</t>
  </si>
  <si>
    <t>ПО-05-2</t>
  </si>
  <si>
    <t>ПО-05-3</t>
  </si>
  <si>
    <t>ПО-05-4</t>
  </si>
  <si>
    <t>ПО-05-5</t>
  </si>
  <si>
    <t>ПО-05-6</t>
  </si>
  <si>
    <t>ПО-05-7</t>
  </si>
  <si>
    <t>ПО-05-8</t>
  </si>
  <si>
    <t>ПО-05-9</t>
  </si>
  <si>
    <t>ПО-05-10</t>
  </si>
  <si>
    <t>ПО-05-11</t>
  </si>
  <si>
    <t>ФАГУС 2013 ЕООД</t>
  </si>
  <si>
    <t>декласиран</t>
  </si>
  <si>
    <t>/ Б. Боянова /</t>
  </si>
  <si>
    <t>арендна вноска по договор</t>
  </si>
  <si>
    <t>ТН</t>
  </si>
  <si>
    <t>АГРОДИМА ООД</t>
  </si>
  <si>
    <t>ИСМАИЛ ФИКРЕТОВ МАДЖАРОВ</t>
  </si>
  <si>
    <t>ПЕТЪР РУМЕНОВ БРАТОВАНОВ</t>
  </si>
  <si>
    <t>ЛАЗАРОВ-1987 ЕООД</t>
  </si>
  <si>
    <t>50% арендна вноска</t>
  </si>
  <si>
    <t>БАНКА ДСК</t>
  </si>
  <si>
    <t>ОД ЗЕМЕДЕЛИЕ гр.ТЪРГОВИЩЕ</t>
  </si>
  <si>
    <t>IBAN - BG31 STSA 9300 3102 1931 01</t>
  </si>
  <si>
    <t>BIC - STSABGSF</t>
  </si>
  <si>
    <t>основание: арендна вноска по договор №.........</t>
  </si>
  <si>
    <t xml:space="preserve"> остатък за плащане с падеж 31.01.2025 г.</t>
  </si>
  <si>
    <t>ДОГОВОРИ ЗА АРЕНДА СЛЕД ПРОВЕДЕНА ПЪРВА ТРЪЖНА СЕСИЯ ЗА 2024/ 2025 СТОПАНСКА ГОДИНА</t>
  </si>
  <si>
    <t>местност, граници и съседи</t>
  </si>
  <si>
    <t>ПО-05-12</t>
  </si>
  <si>
    <t>ПО-05-13</t>
  </si>
  <si>
    <t>част от ПИ 30644.13.4 с площ 206,914 дка</t>
  </si>
  <si>
    <t>Срок за ползване (стопански години)</t>
  </si>
  <si>
    <t>10 г.</t>
  </si>
  <si>
    <r>
      <rPr>
        <sz val="12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2"/>
        <color rgb="FF3F3F3F"/>
        <rFont val="Calibri"/>
        <family val="2"/>
        <charset val="204"/>
        <scheme val="minor"/>
      </rPr>
      <t>ТЪРГОВИЩЕ</t>
    </r>
    <r>
      <rPr>
        <sz val="12"/>
        <color rgb="FF3F3F3F"/>
        <rFont val="Calibri"/>
        <family val="2"/>
        <charset val="204"/>
        <scheme val="minor"/>
      </rPr>
      <t xml:space="preserve">, за </t>
    </r>
    <r>
      <rPr>
        <b/>
        <sz val="12"/>
        <color rgb="FF3F3F3F"/>
        <rFont val="Calibri"/>
        <family val="2"/>
        <charset val="204"/>
        <scheme val="minor"/>
      </rPr>
      <t>дългосрочно отдаване</t>
    </r>
    <r>
      <rPr>
        <sz val="12"/>
        <color rgb="FF3F3F3F"/>
        <rFont val="Calibri"/>
        <family val="2"/>
        <charset val="204"/>
        <scheme val="minor"/>
      </rPr>
      <t xml:space="preserve"> под аренда </t>
    </r>
    <r>
      <rPr>
        <b/>
        <sz val="12"/>
        <color rgb="FF3F3F3F"/>
        <rFont val="Calibri"/>
        <family val="2"/>
        <charset val="204"/>
        <scheme val="minor"/>
      </rPr>
      <t xml:space="preserve">за създаване и отглеждане на трайни насаждения, </t>
    </r>
    <r>
      <rPr>
        <sz val="12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</si>
  <si>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t>КЛАСИРАНЕ на кандидатите, участвали във втора тръжна сесия за стопанската 2024/2025 година за дългосрочно отдаване под аренда на свободни земеделски земи от ДПФ за срок от 10 стопански години за отглеждане на едногодишни полски култури - ОБЩИНА ТЪРГОВИЩЕ</t>
  </si>
  <si>
    <t>МРР - 16 ООД</t>
  </si>
  <si>
    <t>печели</t>
  </si>
  <si>
    <t>второ място</t>
  </si>
  <si>
    <t>А. Н. Г.</t>
  </si>
  <si>
    <t>ЕТ В. - 2004 -Д. И.</t>
  </si>
  <si>
    <t>З. ЕООД</t>
  </si>
  <si>
    <t>И. Б. И.</t>
  </si>
  <si>
    <t>К. Н. - 3</t>
  </si>
  <si>
    <t>М. О. А.</t>
  </si>
  <si>
    <t>С. А. 2024 ЕООД</t>
  </si>
  <si>
    <t>Ф. С. ЕООД</t>
  </si>
  <si>
    <t>Ф.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</si>
</sst>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#,##0.000"/>
    <numFmt numFmtId="167" formatCode="#,##0.00\ _л_в_.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6" fillId="0" borderId="0" applyNumberFormat="0" applyFill="0" applyBorder="0" applyAlignment="0" applyProtection="0"/>
  </cellStyleXfs>
  <cellXfs count="191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4" fillId="0" borderId="5" xfId="0" applyFont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vertical="top"/>
    </xf>
    <xf numFmtId="49" fontId="4" fillId="4" borderId="3" xfId="0" applyNumberFormat="1" applyFont="1" applyFill="1" applyBorder="1" applyAlignment="1">
      <alignment horizontal="center" vertical="top" wrapText="1"/>
    </xf>
    <xf numFmtId="1" fontId="4" fillId="5" borderId="3" xfId="3" applyNumberFormat="1" applyFont="1" applyFill="1" applyBorder="1" applyAlignment="1">
      <alignment horizontal="center" vertical="top"/>
    </xf>
    <xf numFmtId="49" fontId="4" fillId="4" borderId="3" xfId="0" applyNumberFormat="1" applyFont="1" applyFill="1" applyBorder="1" applyAlignment="1">
      <alignment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3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3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" fontId="4" fillId="0" borderId="3" xfId="3" applyNumberFormat="1" applyFont="1" applyFill="1" applyBorder="1" applyAlignment="1">
      <alignment horizontal="center" vertical="top"/>
    </xf>
    <xf numFmtId="49" fontId="4" fillId="0" borderId="3" xfId="3" applyNumberFormat="1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/>
    </xf>
    <xf numFmtId="165" fontId="4" fillId="5" borderId="3" xfId="3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165" fontId="10" fillId="0" borderId="3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center" wrapText="1"/>
    </xf>
    <xf numFmtId="49" fontId="10" fillId="4" borderId="3" xfId="0" quotePrefix="1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/>
    </xf>
    <xf numFmtId="165" fontId="10" fillId="4" borderId="3" xfId="0" quotePrefix="1" applyNumberFormat="1" applyFont="1" applyFill="1" applyBorder="1" applyAlignment="1">
      <alignment horizontal="center" vertical="top"/>
    </xf>
    <xf numFmtId="0" fontId="10" fillId="4" borderId="3" xfId="0" quotePrefix="1" applyNumberFormat="1" applyFont="1" applyFill="1" applyBorder="1" applyAlignment="1">
      <alignment horizontal="center" vertical="top"/>
    </xf>
    <xf numFmtId="0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/>
    </xf>
    <xf numFmtId="0" fontId="10" fillId="5" borderId="3" xfId="0" quotePrefix="1" applyNumberFormat="1" applyFont="1" applyFill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 wrapText="1"/>
    </xf>
    <xf numFmtId="0" fontId="10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0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 wrapText="1"/>
    </xf>
    <xf numFmtId="165" fontId="10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0" fillId="5" borderId="3" xfId="0" applyNumberFormat="1" applyFont="1" applyFill="1" applyBorder="1" applyAlignment="1">
      <alignment horizontal="center" vertical="top" wrapText="1"/>
    </xf>
    <xf numFmtId="165" fontId="10" fillId="5" borderId="3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12" fillId="4" borderId="0" xfId="0" applyFont="1" applyFill="1"/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wrapText="1"/>
    </xf>
    <xf numFmtId="0" fontId="13" fillId="4" borderId="3" xfId="0" applyFont="1" applyFill="1" applyBorder="1" applyAlignment="1">
      <alignment horizontal="left" vertical="top" wrapText="1"/>
    </xf>
    <xf numFmtId="1" fontId="13" fillId="4" borderId="3" xfId="3" applyNumberFormat="1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horizontal="left" vertical="top" wrapText="1"/>
    </xf>
    <xf numFmtId="0" fontId="13" fillId="4" borderId="3" xfId="0" applyFont="1" applyFill="1" applyBorder="1"/>
    <xf numFmtId="1" fontId="13" fillId="4" borderId="0" xfId="3" applyNumberFormat="1" applyFont="1" applyFill="1" applyBorder="1" applyAlignment="1">
      <alignment horizontal="left" vertical="top" wrapText="1"/>
    </xf>
    <xf numFmtId="1" fontId="13" fillId="4" borderId="3" xfId="0" applyNumberFormat="1" applyFont="1" applyFill="1" applyBorder="1" applyAlignment="1">
      <alignment horizontal="left" vertical="top" wrapText="1"/>
    </xf>
    <xf numFmtId="0" fontId="4" fillId="4" borderId="4" xfId="2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4" borderId="0" xfId="0" applyFill="1"/>
    <xf numFmtId="0" fontId="18" fillId="4" borderId="0" xfId="0" applyFont="1" applyFill="1" applyAlignment="1"/>
    <xf numFmtId="0" fontId="16" fillId="4" borderId="0" xfId="0" applyFont="1" applyFill="1" applyAlignment="1">
      <alignment horizontal="center" wrapText="1"/>
    </xf>
    <xf numFmtId="0" fontId="20" fillId="4" borderId="0" xfId="0" applyFont="1" applyFill="1" applyAlignment="1">
      <alignment horizontal="center" wrapText="1"/>
    </xf>
    <xf numFmtId="167" fontId="16" fillId="4" borderId="0" xfId="0" applyNumberFormat="1" applyFont="1" applyFill="1" applyAlignment="1">
      <alignment horizontal="center" wrapText="1"/>
    </xf>
    <xf numFmtId="0" fontId="17" fillId="4" borderId="3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1" fontId="18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/>
    </xf>
    <xf numFmtId="165" fontId="17" fillId="4" borderId="3" xfId="0" applyNumberFormat="1" applyFont="1" applyFill="1" applyBorder="1" applyAlignment="1">
      <alignment horizontal="center" vertical="center" wrapText="1"/>
    </xf>
    <xf numFmtId="2" fontId="22" fillId="4" borderId="3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 wrapText="1"/>
    </xf>
    <xf numFmtId="166" fontId="24" fillId="4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4" fontId="25" fillId="4" borderId="5" xfId="0" applyNumberFormat="1" applyFont="1" applyFill="1" applyBorder="1" applyAlignment="1">
      <alignment horizontal="center" vertical="center" wrapText="1"/>
    </xf>
    <xf numFmtId="4" fontId="19" fillId="4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6" fillId="4" borderId="0" xfId="0" applyFont="1" applyFill="1" applyAlignment="1">
      <alignment vertical="center"/>
    </xf>
    <xf numFmtId="4" fontId="10" fillId="4" borderId="3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/>
    </xf>
    <xf numFmtId="166" fontId="24" fillId="4" borderId="3" xfId="0" applyNumberFormat="1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166" fontId="17" fillId="4" borderId="3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wrapText="1"/>
    </xf>
    <xf numFmtId="0" fontId="10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horizontal="left"/>
    </xf>
    <xf numFmtId="165" fontId="19" fillId="4" borderId="0" xfId="0" applyNumberFormat="1" applyFont="1" applyFill="1" applyBorder="1" applyAlignment="1">
      <alignment horizontal="center"/>
    </xf>
    <xf numFmtId="4" fontId="28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7" fontId="28" fillId="4" borderId="0" xfId="0" applyNumberFormat="1" applyFont="1" applyFill="1" applyAlignment="1">
      <alignment horizontal="center"/>
    </xf>
    <xf numFmtId="0" fontId="29" fillId="4" borderId="0" xfId="0" applyFont="1" applyFill="1" applyAlignment="1">
      <alignment wrapText="1"/>
    </xf>
    <xf numFmtId="0" fontId="30" fillId="4" borderId="0" xfId="0" applyFont="1" applyFill="1"/>
    <xf numFmtId="0" fontId="3" fillId="4" borderId="0" xfId="0" applyFont="1" applyFill="1" applyAlignment="1">
      <alignment wrapText="1"/>
    </xf>
    <xf numFmtId="165" fontId="28" fillId="4" borderId="0" xfId="0" applyNumberFormat="1" applyFont="1" applyFill="1"/>
    <xf numFmtId="0" fontId="28" fillId="4" borderId="0" xfId="0" applyFont="1" applyFill="1" applyAlignment="1">
      <alignment horizontal="center"/>
    </xf>
    <xf numFmtId="2" fontId="10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2" fontId="26" fillId="4" borderId="0" xfId="0" applyNumberFormat="1" applyFont="1" applyFill="1" applyAlignment="1">
      <alignment horizontal="center"/>
    </xf>
    <xf numFmtId="0" fontId="32" fillId="4" borderId="0" xfId="0" applyFont="1" applyFill="1"/>
    <xf numFmtId="0" fontId="28" fillId="4" borderId="0" xfId="0" applyFont="1" applyFill="1"/>
    <xf numFmtId="0" fontId="33" fillId="4" borderId="0" xfId="0" applyFont="1" applyFill="1"/>
    <xf numFmtId="0" fontId="26" fillId="4" borderId="0" xfId="0" applyFont="1" applyFill="1" applyAlignment="1">
      <alignment horizontal="center"/>
    </xf>
    <xf numFmtId="0" fontId="34" fillId="4" borderId="0" xfId="0" applyFont="1" applyFill="1" applyAlignment="1">
      <alignment vertical="center"/>
    </xf>
    <xf numFmtId="0" fontId="30" fillId="4" borderId="0" xfId="0" applyFont="1" applyFill="1" applyBorder="1"/>
    <xf numFmtId="0" fontId="3" fillId="4" borderId="0" xfId="0" applyFont="1" applyFill="1" applyBorder="1" applyAlignment="1">
      <alignment horizontal="left"/>
    </xf>
    <xf numFmtId="165" fontId="32" fillId="4" borderId="0" xfId="0" applyNumberFormat="1" applyFont="1" applyFill="1" applyBorder="1"/>
    <xf numFmtId="0" fontId="17" fillId="4" borderId="0" xfId="0" applyFont="1" applyFill="1" applyAlignment="1">
      <alignment vertical="top"/>
    </xf>
    <xf numFmtId="0" fontId="29" fillId="4" borderId="0" xfId="0" applyFont="1" applyFill="1" applyBorder="1" applyAlignment="1">
      <alignment wrapText="1"/>
    </xf>
    <xf numFmtId="165" fontId="28" fillId="4" borderId="0" xfId="0" applyNumberFormat="1" applyFont="1" applyFill="1" applyBorder="1"/>
    <xf numFmtId="2" fontId="7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19" fillId="4" borderId="0" xfId="0" applyFont="1" applyFill="1" applyAlignment="1">
      <alignment horizontal="left" wrapText="1"/>
    </xf>
    <xf numFmtId="0" fontId="10" fillId="4" borderId="3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16" fillId="4" borderId="0" xfId="0" applyFont="1" applyFill="1" applyAlignment="1">
      <alignment horizontal="center" wrapText="1"/>
    </xf>
    <xf numFmtId="0" fontId="25" fillId="4" borderId="3" xfId="0" applyFont="1" applyFill="1" applyBorder="1" applyAlignment="1">
      <alignment horizontal="center" vertical="center" wrapText="1"/>
    </xf>
    <xf numFmtId="4" fontId="25" fillId="4" borderId="3" xfId="0" applyNumberFormat="1" applyFont="1" applyFill="1" applyBorder="1" applyAlignment="1">
      <alignment horizontal="center" vertical="center" wrapText="1"/>
    </xf>
    <xf numFmtId="0" fontId="31" fillId="4" borderId="0" xfId="0" applyFont="1" applyFill="1" applyAlignment="1">
      <alignment horizontal="center"/>
    </xf>
    <xf numFmtId="0" fontId="27" fillId="4" borderId="0" xfId="0" applyFont="1" applyFill="1" applyAlignment="1">
      <alignment horizontal="center"/>
    </xf>
    <xf numFmtId="0" fontId="32" fillId="0" borderId="0" xfId="0" applyFont="1"/>
    <xf numFmtId="167" fontId="35" fillId="6" borderId="3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0" fontId="36" fillId="4" borderId="5" xfId="4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vertical="top"/>
    </xf>
    <xf numFmtId="2" fontId="4" fillId="4" borderId="3" xfId="0" applyNumberFormat="1" applyFont="1" applyFill="1" applyBorder="1" applyAlignment="1">
      <alignment vertical="top" wrapText="1"/>
    </xf>
    <xf numFmtId="0" fontId="14" fillId="2" borderId="1" xfId="1" applyFont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vertical="top" wrapText="1"/>
    </xf>
    <xf numFmtId="2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37" fillId="4" borderId="4" xfId="2" applyFont="1" applyFill="1" applyBorder="1" applyAlignment="1">
      <alignment horizontal="center" vertical="center"/>
    </xf>
    <xf numFmtId="0" fontId="37" fillId="4" borderId="4" xfId="2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2" fontId="11" fillId="0" borderId="0" xfId="0" applyNumberFormat="1" applyFont="1" applyAlignment="1">
      <alignment vertical="top"/>
    </xf>
    <xf numFmtId="0" fontId="14" fillId="2" borderId="7" xfId="1" applyFont="1" applyBorder="1" applyAlignment="1">
      <alignment horizontal="center" vertical="top" wrapText="1"/>
    </xf>
    <xf numFmtId="0" fontId="14" fillId="2" borderId="8" xfId="1" applyFont="1" applyBorder="1" applyAlignment="1">
      <alignment horizontal="center" vertical="top" wrapText="1"/>
    </xf>
    <xf numFmtId="0" fontId="15" fillId="2" borderId="8" xfId="1" applyFont="1" applyBorder="1" applyAlignment="1">
      <alignment horizontal="center" vertical="center" wrapText="1"/>
    </xf>
    <xf numFmtId="0" fontId="14" fillId="2" borderId="8" xfId="1" applyFont="1" applyBorder="1" applyAlignment="1">
      <alignment horizontal="left" vertical="top" wrapText="1"/>
    </xf>
    <xf numFmtId="0" fontId="14" fillId="2" borderId="9" xfId="1" applyFont="1" applyBorder="1" applyAlignment="1">
      <alignment horizontal="center" vertical="top" wrapText="1"/>
    </xf>
    <xf numFmtId="0" fontId="16" fillId="4" borderId="0" xfId="0" applyFont="1" applyFill="1" applyAlignment="1">
      <alignment horizontal="center" wrapText="1"/>
    </xf>
    <xf numFmtId="2" fontId="10" fillId="4" borderId="0" xfId="0" applyNumberFormat="1" applyFont="1" applyFill="1" applyBorder="1" applyAlignment="1">
      <alignment horizontal="center" vertical="center" wrapText="1"/>
    </xf>
    <xf numFmtId="0" fontId="29" fillId="4" borderId="0" xfId="0" applyFont="1" applyFill="1" applyBorder="1" applyAlignment="1">
      <alignment horizontal="left" wrapText="1"/>
    </xf>
    <xf numFmtId="0" fontId="14" fillId="2" borderId="1" xfId="1" applyFont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Лист1" xfId="3"/>
    <cellStyle name="Хипервръзка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1"/>
  <sheetViews>
    <sheetView tabSelected="1" topLeftCell="B1" workbookViewId="0">
      <pane ySplit="3" topLeftCell="A34" activePane="bottomLeft" state="frozen"/>
      <selection pane="bottomLeft" activeCell="M3" sqref="M3"/>
    </sheetView>
  </sheetViews>
  <sheetFormatPr defaultRowHeight="12.75" x14ac:dyDescent="0.2"/>
  <cols>
    <col min="1" max="1" width="3.28515625" style="2" hidden="1" customWidth="1"/>
    <col min="2" max="2" width="12.5703125" style="13" customWidth="1"/>
    <col min="3" max="3" width="14.42578125" style="13" customWidth="1"/>
    <col min="4" max="4" width="16.140625" style="13" customWidth="1"/>
    <col min="5" max="5" width="10.140625" style="13" customWidth="1"/>
    <col min="6" max="6" width="5.140625" style="170" customWidth="1"/>
    <col min="7" max="7" width="12.28515625" style="171" customWidth="1"/>
    <col min="8" max="8" width="12.5703125" style="2" hidden="1" customWidth="1"/>
    <col min="9" max="9" width="7.28515625" style="71" hidden="1" customWidth="1"/>
    <col min="10" max="10" width="8.7109375" style="71" hidden="1" customWidth="1"/>
    <col min="11" max="11" width="8.85546875" style="71" hidden="1" customWidth="1"/>
    <col min="12" max="12" width="9.42578125" style="71" hidden="1" customWidth="1"/>
    <col min="13" max="13" width="23.42578125" style="172" customWidth="1"/>
    <col min="14" max="14" width="8.42578125" style="170" customWidth="1"/>
    <col min="15" max="15" width="7.42578125" style="13" customWidth="1"/>
    <col min="16" max="16" width="11.140625" style="13" customWidth="1"/>
    <col min="17" max="16384" width="9.140625" style="13"/>
  </cols>
  <sheetData>
    <row r="1" spans="1:16" ht="45" customHeight="1" x14ac:dyDescent="0.25">
      <c r="A1" s="158"/>
      <c r="B1" s="181" t="s">
        <v>466</v>
      </c>
      <c r="C1" s="182"/>
      <c r="D1" s="182"/>
      <c r="E1" s="182"/>
      <c r="F1" s="182"/>
      <c r="G1" s="182"/>
      <c r="H1" s="183"/>
      <c r="I1" s="183"/>
      <c r="J1" s="183"/>
      <c r="K1" s="183"/>
      <c r="L1" s="183"/>
      <c r="M1" s="184"/>
      <c r="N1" s="182"/>
      <c r="O1" s="182"/>
      <c r="P1" s="185"/>
    </row>
    <row r="2" spans="1:16" ht="13.5" thickBot="1" x14ac:dyDescent="0.25">
      <c r="A2" s="7"/>
    </row>
    <row r="3" spans="1:16" s="70" customFormat="1" ht="88.5" customHeight="1" thickTop="1" x14ac:dyDescent="0.25">
      <c r="A3" s="5" t="s">
        <v>4</v>
      </c>
      <c r="B3" s="174" t="s">
        <v>0</v>
      </c>
      <c r="C3" s="174" t="s">
        <v>1</v>
      </c>
      <c r="D3" s="175" t="s">
        <v>10</v>
      </c>
      <c r="E3" s="175" t="s">
        <v>5</v>
      </c>
      <c r="F3" s="175" t="s">
        <v>3</v>
      </c>
      <c r="G3" s="175" t="s">
        <v>2</v>
      </c>
      <c r="H3" s="80" t="s">
        <v>6</v>
      </c>
      <c r="I3" s="80" t="s">
        <v>401</v>
      </c>
      <c r="J3" s="80" t="s">
        <v>463</v>
      </c>
      <c r="K3" s="80" t="s">
        <v>8</v>
      </c>
      <c r="L3" s="80" t="s">
        <v>9</v>
      </c>
      <c r="M3" s="175" t="s">
        <v>399</v>
      </c>
      <c r="N3" s="175" t="s">
        <v>400</v>
      </c>
      <c r="O3" s="175" t="s">
        <v>416</v>
      </c>
      <c r="P3" s="175" t="s">
        <v>402</v>
      </c>
    </row>
    <row r="4" spans="1:16" s="2" customFormat="1" ht="39.75" customHeight="1" x14ac:dyDescent="0.2">
      <c r="A4" s="11">
        <v>976</v>
      </c>
      <c r="B4" s="15" t="s">
        <v>32</v>
      </c>
      <c r="C4" s="32" t="s">
        <v>71</v>
      </c>
      <c r="D4" s="19" t="s">
        <v>72</v>
      </c>
      <c r="E4" s="21">
        <v>2.3759999999999999</v>
      </c>
      <c r="F4" s="29" t="s">
        <v>35</v>
      </c>
      <c r="G4" s="33" t="s">
        <v>21</v>
      </c>
      <c r="H4" s="16" t="s">
        <v>344</v>
      </c>
      <c r="I4" s="74" t="s">
        <v>73</v>
      </c>
      <c r="J4" s="17" t="s">
        <v>464</v>
      </c>
      <c r="K4" s="11">
        <v>58</v>
      </c>
      <c r="L4" s="157">
        <f t="shared" ref="L4:L15" si="0">E4*K4*20%</f>
        <v>27.561599999999999</v>
      </c>
      <c r="M4" s="159"/>
      <c r="N4" s="11"/>
      <c r="O4" s="11"/>
      <c r="P4" s="11"/>
    </row>
    <row r="5" spans="1:16" s="2" customFormat="1" ht="30" customHeight="1" x14ac:dyDescent="0.2">
      <c r="A5" s="11">
        <v>977</v>
      </c>
      <c r="B5" s="15" t="s">
        <v>32</v>
      </c>
      <c r="C5" s="34" t="s">
        <v>74</v>
      </c>
      <c r="D5" s="27" t="s">
        <v>75</v>
      </c>
      <c r="E5" s="26">
        <v>1.927</v>
      </c>
      <c r="F5" s="35" t="s">
        <v>43</v>
      </c>
      <c r="G5" s="16" t="s">
        <v>21</v>
      </c>
      <c r="H5" s="16" t="s">
        <v>344</v>
      </c>
      <c r="I5" s="72" t="s">
        <v>76</v>
      </c>
      <c r="J5" s="17" t="s">
        <v>464</v>
      </c>
      <c r="K5" s="11">
        <v>58</v>
      </c>
      <c r="L5" s="157">
        <f t="shared" si="0"/>
        <v>22.353200000000001</v>
      </c>
      <c r="M5" s="17"/>
      <c r="N5" s="11"/>
      <c r="O5" s="11"/>
      <c r="P5" s="11"/>
    </row>
    <row r="6" spans="1:16" s="2" customFormat="1" ht="30" customHeight="1" x14ac:dyDescent="0.2">
      <c r="A6" s="11">
        <v>978</v>
      </c>
      <c r="B6" s="15" t="s">
        <v>32</v>
      </c>
      <c r="C6" s="34" t="s">
        <v>74</v>
      </c>
      <c r="D6" s="27" t="s">
        <v>77</v>
      </c>
      <c r="E6" s="26">
        <v>0.36499999999999999</v>
      </c>
      <c r="F6" s="35" t="s">
        <v>43</v>
      </c>
      <c r="G6" s="16" t="s">
        <v>21</v>
      </c>
      <c r="H6" s="16" t="s">
        <v>344</v>
      </c>
      <c r="I6" s="74" t="s">
        <v>78</v>
      </c>
      <c r="J6" s="17" t="s">
        <v>464</v>
      </c>
      <c r="K6" s="11">
        <v>58</v>
      </c>
      <c r="L6" s="157">
        <f t="shared" si="0"/>
        <v>4.234</v>
      </c>
      <c r="M6" s="17"/>
      <c r="N6" s="11"/>
      <c r="O6" s="11"/>
      <c r="P6" s="11"/>
    </row>
    <row r="7" spans="1:16" s="2" customFormat="1" ht="30" customHeight="1" x14ac:dyDescent="0.2">
      <c r="A7" s="11">
        <v>979</v>
      </c>
      <c r="B7" s="15" t="s">
        <v>32</v>
      </c>
      <c r="C7" s="34" t="s">
        <v>74</v>
      </c>
      <c r="D7" s="27" t="s">
        <v>79</v>
      </c>
      <c r="E7" s="26">
        <v>4.2309999999999999</v>
      </c>
      <c r="F7" s="35" t="s">
        <v>43</v>
      </c>
      <c r="G7" s="16" t="s">
        <v>21</v>
      </c>
      <c r="H7" s="16" t="s">
        <v>344</v>
      </c>
      <c r="I7" s="74" t="s">
        <v>80</v>
      </c>
      <c r="J7" s="17" t="s">
        <v>464</v>
      </c>
      <c r="K7" s="11">
        <v>58</v>
      </c>
      <c r="L7" s="157">
        <f t="shared" si="0"/>
        <v>49.079599999999999</v>
      </c>
      <c r="M7" s="17"/>
      <c r="N7" s="11"/>
      <c r="O7" s="11"/>
      <c r="P7" s="11"/>
    </row>
    <row r="8" spans="1:16" s="2" customFormat="1" ht="30" customHeight="1" x14ac:dyDescent="0.2">
      <c r="A8" s="11">
        <v>980</v>
      </c>
      <c r="B8" s="15" t="s">
        <v>32</v>
      </c>
      <c r="C8" s="36" t="s">
        <v>81</v>
      </c>
      <c r="D8" s="19" t="s">
        <v>82</v>
      </c>
      <c r="E8" s="23">
        <v>11.095000000000001</v>
      </c>
      <c r="F8" s="37" t="s">
        <v>83</v>
      </c>
      <c r="G8" s="38" t="s">
        <v>21</v>
      </c>
      <c r="H8" s="16" t="s">
        <v>344</v>
      </c>
      <c r="I8" s="72" t="s">
        <v>84</v>
      </c>
      <c r="J8" s="17" t="s">
        <v>464</v>
      </c>
      <c r="K8" s="11">
        <v>58</v>
      </c>
      <c r="L8" s="157">
        <f t="shared" si="0"/>
        <v>128.702</v>
      </c>
      <c r="M8" s="17"/>
      <c r="N8" s="11"/>
      <c r="O8" s="11"/>
      <c r="P8" s="11"/>
    </row>
    <row r="9" spans="1:16" s="2" customFormat="1" ht="30" customHeight="1" x14ac:dyDescent="0.2">
      <c r="A9" s="11">
        <v>981</v>
      </c>
      <c r="B9" s="15" t="s">
        <v>32</v>
      </c>
      <c r="C9" s="36" t="s">
        <v>81</v>
      </c>
      <c r="D9" s="19" t="s">
        <v>85</v>
      </c>
      <c r="E9" s="23">
        <v>12.699</v>
      </c>
      <c r="F9" s="37" t="s">
        <v>83</v>
      </c>
      <c r="G9" s="38" t="s">
        <v>21</v>
      </c>
      <c r="H9" s="16" t="s">
        <v>344</v>
      </c>
      <c r="I9" s="75" t="s">
        <v>86</v>
      </c>
      <c r="J9" s="17" t="s">
        <v>464</v>
      </c>
      <c r="K9" s="11">
        <v>58</v>
      </c>
      <c r="L9" s="157">
        <f t="shared" si="0"/>
        <v>147.30840000000001</v>
      </c>
      <c r="M9" s="17"/>
      <c r="N9" s="11"/>
      <c r="O9" s="11"/>
      <c r="P9" s="11"/>
    </row>
    <row r="10" spans="1:16" s="2" customFormat="1" ht="30" customHeight="1" x14ac:dyDescent="0.2">
      <c r="A10" s="11">
        <v>982</v>
      </c>
      <c r="B10" s="15" t="s">
        <v>32</v>
      </c>
      <c r="C10" s="36" t="s">
        <v>81</v>
      </c>
      <c r="D10" s="19" t="s">
        <v>87</v>
      </c>
      <c r="E10" s="23">
        <v>12.699</v>
      </c>
      <c r="F10" s="37" t="s">
        <v>83</v>
      </c>
      <c r="G10" s="38" t="s">
        <v>21</v>
      </c>
      <c r="H10" s="16" t="s">
        <v>344</v>
      </c>
      <c r="I10" s="72" t="s">
        <v>88</v>
      </c>
      <c r="J10" s="17" t="s">
        <v>464</v>
      </c>
      <c r="K10" s="11">
        <v>58</v>
      </c>
      <c r="L10" s="157">
        <f t="shared" si="0"/>
        <v>147.30840000000001</v>
      </c>
      <c r="M10" s="17"/>
      <c r="N10" s="11"/>
      <c r="O10" s="11"/>
      <c r="P10" s="11"/>
    </row>
    <row r="11" spans="1:16" s="2" customFormat="1" ht="30" customHeight="1" x14ac:dyDescent="0.2">
      <c r="A11" s="11">
        <v>983</v>
      </c>
      <c r="B11" s="15" t="s">
        <v>32</v>
      </c>
      <c r="C11" s="36" t="s">
        <v>81</v>
      </c>
      <c r="D11" s="19" t="s">
        <v>89</v>
      </c>
      <c r="E11" s="23">
        <v>3.0019999999999998</v>
      </c>
      <c r="F11" s="37" t="s">
        <v>83</v>
      </c>
      <c r="G11" s="38" t="s">
        <v>21</v>
      </c>
      <c r="H11" s="16" t="s">
        <v>344</v>
      </c>
      <c r="I11" s="72" t="s">
        <v>90</v>
      </c>
      <c r="J11" s="17" t="s">
        <v>464</v>
      </c>
      <c r="K11" s="11">
        <v>58</v>
      </c>
      <c r="L11" s="157">
        <f t="shared" si="0"/>
        <v>34.8232</v>
      </c>
      <c r="M11" s="17"/>
      <c r="N11" s="11"/>
      <c r="O11" s="11"/>
      <c r="P11" s="11"/>
    </row>
    <row r="12" spans="1:16" s="2" customFormat="1" ht="30" customHeight="1" x14ac:dyDescent="0.2">
      <c r="A12" s="11">
        <v>984</v>
      </c>
      <c r="B12" s="15" t="s">
        <v>32</v>
      </c>
      <c r="C12" s="36" t="s">
        <v>81</v>
      </c>
      <c r="D12" s="19" t="s">
        <v>91</v>
      </c>
      <c r="E12" s="23">
        <v>17.981999999999999</v>
      </c>
      <c r="F12" s="29" t="s">
        <v>43</v>
      </c>
      <c r="G12" s="38" t="s">
        <v>21</v>
      </c>
      <c r="H12" s="16" t="s">
        <v>344</v>
      </c>
      <c r="I12" s="74" t="s">
        <v>92</v>
      </c>
      <c r="J12" s="17" t="s">
        <v>464</v>
      </c>
      <c r="K12" s="11">
        <v>58</v>
      </c>
      <c r="L12" s="157">
        <f t="shared" si="0"/>
        <v>208.59119999999999</v>
      </c>
      <c r="M12" s="17"/>
      <c r="N12" s="11"/>
      <c r="O12" s="11"/>
      <c r="P12" s="11"/>
    </row>
    <row r="13" spans="1:16" s="2" customFormat="1" ht="30" customHeight="1" x14ac:dyDescent="0.2">
      <c r="A13" s="11">
        <v>985</v>
      </c>
      <c r="B13" s="15" t="s">
        <v>32</v>
      </c>
      <c r="C13" s="32" t="s">
        <v>81</v>
      </c>
      <c r="D13" s="19" t="s">
        <v>93</v>
      </c>
      <c r="E13" s="21">
        <v>52.103000000000002</v>
      </c>
      <c r="F13" s="29" t="s">
        <v>36</v>
      </c>
      <c r="G13" s="33" t="s">
        <v>21</v>
      </c>
      <c r="H13" s="16" t="s">
        <v>344</v>
      </c>
      <c r="I13" s="72" t="s">
        <v>94</v>
      </c>
      <c r="J13" s="17" t="s">
        <v>464</v>
      </c>
      <c r="K13" s="11">
        <v>58</v>
      </c>
      <c r="L13" s="157">
        <f t="shared" si="0"/>
        <v>604.39480000000003</v>
      </c>
      <c r="M13" s="17"/>
      <c r="N13" s="11"/>
      <c r="O13" s="11"/>
      <c r="P13" s="11"/>
    </row>
    <row r="14" spans="1:16" s="2" customFormat="1" ht="30" customHeight="1" x14ac:dyDescent="0.2">
      <c r="A14" s="11">
        <v>1009</v>
      </c>
      <c r="B14" s="15" t="s">
        <v>32</v>
      </c>
      <c r="C14" s="32" t="s">
        <v>81</v>
      </c>
      <c r="D14" s="19" t="s">
        <v>95</v>
      </c>
      <c r="E14" s="21">
        <v>10.999000000000001</v>
      </c>
      <c r="F14" s="29" t="s">
        <v>43</v>
      </c>
      <c r="G14" s="33" t="s">
        <v>21</v>
      </c>
      <c r="H14" s="16" t="s">
        <v>344</v>
      </c>
      <c r="I14" s="72" t="s">
        <v>96</v>
      </c>
      <c r="J14" s="17" t="s">
        <v>464</v>
      </c>
      <c r="K14" s="11">
        <v>58</v>
      </c>
      <c r="L14" s="157">
        <f t="shared" si="0"/>
        <v>127.58840000000001</v>
      </c>
      <c r="M14" s="17"/>
      <c r="N14" s="11"/>
      <c r="O14" s="11"/>
      <c r="P14" s="11"/>
    </row>
    <row r="15" spans="1:16" s="2" customFormat="1" ht="30" customHeight="1" x14ac:dyDescent="0.2">
      <c r="A15" s="11">
        <v>1010</v>
      </c>
      <c r="B15" s="15" t="s">
        <v>32</v>
      </c>
      <c r="C15" s="32" t="s">
        <v>81</v>
      </c>
      <c r="D15" s="19" t="s">
        <v>97</v>
      </c>
      <c r="E15" s="21">
        <v>17.472999999999999</v>
      </c>
      <c r="F15" s="29" t="s">
        <v>34</v>
      </c>
      <c r="G15" s="33" t="s">
        <v>21</v>
      </c>
      <c r="H15" s="16" t="s">
        <v>344</v>
      </c>
      <c r="I15" s="74" t="s">
        <v>98</v>
      </c>
      <c r="J15" s="17" t="s">
        <v>464</v>
      </c>
      <c r="K15" s="11">
        <v>58</v>
      </c>
      <c r="L15" s="157">
        <f t="shared" si="0"/>
        <v>202.68680000000001</v>
      </c>
      <c r="M15" s="17"/>
      <c r="N15" s="11"/>
      <c r="O15" s="11"/>
      <c r="P15" s="11"/>
    </row>
    <row r="16" spans="1:16" s="2" customFormat="1" ht="30" customHeight="1" x14ac:dyDescent="0.2">
      <c r="A16" s="11">
        <v>1011</v>
      </c>
      <c r="B16" s="15" t="s">
        <v>32</v>
      </c>
      <c r="C16" s="32" t="s">
        <v>81</v>
      </c>
      <c r="D16" s="19" t="s">
        <v>99</v>
      </c>
      <c r="E16" s="21">
        <v>6.5460000000000003</v>
      </c>
      <c r="F16" s="29" t="s">
        <v>34</v>
      </c>
      <c r="G16" s="33" t="s">
        <v>21</v>
      </c>
      <c r="H16" s="16" t="s">
        <v>344</v>
      </c>
      <c r="I16" s="74" t="s">
        <v>100</v>
      </c>
      <c r="J16" s="17" t="s">
        <v>464</v>
      </c>
      <c r="K16" s="11">
        <v>58</v>
      </c>
      <c r="L16" s="157">
        <f t="shared" ref="L16:L79" si="1">E16*K16*20%</f>
        <v>75.933599999999998</v>
      </c>
      <c r="M16" s="17"/>
      <c r="N16" s="11"/>
      <c r="O16" s="11"/>
      <c r="P16" s="11"/>
    </row>
    <row r="17" spans="1:16" s="2" customFormat="1" ht="30" customHeight="1" x14ac:dyDescent="0.2">
      <c r="A17" s="11">
        <v>1012</v>
      </c>
      <c r="B17" s="15" t="s">
        <v>32</v>
      </c>
      <c r="C17" s="32" t="s">
        <v>101</v>
      </c>
      <c r="D17" s="19" t="s">
        <v>102</v>
      </c>
      <c r="E17" s="21">
        <v>10.276</v>
      </c>
      <c r="F17" s="31" t="s">
        <v>103</v>
      </c>
      <c r="G17" s="33" t="s">
        <v>21</v>
      </c>
      <c r="H17" s="16" t="s">
        <v>344</v>
      </c>
      <c r="I17" s="72" t="s">
        <v>104</v>
      </c>
      <c r="J17" s="17" t="s">
        <v>464</v>
      </c>
      <c r="K17" s="11">
        <v>58</v>
      </c>
      <c r="L17" s="157">
        <f t="shared" si="1"/>
        <v>119.20160000000001</v>
      </c>
      <c r="M17" s="17"/>
      <c r="N17" s="11"/>
      <c r="O17" s="11"/>
      <c r="P17" s="11"/>
    </row>
    <row r="18" spans="1:16" s="2" customFormat="1" ht="30" customHeight="1" x14ac:dyDescent="0.2">
      <c r="A18" s="11">
        <v>1013</v>
      </c>
      <c r="B18" s="15" t="s">
        <v>32</v>
      </c>
      <c r="C18" s="32" t="s">
        <v>105</v>
      </c>
      <c r="D18" s="19" t="s">
        <v>106</v>
      </c>
      <c r="E18" s="21">
        <v>11.840999999999999</v>
      </c>
      <c r="F18" s="29" t="s">
        <v>43</v>
      </c>
      <c r="G18" s="33" t="s">
        <v>21</v>
      </c>
      <c r="H18" s="16" t="s">
        <v>344</v>
      </c>
      <c r="I18" s="72" t="s">
        <v>107</v>
      </c>
      <c r="J18" s="17" t="s">
        <v>464</v>
      </c>
      <c r="K18" s="11">
        <v>58</v>
      </c>
      <c r="L18" s="157">
        <f t="shared" si="1"/>
        <v>137.35559999999998</v>
      </c>
      <c r="M18" s="17"/>
      <c r="N18" s="11"/>
      <c r="O18" s="11"/>
      <c r="P18" s="11"/>
    </row>
    <row r="19" spans="1:16" s="2" customFormat="1" ht="30" customHeight="1" x14ac:dyDescent="0.2">
      <c r="A19" s="11">
        <v>1014</v>
      </c>
      <c r="B19" s="15" t="s">
        <v>32</v>
      </c>
      <c r="C19" s="32" t="s">
        <v>105</v>
      </c>
      <c r="D19" s="19" t="s">
        <v>108</v>
      </c>
      <c r="E19" s="21">
        <v>1.708</v>
      </c>
      <c r="F19" s="29" t="s">
        <v>103</v>
      </c>
      <c r="G19" s="33" t="s">
        <v>21</v>
      </c>
      <c r="H19" s="16" t="s">
        <v>344</v>
      </c>
      <c r="I19" s="73" t="s">
        <v>109</v>
      </c>
      <c r="J19" s="17" t="s">
        <v>464</v>
      </c>
      <c r="K19" s="11">
        <v>58</v>
      </c>
      <c r="L19" s="157">
        <f t="shared" si="1"/>
        <v>19.812799999999999</v>
      </c>
      <c r="M19" s="17"/>
      <c r="N19" s="11"/>
      <c r="O19" s="11"/>
      <c r="P19" s="11"/>
    </row>
    <row r="20" spans="1:16" s="2" customFormat="1" ht="30" customHeight="1" x14ac:dyDescent="0.2">
      <c r="A20" s="11">
        <v>1015</v>
      </c>
      <c r="B20" s="15" t="s">
        <v>32</v>
      </c>
      <c r="C20" s="32" t="s">
        <v>33</v>
      </c>
      <c r="D20" s="19" t="s">
        <v>110</v>
      </c>
      <c r="E20" s="21">
        <v>10.439</v>
      </c>
      <c r="F20" s="29" t="s">
        <v>36</v>
      </c>
      <c r="G20" s="33" t="s">
        <v>21</v>
      </c>
      <c r="H20" s="16" t="s">
        <v>344</v>
      </c>
      <c r="I20" s="75"/>
      <c r="J20" s="17" t="s">
        <v>464</v>
      </c>
      <c r="K20" s="11">
        <v>58</v>
      </c>
      <c r="L20" s="157">
        <f t="shared" si="1"/>
        <v>121.0924</v>
      </c>
      <c r="M20" s="17"/>
      <c r="N20" s="11"/>
      <c r="O20" s="11"/>
      <c r="P20" s="11"/>
    </row>
    <row r="21" spans="1:16" s="2" customFormat="1" ht="30" customHeight="1" x14ac:dyDescent="0.2">
      <c r="A21" s="11">
        <v>1016</v>
      </c>
      <c r="B21" s="15" t="s">
        <v>32</v>
      </c>
      <c r="C21" s="32" t="s">
        <v>33</v>
      </c>
      <c r="D21" s="19" t="s">
        <v>111</v>
      </c>
      <c r="E21" s="21">
        <v>2</v>
      </c>
      <c r="F21" s="29" t="s">
        <v>36</v>
      </c>
      <c r="G21" s="33" t="s">
        <v>21</v>
      </c>
      <c r="H21" s="16" t="s">
        <v>344</v>
      </c>
      <c r="I21" s="75"/>
      <c r="J21" s="17" t="s">
        <v>464</v>
      </c>
      <c r="K21" s="11">
        <v>58</v>
      </c>
      <c r="L21" s="157">
        <f t="shared" si="1"/>
        <v>23.200000000000003</v>
      </c>
      <c r="M21" s="17"/>
      <c r="N21" s="11"/>
      <c r="O21" s="11"/>
      <c r="P21" s="11"/>
    </row>
    <row r="22" spans="1:16" s="2" customFormat="1" ht="30" customHeight="1" x14ac:dyDescent="0.2">
      <c r="A22" s="11">
        <v>1017</v>
      </c>
      <c r="B22" s="15" t="s">
        <v>32</v>
      </c>
      <c r="C22" s="32" t="s">
        <v>33</v>
      </c>
      <c r="D22" s="19" t="s">
        <v>112</v>
      </c>
      <c r="E22" s="21">
        <v>2.0009999999999999</v>
      </c>
      <c r="F22" s="29" t="s">
        <v>36</v>
      </c>
      <c r="G22" s="33" t="s">
        <v>21</v>
      </c>
      <c r="H22" s="16" t="s">
        <v>344</v>
      </c>
      <c r="I22" s="75"/>
      <c r="J22" s="17" t="s">
        <v>464</v>
      </c>
      <c r="K22" s="11">
        <v>58</v>
      </c>
      <c r="L22" s="157">
        <f t="shared" si="1"/>
        <v>23.211600000000001</v>
      </c>
      <c r="M22" s="17"/>
      <c r="N22" s="11"/>
      <c r="O22" s="11"/>
      <c r="P22" s="11"/>
    </row>
    <row r="23" spans="1:16" s="2" customFormat="1" ht="30" customHeight="1" x14ac:dyDescent="0.2">
      <c r="A23" s="11">
        <v>1018</v>
      </c>
      <c r="B23" s="15" t="s">
        <v>32</v>
      </c>
      <c r="C23" s="32" t="s">
        <v>33</v>
      </c>
      <c r="D23" s="19" t="s">
        <v>113</v>
      </c>
      <c r="E23" s="21">
        <v>1.9990000000000001</v>
      </c>
      <c r="F23" s="29" t="s">
        <v>36</v>
      </c>
      <c r="G23" s="33" t="s">
        <v>21</v>
      </c>
      <c r="H23" s="16" t="s">
        <v>344</v>
      </c>
      <c r="I23" s="75"/>
      <c r="J23" s="17" t="s">
        <v>464</v>
      </c>
      <c r="K23" s="11">
        <v>58</v>
      </c>
      <c r="L23" s="157">
        <f t="shared" si="1"/>
        <v>23.188400000000001</v>
      </c>
      <c r="M23" s="17"/>
      <c r="N23" s="11"/>
      <c r="O23" s="11"/>
      <c r="P23" s="11"/>
    </row>
    <row r="24" spans="1:16" s="2" customFormat="1" ht="30" customHeight="1" x14ac:dyDescent="0.2">
      <c r="A24" s="11">
        <v>1019</v>
      </c>
      <c r="B24" s="15" t="s">
        <v>32</v>
      </c>
      <c r="C24" s="32" t="s">
        <v>33</v>
      </c>
      <c r="D24" s="19" t="s">
        <v>114</v>
      </c>
      <c r="E24" s="21">
        <v>1.3</v>
      </c>
      <c r="F24" s="29" t="s">
        <v>36</v>
      </c>
      <c r="G24" s="33" t="s">
        <v>21</v>
      </c>
      <c r="H24" s="16" t="s">
        <v>344</v>
      </c>
      <c r="I24" s="75"/>
      <c r="J24" s="17" t="s">
        <v>464</v>
      </c>
      <c r="K24" s="11">
        <v>58</v>
      </c>
      <c r="L24" s="157">
        <f t="shared" si="1"/>
        <v>15.080000000000002</v>
      </c>
      <c r="M24" s="17"/>
      <c r="N24" s="11"/>
      <c r="O24" s="11"/>
      <c r="P24" s="11"/>
    </row>
    <row r="25" spans="1:16" s="2" customFormat="1" ht="30" customHeight="1" x14ac:dyDescent="0.2">
      <c r="A25" s="11">
        <v>1020</v>
      </c>
      <c r="B25" s="15" t="s">
        <v>32</v>
      </c>
      <c r="C25" s="32" t="s">
        <v>33</v>
      </c>
      <c r="D25" s="19" t="s">
        <v>115</v>
      </c>
      <c r="E25" s="21">
        <v>3.97</v>
      </c>
      <c r="F25" s="29" t="s">
        <v>35</v>
      </c>
      <c r="G25" s="33" t="s">
        <v>21</v>
      </c>
      <c r="H25" s="16" t="s">
        <v>344</v>
      </c>
      <c r="I25" s="75"/>
      <c r="J25" s="17" t="s">
        <v>464</v>
      </c>
      <c r="K25" s="11">
        <v>58</v>
      </c>
      <c r="L25" s="157">
        <f t="shared" si="1"/>
        <v>46.052000000000007</v>
      </c>
      <c r="M25" s="17"/>
      <c r="N25" s="11"/>
      <c r="O25" s="11"/>
      <c r="P25" s="11"/>
    </row>
    <row r="26" spans="1:16" s="2" customFormat="1" ht="30" customHeight="1" x14ac:dyDescent="0.2">
      <c r="A26" s="11">
        <v>1021</v>
      </c>
      <c r="B26" s="15" t="s">
        <v>32</v>
      </c>
      <c r="C26" s="32" t="s">
        <v>33</v>
      </c>
      <c r="D26" s="19" t="s">
        <v>116</v>
      </c>
      <c r="E26" s="21">
        <v>3.7</v>
      </c>
      <c r="F26" s="29" t="s">
        <v>17</v>
      </c>
      <c r="G26" s="33" t="s">
        <v>21</v>
      </c>
      <c r="H26" s="16" t="s">
        <v>344</v>
      </c>
      <c r="I26" s="75"/>
      <c r="J26" s="17" t="s">
        <v>464</v>
      </c>
      <c r="K26" s="11">
        <v>58</v>
      </c>
      <c r="L26" s="157">
        <f t="shared" si="1"/>
        <v>42.920000000000009</v>
      </c>
      <c r="M26" s="17"/>
      <c r="N26" s="11"/>
      <c r="O26" s="11"/>
      <c r="P26" s="11"/>
    </row>
    <row r="27" spans="1:16" s="2" customFormat="1" ht="30" customHeight="1" x14ac:dyDescent="0.2">
      <c r="A27" s="11">
        <v>1022</v>
      </c>
      <c r="B27" s="15" t="s">
        <v>32</v>
      </c>
      <c r="C27" s="32" t="s">
        <v>33</v>
      </c>
      <c r="D27" s="19" t="s">
        <v>117</v>
      </c>
      <c r="E27" s="21">
        <v>7.2990000000000004</v>
      </c>
      <c r="F27" s="29" t="s">
        <v>17</v>
      </c>
      <c r="G27" s="33" t="s">
        <v>21</v>
      </c>
      <c r="H27" s="16" t="s">
        <v>344</v>
      </c>
      <c r="I27" s="75"/>
      <c r="J27" s="17" t="s">
        <v>464</v>
      </c>
      <c r="K27" s="11">
        <v>58</v>
      </c>
      <c r="L27" s="157">
        <f t="shared" si="1"/>
        <v>84.66840000000002</v>
      </c>
      <c r="M27" s="17"/>
      <c r="N27" s="11"/>
      <c r="O27" s="11"/>
      <c r="P27" s="11"/>
    </row>
    <row r="28" spans="1:16" s="2" customFormat="1" ht="30" customHeight="1" x14ac:dyDescent="0.2">
      <c r="A28" s="11">
        <v>1023</v>
      </c>
      <c r="B28" s="15" t="s">
        <v>32</v>
      </c>
      <c r="C28" s="36" t="s">
        <v>33</v>
      </c>
      <c r="D28" s="25" t="s">
        <v>118</v>
      </c>
      <c r="E28" s="23">
        <v>1.4</v>
      </c>
      <c r="F28" s="37" t="s">
        <v>17</v>
      </c>
      <c r="G28" s="38" t="s">
        <v>21</v>
      </c>
      <c r="H28" s="16" t="s">
        <v>344</v>
      </c>
      <c r="I28" s="75"/>
      <c r="J28" s="17" t="s">
        <v>464</v>
      </c>
      <c r="K28" s="11">
        <v>58</v>
      </c>
      <c r="L28" s="157">
        <f t="shared" si="1"/>
        <v>16.239999999999998</v>
      </c>
      <c r="M28" s="17"/>
      <c r="N28" s="11"/>
      <c r="O28" s="11"/>
      <c r="P28" s="11"/>
    </row>
    <row r="29" spans="1:16" s="2" customFormat="1" ht="30" customHeight="1" x14ac:dyDescent="0.2">
      <c r="A29" s="11">
        <v>1024</v>
      </c>
      <c r="B29" s="15" t="s">
        <v>32</v>
      </c>
      <c r="C29" s="36" t="s">
        <v>33</v>
      </c>
      <c r="D29" s="25" t="s">
        <v>119</v>
      </c>
      <c r="E29" s="23">
        <v>3.9</v>
      </c>
      <c r="F29" s="37" t="s">
        <v>17</v>
      </c>
      <c r="G29" s="38" t="s">
        <v>21</v>
      </c>
      <c r="H29" s="16" t="s">
        <v>344</v>
      </c>
      <c r="I29" s="75"/>
      <c r="J29" s="17" t="s">
        <v>464</v>
      </c>
      <c r="K29" s="11">
        <v>58</v>
      </c>
      <c r="L29" s="157">
        <f t="shared" si="1"/>
        <v>45.24</v>
      </c>
      <c r="M29" s="17"/>
      <c r="N29" s="11"/>
      <c r="O29" s="11"/>
      <c r="P29" s="11"/>
    </row>
    <row r="30" spans="1:16" s="2" customFormat="1" ht="30" customHeight="1" x14ac:dyDescent="0.2">
      <c r="A30" s="11">
        <v>1025</v>
      </c>
      <c r="B30" s="15" t="s">
        <v>32</v>
      </c>
      <c r="C30" s="32" t="s">
        <v>33</v>
      </c>
      <c r="D30" s="19" t="s">
        <v>120</v>
      </c>
      <c r="E30" s="21">
        <v>4.1790000000000003</v>
      </c>
      <c r="F30" s="29" t="s">
        <v>43</v>
      </c>
      <c r="G30" s="33" t="s">
        <v>21</v>
      </c>
      <c r="H30" s="16" t="s">
        <v>344</v>
      </c>
      <c r="I30" s="75"/>
      <c r="J30" s="17" t="s">
        <v>464</v>
      </c>
      <c r="K30" s="11">
        <v>58</v>
      </c>
      <c r="L30" s="157">
        <f t="shared" si="1"/>
        <v>48.476400000000005</v>
      </c>
      <c r="M30" s="17"/>
      <c r="N30" s="11"/>
      <c r="O30" s="11"/>
      <c r="P30" s="11"/>
    </row>
    <row r="31" spans="1:16" ht="30" customHeight="1" x14ac:dyDescent="0.25">
      <c r="A31" s="11">
        <v>1026</v>
      </c>
      <c r="B31" s="15" t="s">
        <v>32</v>
      </c>
      <c r="C31" s="32" t="s">
        <v>37</v>
      </c>
      <c r="D31" s="19" t="s">
        <v>38</v>
      </c>
      <c r="E31" s="21">
        <v>5.0019999999999998</v>
      </c>
      <c r="F31" s="29" t="s">
        <v>17</v>
      </c>
      <c r="G31" s="33" t="s">
        <v>21</v>
      </c>
      <c r="H31" s="16" t="s">
        <v>344</v>
      </c>
      <c r="I31" s="74" t="s">
        <v>39</v>
      </c>
      <c r="J31" s="17" t="s">
        <v>464</v>
      </c>
      <c r="K31" s="11">
        <v>58</v>
      </c>
      <c r="L31" s="157">
        <f t="shared" si="1"/>
        <v>58.023200000000003</v>
      </c>
      <c r="M31" s="169" t="s">
        <v>471</v>
      </c>
      <c r="N31" s="11">
        <v>59</v>
      </c>
      <c r="O31" s="11" t="s">
        <v>468</v>
      </c>
      <c r="P31" s="18">
        <f>E31*N31</f>
        <v>295.11799999999999</v>
      </c>
    </row>
    <row r="32" spans="1:16" ht="30" customHeight="1" x14ac:dyDescent="0.25">
      <c r="A32" s="11">
        <v>1027</v>
      </c>
      <c r="B32" s="15" t="s">
        <v>32</v>
      </c>
      <c r="C32" s="32" t="s">
        <v>37</v>
      </c>
      <c r="D32" s="19" t="s">
        <v>40</v>
      </c>
      <c r="E32" s="21">
        <v>14.497</v>
      </c>
      <c r="F32" s="29" t="s">
        <v>35</v>
      </c>
      <c r="G32" s="33" t="s">
        <v>21</v>
      </c>
      <c r="H32" s="16" t="s">
        <v>344</v>
      </c>
      <c r="I32" s="74" t="s">
        <v>41</v>
      </c>
      <c r="J32" s="17" t="s">
        <v>464</v>
      </c>
      <c r="K32" s="11">
        <v>58</v>
      </c>
      <c r="L32" s="157">
        <f t="shared" si="1"/>
        <v>168.16520000000003</v>
      </c>
      <c r="M32" s="169" t="s">
        <v>467</v>
      </c>
      <c r="N32" s="11">
        <v>59</v>
      </c>
      <c r="O32" s="11" t="s">
        <v>468</v>
      </c>
      <c r="P32" s="18">
        <f t="shared" ref="P32:P45" si="2">E32*N32</f>
        <v>855.32299999999998</v>
      </c>
    </row>
    <row r="33" spans="1:16" ht="24.95" customHeight="1" x14ac:dyDescent="0.25">
      <c r="A33" s="11">
        <v>1028</v>
      </c>
      <c r="B33" s="15" t="s">
        <v>32</v>
      </c>
      <c r="C33" s="32" t="s">
        <v>37</v>
      </c>
      <c r="D33" s="19" t="s">
        <v>42</v>
      </c>
      <c r="E33" s="21">
        <v>6.9080000000000004</v>
      </c>
      <c r="F33" s="29" t="s">
        <v>43</v>
      </c>
      <c r="G33" s="33" t="s">
        <v>21</v>
      </c>
      <c r="H33" s="16" t="s">
        <v>344</v>
      </c>
      <c r="I33" s="74" t="s">
        <v>44</v>
      </c>
      <c r="J33" s="17" t="s">
        <v>464</v>
      </c>
      <c r="K33" s="11">
        <v>58</v>
      </c>
      <c r="L33" s="157">
        <f t="shared" si="1"/>
        <v>80.132800000000017</v>
      </c>
      <c r="M33" s="169" t="s">
        <v>467</v>
      </c>
      <c r="N33" s="11">
        <v>59</v>
      </c>
      <c r="O33" s="11" t="s">
        <v>468</v>
      </c>
      <c r="P33" s="18">
        <f t="shared" si="2"/>
        <v>407.572</v>
      </c>
    </row>
    <row r="34" spans="1:16" ht="24.95" customHeight="1" x14ac:dyDescent="0.25">
      <c r="A34" s="11">
        <v>1029</v>
      </c>
      <c r="B34" s="15" t="s">
        <v>32</v>
      </c>
      <c r="C34" s="32" t="s">
        <v>37</v>
      </c>
      <c r="D34" s="19" t="s">
        <v>45</v>
      </c>
      <c r="E34" s="21">
        <v>10.058</v>
      </c>
      <c r="F34" s="29" t="s">
        <v>43</v>
      </c>
      <c r="G34" s="33" t="s">
        <v>21</v>
      </c>
      <c r="H34" s="16" t="s">
        <v>344</v>
      </c>
      <c r="I34" s="76" t="s">
        <v>46</v>
      </c>
      <c r="J34" s="17" t="s">
        <v>464</v>
      </c>
      <c r="K34" s="11">
        <v>58</v>
      </c>
      <c r="L34" s="157">
        <f t="shared" si="1"/>
        <v>116.67280000000001</v>
      </c>
      <c r="M34" s="169" t="s">
        <v>467</v>
      </c>
      <c r="N34" s="11">
        <v>59</v>
      </c>
      <c r="O34" s="11" t="s">
        <v>468</v>
      </c>
      <c r="P34" s="18">
        <f t="shared" si="2"/>
        <v>593.42200000000003</v>
      </c>
    </row>
    <row r="35" spans="1:16" ht="24.95" customHeight="1" x14ac:dyDescent="0.25">
      <c r="A35" s="11">
        <v>1030</v>
      </c>
      <c r="B35" s="15" t="s">
        <v>32</v>
      </c>
      <c r="C35" s="32" t="s">
        <v>37</v>
      </c>
      <c r="D35" s="19" t="s">
        <v>47</v>
      </c>
      <c r="E35" s="21">
        <v>21</v>
      </c>
      <c r="F35" s="29" t="s">
        <v>43</v>
      </c>
      <c r="G35" s="33" t="s">
        <v>21</v>
      </c>
      <c r="H35" s="16" t="s">
        <v>344</v>
      </c>
      <c r="I35" s="74" t="s">
        <v>48</v>
      </c>
      <c r="J35" s="17" t="s">
        <v>464</v>
      </c>
      <c r="K35" s="11">
        <v>58</v>
      </c>
      <c r="L35" s="157">
        <f t="shared" si="1"/>
        <v>243.60000000000002</v>
      </c>
      <c r="M35" s="169" t="s">
        <v>467</v>
      </c>
      <c r="N35" s="11">
        <v>59</v>
      </c>
      <c r="O35" s="11" t="s">
        <v>468</v>
      </c>
      <c r="P35" s="18">
        <f t="shared" si="2"/>
        <v>1239</v>
      </c>
    </row>
    <row r="36" spans="1:16" ht="24.95" customHeight="1" x14ac:dyDescent="0.25">
      <c r="A36" s="11">
        <v>1031</v>
      </c>
      <c r="B36" s="15" t="s">
        <v>32</v>
      </c>
      <c r="C36" s="32" t="s">
        <v>37</v>
      </c>
      <c r="D36" s="19" t="s">
        <v>49</v>
      </c>
      <c r="E36" s="21">
        <v>3.42</v>
      </c>
      <c r="F36" s="29" t="s">
        <v>35</v>
      </c>
      <c r="G36" s="33" t="s">
        <v>21</v>
      </c>
      <c r="H36" s="16" t="s">
        <v>344</v>
      </c>
      <c r="I36" s="75"/>
      <c r="J36" s="17" t="s">
        <v>464</v>
      </c>
      <c r="K36" s="11">
        <v>58</v>
      </c>
      <c r="L36" s="157">
        <f t="shared" si="1"/>
        <v>39.671999999999997</v>
      </c>
      <c r="M36" s="169" t="s">
        <v>467</v>
      </c>
      <c r="N36" s="11">
        <v>59</v>
      </c>
      <c r="O36" s="11" t="s">
        <v>468</v>
      </c>
      <c r="P36" s="18">
        <f t="shared" si="2"/>
        <v>201.78</v>
      </c>
    </row>
    <row r="37" spans="1:16" ht="30" customHeight="1" x14ac:dyDescent="0.25">
      <c r="A37" s="11">
        <v>1032</v>
      </c>
      <c r="B37" s="15" t="s">
        <v>32</v>
      </c>
      <c r="C37" s="32" t="s">
        <v>37</v>
      </c>
      <c r="D37" s="19" t="s">
        <v>121</v>
      </c>
      <c r="E37" s="21">
        <v>13.301</v>
      </c>
      <c r="F37" s="29" t="s">
        <v>35</v>
      </c>
      <c r="G37" s="33" t="s">
        <v>21</v>
      </c>
      <c r="H37" s="16" t="s">
        <v>344</v>
      </c>
      <c r="I37" s="72" t="s">
        <v>122</v>
      </c>
      <c r="J37" s="17" t="s">
        <v>464</v>
      </c>
      <c r="K37" s="11">
        <v>58</v>
      </c>
      <c r="L37" s="157">
        <f t="shared" si="1"/>
        <v>154.29160000000002</v>
      </c>
      <c r="M37" s="169" t="s">
        <v>478</v>
      </c>
      <c r="N37" s="11">
        <v>59</v>
      </c>
      <c r="O37" s="11" t="s">
        <v>468</v>
      </c>
      <c r="P37" s="18">
        <f t="shared" si="2"/>
        <v>784.75900000000001</v>
      </c>
    </row>
    <row r="38" spans="1:16" ht="30" customHeight="1" x14ac:dyDescent="0.25">
      <c r="A38" s="11">
        <v>1033</v>
      </c>
      <c r="B38" s="15" t="s">
        <v>32</v>
      </c>
      <c r="C38" s="32" t="s">
        <v>37</v>
      </c>
      <c r="D38" s="19" t="s">
        <v>123</v>
      </c>
      <c r="E38" s="21">
        <v>3</v>
      </c>
      <c r="F38" s="29" t="s">
        <v>35</v>
      </c>
      <c r="G38" s="33" t="s">
        <v>21</v>
      </c>
      <c r="H38" s="16" t="s">
        <v>344</v>
      </c>
      <c r="I38" s="72" t="s">
        <v>124</v>
      </c>
      <c r="J38" s="17" t="s">
        <v>464</v>
      </c>
      <c r="K38" s="11">
        <v>58</v>
      </c>
      <c r="L38" s="157">
        <f t="shared" si="1"/>
        <v>34.800000000000004</v>
      </c>
      <c r="M38" s="169" t="s">
        <v>478</v>
      </c>
      <c r="N38" s="11">
        <v>59</v>
      </c>
      <c r="O38" s="11" t="s">
        <v>468</v>
      </c>
      <c r="P38" s="18">
        <f t="shared" si="2"/>
        <v>177</v>
      </c>
    </row>
    <row r="39" spans="1:16" ht="30" customHeight="1" x14ac:dyDescent="0.25">
      <c r="A39" s="11">
        <v>1034</v>
      </c>
      <c r="B39" s="15" t="s">
        <v>32</v>
      </c>
      <c r="C39" s="32" t="s">
        <v>37</v>
      </c>
      <c r="D39" s="19" t="s">
        <v>125</v>
      </c>
      <c r="E39" s="21">
        <v>4.9980000000000002</v>
      </c>
      <c r="F39" s="29" t="s">
        <v>35</v>
      </c>
      <c r="G39" s="33" t="s">
        <v>21</v>
      </c>
      <c r="H39" s="16" t="s">
        <v>344</v>
      </c>
      <c r="I39" s="72" t="s">
        <v>126</v>
      </c>
      <c r="J39" s="17" t="s">
        <v>464</v>
      </c>
      <c r="K39" s="11">
        <v>58</v>
      </c>
      <c r="L39" s="157">
        <f t="shared" si="1"/>
        <v>57.976800000000004</v>
      </c>
      <c r="M39" s="169" t="s">
        <v>478</v>
      </c>
      <c r="N39" s="11">
        <v>59</v>
      </c>
      <c r="O39" s="11" t="s">
        <v>468</v>
      </c>
      <c r="P39" s="18">
        <f t="shared" si="2"/>
        <v>294.88200000000001</v>
      </c>
    </row>
    <row r="40" spans="1:16" ht="30" customHeight="1" x14ac:dyDescent="0.25">
      <c r="A40" s="11">
        <v>1035</v>
      </c>
      <c r="B40" s="15" t="s">
        <v>32</v>
      </c>
      <c r="C40" s="32" t="s">
        <v>37</v>
      </c>
      <c r="D40" s="19" t="s">
        <v>127</v>
      </c>
      <c r="E40" s="21">
        <v>22.167000000000002</v>
      </c>
      <c r="F40" s="29" t="s">
        <v>35</v>
      </c>
      <c r="G40" s="33" t="s">
        <v>21</v>
      </c>
      <c r="H40" s="16" t="s">
        <v>344</v>
      </c>
      <c r="I40" s="72" t="s">
        <v>128</v>
      </c>
      <c r="J40" s="17" t="s">
        <v>464</v>
      </c>
      <c r="K40" s="11">
        <v>58</v>
      </c>
      <c r="L40" s="157">
        <f t="shared" si="1"/>
        <v>257.13720000000006</v>
      </c>
      <c r="M40" s="169" t="s">
        <v>478</v>
      </c>
      <c r="N40" s="11">
        <v>59</v>
      </c>
      <c r="O40" s="11" t="s">
        <v>468</v>
      </c>
      <c r="P40" s="18">
        <f t="shared" si="2"/>
        <v>1307.8530000000001</v>
      </c>
    </row>
    <row r="41" spans="1:16" ht="30" customHeight="1" x14ac:dyDescent="0.25">
      <c r="A41" s="11">
        <v>1036</v>
      </c>
      <c r="B41" s="15" t="s">
        <v>32</v>
      </c>
      <c r="C41" s="32" t="s">
        <v>37</v>
      </c>
      <c r="D41" s="19" t="s">
        <v>129</v>
      </c>
      <c r="E41" s="21">
        <v>22.86</v>
      </c>
      <c r="F41" s="29" t="s">
        <v>35</v>
      </c>
      <c r="G41" s="33" t="s">
        <v>21</v>
      </c>
      <c r="H41" s="16" t="s">
        <v>344</v>
      </c>
      <c r="I41" s="72" t="s">
        <v>130</v>
      </c>
      <c r="J41" s="17" t="s">
        <v>464</v>
      </c>
      <c r="K41" s="11">
        <v>58</v>
      </c>
      <c r="L41" s="157">
        <f t="shared" si="1"/>
        <v>265.17599999999999</v>
      </c>
      <c r="M41" s="169" t="s">
        <v>478</v>
      </c>
      <c r="N41" s="11">
        <v>59</v>
      </c>
      <c r="O41" s="11" t="s">
        <v>468</v>
      </c>
      <c r="P41" s="18">
        <f t="shared" si="2"/>
        <v>1348.74</v>
      </c>
    </row>
    <row r="42" spans="1:16" ht="30" customHeight="1" x14ac:dyDescent="0.25">
      <c r="A42" s="11">
        <v>1037</v>
      </c>
      <c r="B42" s="15" t="s">
        <v>32</v>
      </c>
      <c r="C42" s="32" t="s">
        <v>37</v>
      </c>
      <c r="D42" s="19" t="s">
        <v>131</v>
      </c>
      <c r="E42" s="21">
        <v>10.000999999999999</v>
      </c>
      <c r="F42" s="29" t="s">
        <v>35</v>
      </c>
      <c r="G42" s="33" t="s">
        <v>21</v>
      </c>
      <c r="H42" s="16" t="s">
        <v>344</v>
      </c>
      <c r="I42" s="72" t="s">
        <v>132</v>
      </c>
      <c r="J42" s="17" t="s">
        <v>464</v>
      </c>
      <c r="K42" s="11">
        <v>58</v>
      </c>
      <c r="L42" s="157">
        <f t="shared" si="1"/>
        <v>116.0116</v>
      </c>
      <c r="M42" s="169" t="s">
        <v>478</v>
      </c>
      <c r="N42" s="11">
        <v>59</v>
      </c>
      <c r="O42" s="11" t="s">
        <v>468</v>
      </c>
      <c r="P42" s="18">
        <f t="shared" si="2"/>
        <v>590.05899999999997</v>
      </c>
    </row>
    <row r="43" spans="1:16" ht="30" customHeight="1" x14ac:dyDescent="0.25">
      <c r="A43" s="11">
        <v>1038</v>
      </c>
      <c r="B43" s="15" t="s">
        <v>32</v>
      </c>
      <c r="C43" s="32" t="s">
        <v>37</v>
      </c>
      <c r="D43" s="19" t="s">
        <v>133</v>
      </c>
      <c r="E43" s="21">
        <v>18.192</v>
      </c>
      <c r="F43" s="29" t="s">
        <v>35</v>
      </c>
      <c r="G43" s="33" t="s">
        <v>21</v>
      </c>
      <c r="H43" s="16" t="s">
        <v>344</v>
      </c>
      <c r="I43" s="72" t="s">
        <v>134</v>
      </c>
      <c r="J43" s="17" t="s">
        <v>464</v>
      </c>
      <c r="K43" s="11">
        <v>58</v>
      </c>
      <c r="L43" s="157">
        <f t="shared" si="1"/>
        <v>211.02719999999999</v>
      </c>
      <c r="M43" s="169" t="s">
        <v>478</v>
      </c>
      <c r="N43" s="11">
        <v>59</v>
      </c>
      <c r="O43" s="11" t="s">
        <v>468</v>
      </c>
      <c r="P43" s="18">
        <f t="shared" si="2"/>
        <v>1073.328</v>
      </c>
    </row>
    <row r="44" spans="1:16" ht="30" customHeight="1" x14ac:dyDescent="0.25">
      <c r="A44" s="11">
        <v>1039</v>
      </c>
      <c r="B44" s="15" t="s">
        <v>32</v>
      </c>
      <c r="C44" s="32" t="s">
        <v>37</v>
      </c>
      <c r="D44" s="19" t="s">
        <v>135</v>
      </c>
      <c r="E44" s="21">
        <v>10.013999999999999</v>
      </c>
      <c r="F44" s="29" t="s">
        <v>35</v>
      </c>
      <c r="G44" s="33" t="s">
        <v>21</v>
      </c>
      <c r="H44" s="16" t="s">
        <v>344</v>
      </c>
      <c r="I44" s="72" t="s">
        <v>136</v>
      </c>
      <c r="J44" s="17" t="s">
        <v>464</v>
      </c>
      <c r="K44" s="11">
        <v>58</v>
      </c>
      <c r="L44" s="157">
        <f t="shared" si="1"/>
        <v>116.16240000000001</v>
      </c>
      <c r="M44" s="169" t="s">
        <v>478</v>
      </c>
      <c r="N44" s="11">
        <v>59</v>
      </c>
      <c r="O44" s="11" t="s">
        <v>468</v>
      </c>
      <c r="P44" s="18">
        <f t="shared" si="2"/>
        <v>590.82599999999991</v>
      </c>
    </row>
    <row r="45" spans="1:16" ht="30" customHeight="1" x14ac:dyDescent="0.25">
      <c r="A45" s="11">
        <v>1040</v>
      </c>
      <c r="B45" s="15" t="s">
        <v>32</v>
      </c>
      <c r="C45" s="32" t="s">
        <v>37</v>
      </c>
      <c r="D45" s="19" t="s">
        <v>137</v>
      </c>
      <c r="E45" s="21">
        <v>12.994999999999999</v>
      </c>
      <c r="F45" s="29" t="s">
        <v>35</v>
      </c>
      <c r="G45" s="33" t="s">
        <v>21</v>
      </c>
      <c r="H45" s="16" t="s">
        <v>344</v>
      </c>
      <c r="I45" s="74" t="s">
        <v>138</v>
      </c>
      <c r="J45" s="17" t="s">
        <v>464</v>
      </c>
      <c r="K45" s="11">
        <v>58</v>
      </c>
      <c r="L45" s="157">
        <f t="shared" si="1"/>
        <v>150.74199999999999</v>
      </c>
      <c r="M45" s="169" t="s">
        <v>478</v>
      </c>
      <c r="N45" s="11">
        <v>59</v>
      </c>
      <c r="O45" s="11" t="s">
        <v>468</v>
      </c>
      <c r="P45" s="18">
        <f t="shared" si="2"/>
        <v>766.70499999999993</v>
      </c>
    </row>
    <row r="46" spans="1:16" s="2" customFormat="1" ht="30" customHeight="1" x14ac:dyDescent="0.2">
      <c r="A46" s="11">
        <v>1041</v>
      </c>
      <c r="B46" s="15" t="s">
        <v>32</v>
      </c>
      <c r="C46" s="32" t="s">
        <v>37</v>
      </c>
      <c r="D46" s="19" t="s">
        <v>139</v>
      </c>
      <c r="E46" s="21">
        <v>8.9060000000000006</v>
      </c>
      <c r="F46" s="29" t="s">
        <v>35</v>
      </c>
      <c r="G46" s="33" t="s">
        <v>21</v>
      </c>
      <c r="H46" s="16" t="s">
        <v>344</v>
      </c>
      <c r="I46" s="72" t="s">
        <v>140</v>
      </c>
      <c r="J46" s="17" t="s">
        <v>464</v>
      </c>
      <c r="K46" s="11">
        <v>58</v>
      </c>
      <c r="L46" s="157">
        <f t="shared" si="1"/>
        <v>103.3096</v>
      </c>
      <c r="M46" s="17"/>
      <c r="N46" s="11"/>
      <c r="O46" s="11"/>
      <c r="P46" s="11"/>
    </row>
    <row r="47" spans="1:16" ht="30" customHeight="1" x14ac:dyDescent="0.25">
      <c r="A47" s="11">
        <v>1042</v>
      </c>
      <c r="B47" s="15" t="s">
        <v>32</v>
      </c>
      <c r="C47" s="32" t="s">
        <v>37</v>
      </c>
      <c r="D47" s="19" t="s">
        <v>141</v>
      </c>
      <c r="E47" s="21">
        <v>15.009</v>
      </c>
      <c r="F47" s="29" t="s">
        <v>35</v>
      </c>
      <c r="G47" s="33" t="s">
        <v>21</v>
      </c>
      <c r="H47" s="16" t="s">
        <v>344</v>
      </c>
      <c r="I47" s="72" t="s">
        <v>142</v>
      </c>
      <c r="J47" s="17" t="s">
        <v>464</v>
      </c>
      <c r="K47" s="11">
        <v>58</v>
      </c>
      <c r="L47" s="157">
        <f t="shared" si="1"/>
        <v>174.10440000000003</v>
      </c>
      <c r="M47" s="169" t="s">
        <v>467</v>
      </c>
      <c r="N47" s="11">
        <v>59</v>
      </c>
      <c r="O47" s="11" t="s">
        <v>468</v>
      </c>
      <c r="P47" s="18">
        <f t="shared" ref="P47:P59" si="3">E47*N47</f>
        <v>885.53100000000006</v>
      </c>
    </row>
    <row r="48" spans="1:16" ht="30" customHeight="1" x14ac:dyDescent="0.25">
      <c r="A48" s="11">
        <v>1043</v>
      </c>
      <c r="B48" s="15" t="s">
        <v>32</v>
      </c>
      <c r="C48" s="32" t="s">
        <v>37</v>
      </c>
      <c r="D48" s="19" t="s">
        <v>143</v>
      </c>
      <c r="E48" s="21">
        <v>18.344999999999999</v>
      </c>
      <c r="F48" s="29" t="s">
        <v>35</v>
      </c>
      <c r="G48" s="33" t="s">
        <v>21</v>
      </c>
      <c r="H48" s="16" t="s">
        <v>344</v>
      </c>
      <c r="I48" s="72" t="s">
        <v>144</v>
      </c>
      <c r="J48" s="17" t="s">
        <v>464</v>
      </c>
      <c r="K48" s="11">
        <v>58</v>
      </c>
      <c r="L48" s="157">
        <f t="shared" si="1"/>
        <v>212.80200000000002</v>
      </c>
      <c r="M48" s="169" t="s">
        <v>467</v>
      </c>
      <c r="N48" s="11">
        <v>59</v>
      </c>
      <c r="O48" s="11" t="s">
        <v>468</v>
      </c>
      <c r="P48" s="18">
        <f t="shared" si="3"/>
        <v>1082.355</v>
      </c>
    </row>
    <row r="49" spans="1:16" ht="30" customHeight="1" x14ac:dyDescent="0.25">
      <c r="A49" s="11">
        <v>1044</v>
      </c>
      <c r="B49" s="15" t="s">
        <v>32</v>
      </c>
      <c r="C49" s="32" t="s">
        <v>37</v>
      </c>
      <c r="D49" s="19" t="s">
        <v>145</v>
      </c>
      <c r="E49" s="21">
        <v>10.003</v>
      </c>
      <c r="F49" s="29" t="s">
        <v>35</v>
      </c>
      <c r="G49" s="33" t="s">
        <v>21</v>
      </c>
      <c r="H49" s="16" t="s">
        <v>344</v>
      </c>
      <c r="I49" s="72" t="s">
        <v>146</v>
      </c>
      <c r="J49" s="17" t="s">
        <v>464</v>
      </c>
      <c r="K49" s="11">
        <v>58</v>
      </c>
      <c r="L49" s="157">
        <f t="shared" si="1"/>
        <v>116.0348</v>
      </c>
      <c r="M49" s="169" t="s">
        <v>467</v>
      </c>
      <c r="N49" s="11">
        <v>59</v>
      </c>
      <c r="O49" s="11" t="s">
        <v>468</v>
      </c>
      <c r="P49" s="18">
        <f t="shared" si="3"/>
        <v>590.17700000000002</v>
      </c>
    </row>
    <row r="50" spans="1:16" ht="30" customHeight="1" x14ac:dyDescent="0.25">
      <c r="A50" s="11">
        <v>1045</v>
      </c>
      <c r="B50" s="15" t="s">
        <v>32</v>
      </c>
      <c r="C50" s="32" t="s">
        <v>37</v>
      </c>
      <c r="D50" s="19" t="s">
        <v>147</v>
      </c>
      <c r="E50" s="21">
        <v>12</v>
      </c>
      <c r="F50" s="29" t="s">
        <v>35</v>
      </c>
      <c r="G50" s="33" t="s">
        <v>21</v>
      </c>
      <c r="H50" s="16" t="s">
        <v>344</v>
      </c>
      <c r="I50" s="72" t="s">
        <v>148</v>
      </c>
      <c r="J50" s="17" t="s">
        <v>464</v>
      </c>
      <c r="K50" s="11">
        <v>58</v>
      </c>
      <c r="L50" s="157">
        <f t="shared" si="1"/>
        <v>139.20000000000002</v>
      </c>
      <c r="M50" s="169" t="s">
        <v>478</v>
      </c>
      <c r="N50" s="11">
        <v>59</v>
      </c>
      <c r="O50" s="11" t="s">
        <v>468</v>
      </c>
      <c r="P50" s="18">
        <f t="shared" si="3"/>
        <v>708</v>
      </c>
    </row>
    <row r="51" spans="1:16" ht="30" customHeight="1" x14ac:dyDescent="0.25">
      <c r="A51" s="11">
        <v>1046</v>
      </c>
      <c r="B51" s="15" t="s">
        <v>32</v>
      </c>
      <c r="C51" s="32" t="s">
        <v>37</v>
      </c>
      <c r="D51" s="19" t="s">
        <v>149</v>
      </c>
      <c r="E51" s="21">
        <v>8.35</v>
      </c>
      <c r="F51" s="29" t="s">
        <v>35</v>
      </c>
      <c r="G51" s="33" t="s">
        <v>21</v>
      </c>
      <c r="H51" s="16" t="s">
        <v>344</v>
      </c>
      <c r="I51" s="74" t="s">
        <v>150</v>
      </c>
      <c r="J51" s="17" t="s">
        <v>464</v>
      </c>
      <c r="K51" s="11">
        <v>58</v>
      </c>
      <c r="L51" s="157">
        <f t="shared" si="1"/>
        <v>96.86</v>
      </c>
      <c r="M51" s="169" t="s">
        <v>471</v>
      </c>
      <c r="N51" s="11">
        <v>59</v>
      </c>
      <c r="O51" s="11" t="s">
        <v>468</v>
      </c>
      <c r="P51" s="18">
        <f t="shared" si="3"/>
        <v>492.65</v>
      </c>
    </row>
    <row r="52" spans="1:16" ht="30" customHeight="1" x14ac:dyDescent="0.25">
      <c r="A52" s="11">
        <v>1047</v>
      </c>
      <c r="B52" s="15" t="s">
        <v>32</v>
      </c>
      <c r="C52" s="32" t="s">
        <v>37</v>
      </c>
      <c r="D52" s="19" t="s">
        <v>151</v>
      </c>
      <c r="E52" s="21">
        <v>11.696999999999999</v>
      </c>
      <c r="F52" s="29" t="s">
        <v>17</v>
      </c>
      <c r="G52" s="33" t="s">
        <v>21</v>
      </c>
      <c r="H52" s="16" t="s">
        <v>344</v>
      </c>
      <c r="I52" s="72" t="s">
        <v>152</v>
      </c>
      <c r="J52" s="17" t="s">
        <v>464</v>
      </c>
      <c r="K52" s="11">
        <v>58</v>
      </c>
      <c r="L52" s="157">
        <f t="shared" si="1"/>
        <v>135.68519999999998</v>
      </c>
      <c r="M52" s="169" t="s">
        <v>471</v>
      </c>
      <c r="N52" s="11">
        <v>59</v>
      </c>
      <c r="O52" s="11" t="s">
        <v>468</v>
      </c>
      <c r="P52" s="18">
        <f t="shared" si="3"/>
        <v>690.12299999999993</v>
      </c>
    </row>
    <row r="53" spans="1:16" ht="30" customHeight="1" x14ac:dyDescent="0.25">
      <c r="A53" s="11">
        <v>1049</v>
      </c>
      <c r="B53" s="15" t="s">
        <v>32</v>
      </c>
      <c r="C53" s="32" t="s">
        <v>37</v>
      </c>
      <c r="D53" s="19" t="s">
        <v>153</v>
      </c>
      <c r="E53" s="21">
        <v>12.497</v>
      </c>
      <c r="F53" s="29" t="s">
        <v>17</v>
      </c>
      <c r="G53" s="33" t="s">
        <v>21</v>
      </c>
      <c r="H53" s="16" t="s">
        <v>344</v>
      </c>
      <c r="I53" s="72" t="s">
        <v>154</v>
      </c>
      <c r="J53" s="17" t="s">
        <v>464</v>
      </c>
      <c r="K53" s="11">
        <v>58</v>
      </c>
      <c r="L53" s="157">
        <f t="shared" si="1"/>
        <v>144.96520000000001</v>
      </c>
      <c r="M53" s="169" t="s">
        <v>471</v>
      </c>
      <c r="N53" s="11">
        <v>59</v>
      </c>
      <c r="O53" s="11" t="s">
        <v>468</v>
      </c>
      <c r="P53" s="18">
        <f t="shared" si="3"/>
        <v>737.32299999999998</v>
      </c>
    </row>
    <row r="54" spans="1:16" ht="30" customHeight="1" x14ac:dyDescent="0.25">
      <c r="A54" s="11">
        <v>1050</v>
      </c>
      <c r="B54" s="15" t="s">
        <v>32</v>
      </c>
      <c r="C54" s="34" t="s">
        <v>37</v>
      </c>
      <c r="D54" s="27" t="s">
        <v>155</v>
      </c>
      <c r="E54" s="26">
        <v>21.15</v>
      </c>
      <c r="F54" s="35" t="s">
        <v>35</v>
      </c>
      <c r="G54" s="16" t="s">
        <v>21</v>
      </c>
      <c r="H54" s="16" t="s">
        <v>344</v>
      </c>
      <c r="I54" s="72" t="s">
        <v>156</v>
      </c>
      <c r="J54" s="17" t="s">
        <v>464</v>
      </c>
      <c r="K54" s="11">
        <v>58</v>
      </c>
      <c r="L54" s="157">
        <f t="shared" si="1"/>
        <v>245.33999999999997</v>
      </c>
      <c r="M54" s="169" t="s">
        <v>478</v>
      </c>
      <c r="N54" s="11">
        <v>59</v>
      </c>
      <c r="O54" s="11" t="s">
        <v>468</v>
      </c>
      <c r="P54" s="18">
        <f t="shared" si="3"/>
        <v>1247.8499999999999</v>
      </c>
    </row>
    <row r="55" spans="1:16" ht="30" customHeight="1" x14ac:dyDescent="0.25">
      <c r="A55" s="11">
        <v>1051</v>
      </c>
      <c r="B55" s="15" t="s">
        <v>32</v>
      </c>
      <c r="C55" s="32" t="s">
        <v>37</v>
      </c>
      <c r="D55" s="19" t="s">
        <v>157</v>
      </c>
      <c r="E55" s="21">
        <v>16.001000000000001</v>
      </c>
      <c r="F55" s="29" t="s">
        <v>35</v>
      </c>
      <c r="G55" s="33" t="s">
        <v>21</v>
      </c>
      <c r="H55" s="16" t="s">
        <v>344</v>
      </c>
      <c r="I55" s="72" t="s">
        <v>158</v>
      </c>
      <c r="J55" s="17" t="s">
        <v>464</v>
      </c>
      <c r="K55" s="11">
        <v>58</v>
      </c>
      <c r="L55" s="157">
        <f t="shared" si="1"/>
        <v>185.61160000000004</v>
      </c>
      <c r="M55" s="169" t="s">
        <v>478</v>
      </c>
      <c r="N55" s="11">
        <v>59</v>
      </c>
      <c r="O55" s="11" t="s">
        <v>468</v>
      </c>
      <c r="P55" s="18">
        <f t="shared" si="3"/>
        <v>944.05900000000008</v>
      </c>
    </row>
    <row r="56" spans="1:16" ht="30" customHeight="1" x14ac:dyDescent="0.25">
      <c r="A56" s="11">
        <v>1052</v>
      </c>
      <c r="B56" s="15" t="s">
        <v>32</v>
      </c>
      <c r="C56" s="32" t="s">
        <v>37</v>
      </c>
      <c r="D56" s="19" t="s">
        <v>159</v>
      </c>
      <c r="E56" s="21">
        <v>23.145</v>
      </c>
      <c r="F56" s="29" t="s">
        <v>35</v>
      </c>
      <c r="G56" s="33" t="s">
        <v>21</v>
      </c>
      <c r="H56" s="16" t="s">
        <v>344</v>
      </c>
      <c r="I56" s="72" t="s">
        <v>160</v>
      </c>
      <c r="J56" s="17" t="s">
        <v>464</v>
      </c>
      <c r="K56" s="11">
        <v>58</v>
      </c>
      <c r="L56" s="157">
        <f t="shared" si="1"/>
        <v>268.48200000000003</v>
      </c>
      <c r="M56" s="169" t="s">
        <v>478</v>
      </c>
      <c r="N56" s="11">
        <v>59</v>
      </c>
      <c r="O56" s="11" t="s">
        <v>468</v>
      </c>
      <c r="P56" s="18">
        <f t="shared" si="3"/>
        <v>1365.5550000000001</v>
      </c>
    </row>
    <row r="57" spans="1:16" ht="30" customHeight="1" x14ac:dyDescent="0.25">
      <c r="A57" s="11">
        <v>1053</v>
      </c>
      <c r="B57" s="15" t="s">
        <v>32</v>
      </c>
      <c r="C57" s="32" t="s">
        <v>37</v>
      </c>
      <c r="D57" s="19" t="s">
        <v>161</v>
      </c>
      <c r="E57" s="21">
        <v>8.1560000000000006</v>
      </c>
      <c r="F57" s="29" t="s">
        <v>35</v>
      </c>
      <c r="G57" s="33" t="s">
        <v>21</v>
      </c>
      <c r="H57" s="16" t="s">
        <v>344</v>
      </c>
      <c r="I57" s="72" t="s">
        <v>162</v>
      </c>
      <c r="J57" s="17" t="s">
        <v>464</v>
      </c>
      <c r="K57" s="11">
        <v>58</v>
      </c>
      <c r="L57" s="157">
        <f t="shared" si="1"/>
        <v>94.609600000000015</v>
      </c>
      <c r="M57" s="169" t="s">
        <v>467</v>
      </c>
      <c r="N57" s="11">
        <v>59</v>
      </c>
      <c r="O57" s="11" t="s">
        <v>468</v>
      </c>
      <c r="P57" s="18">
        <f t="shared" si="3"/>
        <v>481.20400000000001</v>
      </c>
    </row>
    <row r="58" spans="1:16" ht="30" customHeight="1" x14ac:dyDescent="0.25">
      <c r="A58" s="11">
        <v>1054</v>
      </c>
      <c r="B58" s="15" t="s">
        <v>32</v>
      </c>
      <c r="C58" s="32" t="s">
        <v>37</v>
      </c>
      <c r="D58" s="19" t="s">
        <v>163</v>
      </c>
      <c r="E58" s="21">
        <v>4.5019999999999998</v>
      </c>
      <c r="F58" s="29" t="s">
        <v>35</v>
      </c>
      <c r="G58" s="33" t="s">
        <v>21</v>
      </c>
      <c r="H58" s="16" t="s">
        <v>344</v>
      </c>
      <c r="I58" s="72" t="s">
        <v>164</v>
      </c>
      <c r="J58" s="17" t="s">
        <v>464</v>
      </c>
      <c r="K58" s="11">
        <v>58</v>
      </c>
      <c r="L58" s="157">
        <f t="shared" si="1"/>
        <v>52.223199999999999</v>
      </c>
      <c r="M58" s="169" t="s">
        <v>467</v>
      </c>
      <c r="N58" s="11">
        <v>59</v>
      </c>
      <c r="O58" s="11" t="s">
        <v>468</v>
      </c>
      <c r="P58" s="18">
        <f t="shared" si="3"/>
        <v>265.61799999999999</v>
      </c>
    </row>
    <row r="59" spans="1:16" ht="30" customHeight="1" x14ac:dyDescent="0.25">
      <c r="A59" s="11">
        <v>1055</v>
      </c>
      <c r="B59" s="15" t="s">
        <v>32</v>
      </c>
      <c r="C59" s="32" t="s">
        <v>37</v>
      </c>
      <c r="D59" s="19" t="s">
        <v>165</v>
      </c>
      <c r="E59" s="21">
        <v>10.000999999999999</v>
      </c>
      <c r="F59" s="29" t="s">
        <v>35</v>
      </c>
      <c r="G59" s="33" t="s">
        <v>21</v>
      </c>
      <c r="H59" s="16" t="s">
        <v>344</v>
      </c>
      <c r="I59" s="72" t="s">
        <v>166</v>
      </c>
      <c r="J59" s="17" t="s">
        <v>464</v>
      </c>
      <c r="K59" s="11">
        <v>58</v>
      </c>
      <c r="L59" s="157">
        <f t="shared" si="1"/>
        <v>116.0116</v>
      </c>
      <c r="M59" s="169" t="s">
        <v>467</v>
      </c>
      <c r="N59" s="11">
        <v>59</v>
      </c>
      <c r="O59" s="11" t="s">
        <v>468</v>
      </c>
      <c r="P59" s="18">
        <f t="shared" si="3"/>
        <v>590.05899999999997</v>
      </c>
    </row>
    <row r="60" spans="1:16" s="2" customFormat="1" ht="30" customHeight="1" x14ac:dyDescent="0.2">
      <c r="A60" s="11">
        <v>1056</v>
      </c>
      <c r="B60" s="15" t="s">
        <v>32</v>
      </c>
      <c r="C60" s="32" t="s">
        <v>37</v>
      </c>
      <c r="D60" s="19" t="s">
        <v>167</v>
      </c>
      <c r="E60" s="21">
        <v>13.156000000000001</v>
      </c>
      <c r="F60" s="29" t="s">
        <v>43</v>
      </c>
      <c r="G60" s="33" t="s">
        <v>21</v>
      </c>
      <c r="H60" s="16" t="s">
        <v>344</v>
      </c>
      <c r="I60" s="75"/>
      <c r="J60" s="17" t="s">
        <v>464</v>
      </c>
      <c r="K60" s="11">
        <v>58</v>
      </c>
      <c r="L60" s="157">
        <f t="shared" si="1"/>
        <v>152.6096</v>
      </c>
      <c r="M60" s="17"/>
      <c r="N60" s="11"/>
      <c r="O60" s="11"/>
      <c r="P60" s="11"/>
    </row>
    <row r="61" spans="1:16" s="2" customFormat="1" ht="30" customHeight="1" x14ac:dyDescent="0.2">
      <c r="A61" s="11">
        <v>1057</v>
      </c>
      <c r="B61" s="15" t="s">
        <v>32</v>
      </c>
      <c r="C61" s="32" t="s">
        <v>37</v>
      </c>
      <c r="D61" s="19" t="s">
        <v>168</v>
      </c>
      <c r="E61" s="21">
        <v>8.8409999999999993</v>
      </c>
      <c r="F61" s="29" t="s">
        <v>43</v>
      </c>
      <c r="G61" s="33" t="s">
        <v>21</v>
      </c>
      <c r="H61" s="16" t="s">
        <v>344</v>
      </c>
      <c r="I61" s="75" t="s">
        <v>169</v>
      </c>
      <c r="J61" s="17" t="s">
        <v>464</v>
      </c>
      <c r="K61" s="11">
        <v>58</v>
      </c>
      <c r="L61" s="157">
        <f t="shared" si="1"/>
        <v>102.55559999999998</v>
      </c>
      <c r="M61" s="17"/>
      <c r="N61" s="11"/>
      <c r="O61" s="11"/>
      <c r="P61" s="11"/>
    </row>
    <row r="62" spans="1:16" ht="24.95" customHeight="1" x14ac:dyDescent="0.25">
      <c r="A62" s="11">
        <v>1058</v>
      </c>
      <c r="B62" s="15" t="s">
        <v>32</v>
      </c>
      <c r="C62" s="32" t="s">
        <v>37</v>
      </c>
      <c r="D62" s="19" t="s">
        <v>170</v>
      </c>
      <c r="E62" s="26">
        <v>8.4870000000000001</v>
      </c>
      <c r="F62" s="29" t="s">
        <v>35</v>
      </c>
      <c r="G62" s="33" t="s">
        <v>21</v>
      </c>
      <c r="H62" s="16" t="s">
        <v>344</v>
      </c>
      <c r="I62" s="74" t="s">
        <v>171</v>
      </c>
      <c r="J62" s="17" t="s">
        <v>464</v>
      </c>
      <c r="K62" s="11">
        <v>58</v>
      </c>
      <c r="L62" s="157">
        <f t="shared" si="1"/>
        <v>98.449200000000005</v>
      </c>
      <c r="M62" s="169" t="s">
        <v>467</v>
      </c>
      <c r="N62" s="11">
        <v>59</v>
      </c>
      <c r="O62" s="11" t="s">
        <v>468</v>
      </c>
      <c r="P62" s="18">
        <f t="shared" ref="P62:P74" si="4">E62*N62</f>
        <v>500.733</v>
      </c>
    </row>
    <row r="63" spans="1:16" ht="24.95" customHeight="1" x14ac:dyDescent="0.25">
      <c r="A63" s="11">
        <v>1059</v>
      </c>
      <c r="B63" s="15" t="s">
        <v>32</v>
      </c>
      <c r="C63" s="32" t="s">
        <v>37</v>
      </c>
      <c r="D63" s="19" t="s">
        <v>172</v>
      </c>
      <c r="E63" s="26">
        <v>5.2009999999999996</v>
      </c>
      <c r="F63" s="29" t="s">
        <v>35</v>
      </c>
      <c r="G63" s="33" t="s">
        <v>21</v>
      </c>
      <c r="H63" s="16" t="s">
        <v>344</v>
      </c>
      <c r="I63" s="72" t="s">
        <v>173</v>
      </c>
      <c r="J63" s="17" t="s">
        <v>464</v>
      </c>
      <c r="K63" s="11">
        <v>58</v>
      </c>
      <c r="L63" s="157">
        <f t="shared" si="1"/>
        <v>60.331599999999995</v>
      </c>
      <c r="M63" s="169" t="s">
        <v>467</v>
      </c>
      <c r="N63" s="11">
        <v>59</v>
      </c>
      <c r="O63" s="11" t="s">
        <v>468</v>
      </c>
      <c r="P63" s="18">
        <f t="shared" si="4"/>
        <v>306.85899999999998</v>
      </c>
    </row>
    <row r="64" spans="1:16" ht="24.95" customHeight="1" x14ac:dyDescent="0.25">
      <c r="A64" s="11">
        <v>1060</v>
      </c>
      <c r="B64" s="15" t="s">
        <v>32</v>
      </c>
      <c r="C64" s="32" t="s">
        <v>37</v>
      </c>
      <c r="D64" s="19" t="s">
        <v>174</v>
      </c>
      <c r="E64" s="26">
        <v>6.399</v>
      </c>
      <c r="F64" s="29" t="s">
        <v>35</v>
      </c>
      <c r="G64" s="33" t="s">
        <v>21</v>
      </c>
      <c r="H64" s="16" t="s">
        <v>344</v>
      </c>
      <c r="I64" s="74" t="s">
        <v>175</v>
      </c>
      <c r="J64" s="17" t="s">
        <v>464</v>
      </c>
      <c r="K64" s="11">
        <v>58</v>
      </c>
      <c r="L64" s="157">
        <f t="shared" si="1"/>
        <v>74.228400000000008</v>
      </c>
      <c r="M64" s="169" t="s">
        <v>472</v>
      </c>
      <c r="N64" s="11">
        <v>59</v>
      </c>
      <c r="O64" s="11" t="s">
        <v>468</v>
      </c>
      <c r="P64" s="18">
        <f t="shared" si="4"/>
        <v>377.541</v>
      </c>
    </row>
    <row r="65" spans="1:16" ht="24.95" customHeight="1" x14ac:dyDescent="0.25">
      <c r="A65" s="11">
        <v>1061</v>
      </c>
      <c r="B65" s="15" t="s">
        <v>32</v>
      </c>
      <c r="C65" s="32" t="s">
        <v>37</v>
      </c>
      <c r="D65" s="19" t="s">
        <v>176</v>
      </c>
      <c r="E65" s="26">
        <v>4.3650000000000002</v>
      </c>
      <c r="F65" s="29" t="s">
        <v>35</v>
      </c>
      <c r="G65" s="33" t="s">
        <v>21</v>
      </c>
      <c r="H65" s="16" t="s">
        <v>344</v>
      </c>
      <c r="I65" s="72" t="s">
        <v>177</v>
      </c>
      <c r="J65" s="17" t="s">
        <v>464</v>
      </c>
      <c r="K65" s="11">
        <v>58</v>
      </c>
      <c r="L65" s="157">
        <f t="shared" si="1"/>
        <v>50.634000000000007</v>
      </c>
      <c r="M65" s="169" t="s">
        <v>467</v>
      </c>
      <c r="N65" s="11">
        <v>59</v>
      </c>
      <c r="O65" s="11" t="s">
        <v>468</v>
      </c>
      <c r="P65" s="18">
        <f t="shared" si="4"/>
        <v>257.53500000000003</v>
      </c>
    </row>
    <row r="66" spans="1:16" ht="24.95" customHeight="1" x14ac:dyDescent="0.25">
      <c r="A66" s="11">
        <v>1062</v>
      </c>
      <c r="B66" s="15" t="s">
        <v>32</v>
      </c>
      <c r="C66" s="32" t="s">
        <v>37</v>
      </c>
      <c r="D66" s="19" t="s">
        <v>178</v>
      </c>
      <c r="E66" s="26">
        <v>12.497999999999999</v>
      </c>
      <c r="F66" s="29" t="s">
        <v>43</v>
      </c>
      <c r="G66" s="33" t="s">
        <v>21</v>
      </c>
      <c r="H66" s="16" t="s">
        <v>344</v>
      </c>
      <c r="I66" s="72" t="s">
        <v>179</v>
      </c>
      <c r="J66" s="17" t="s">
        <v>464</v>
      </c>
      <c r="K66" s="11">
        <v>58</v>
      </c>
      <c r="L66" s="157">
        <f t="shared" si="1"/>
        <v>144.9768</v>
      </c>
      <c r="M66" s="169" t="s">
        <v>472</v>
      </c>
      <c r="N66" s="11">
        <v>59</v>
      </c>
      <c r="O66" s="11" t="s">
        <v>468</v>
      </c>
      <c r="P66" s="18">
        <f t="shared" si="4"/>
        <v>737.38199999999995</v>
      </c>
    </row>
    <row r="67" spans="1:16" ht="24.95" customHeight="1" x14ac:dyDescent="0.25">
      <c r="A67" s="11">
        <v>1064</v>
      </c>
      <c r="B67" s="15" t="s">
        <v>32</v>
      </c>
      <c r="C67" s="32" t="s">
        <v>37</v>
      </c>
      <c r="D67" s="19" t="s">
        <v>180</v>
      </c>
      <c r="E67" s="26">
        <v>3.9969999999999999</v>
      </c>
      <c r="F67" s="29" t="s">
        <v>35</v>
      </c>
      <c r="G67" s="33" t="s">
        <v>21</v>
      </c>
      <c r="H67" s="16" t="s">
        <v>344</v>
      </c>
      <c r="I67" s="72" t="s">
        <v>181</v>
      </c>
      <c r="J67" s="17" t="s">
        <v>464</v>
      </c>
      <c r="K67" s="11">
        <v>58</v>
      </c>
      <c r="L67" s="157">
        <f t="shared" si="1"/>
        <v>46.365200000000002</v>
      </c>
      <c r="M67" s="169" t="s">
        <v>471</v>
      </c>
      <c r="N67" s="11">
        <v>59</v>
      </c>
      <c r="O67" s="11" t="s">
        <v>468</v>
      </c>
      <c r="P67" s="18">
        <f t="shared" si="4"/>
        <v>235.82299999999998</v>
      </c>
    </row>
    <row r="68" spans="1:16" ht="24.95" customHeight="1" x14ac:dyDescent="0.25">
      <c r="A68" s="11">
        <v>1065</v>
      </c>
      <c r="B68" s="15" t="s">
        <v>32</v>
      </c>
      <c r="C68" s="32" t="s">
        <v>37</v>
      </c>
      <c r="D68" s="19" t="s">
        <v>182</v>
      </c>
      <c r="E68" s="26">
        <v>4.4989999999999997</v>
      </c>
      <c r="F68" s="29" t="s">
        <v>35</v>
      </c>
      <c r="G68" s="33" t="s">
        <v>21</v>
      </c>
      <c r="H68" s="16" t="s">
        <v>344</v>
      </c>
      <c r="I68" s="72" t="s">
        <v>183</v>
      </c>
      <c r="J68" s="17" t="s">
        <v>464</v>
      </c>
      <c r="K68" s="11">
        <v>58</v>
      </c>
      <c r="L68" s="157">
        <f t="shared" si="1"/>
        <v>52.188400000000001</v>
      </c>
      <c r="M68" s="169" t="s">
        <v>471</v>
      </c>
      <c r="N68" s="11">
        <v>59</v>
      </c>
      <c r="O68" s="11" t="s">
        <v>468</v>
      </c>
      <c r="P68" s="18">
        <f t="shared" si="4"/>
        <v>265.44099999999997</v>
      </c>
    </row>
    <row r="69" spans="1:16" ht="24.95" customHeight="1" x14ac:dyDescent="0.25">
      <c r="A69" s="11">
        <v>1066</v>
      </c>
      <c r="B69" s="15" t="s">
        <v>32</v>
      </c>
      <c r="C69" s="32" t="s">
        <v>37</v>
      </c>
      <c r="D69" s="19" t="s">
        <v>184</v>
      </c>
      <c r="E69" s="26">
        <v>5</v>
      </c>
      <c r="F69" s="29" t="s">
        <v>35</v>
      </c>
      <c r="G69" s="33" t="s">
        <v>21</v>
      </c>
      <c r="H69" s="16" t="s">
        <v>344</v>
      </c>
      <c r="I69" s="72" t="s">
        <v>185</v>
      </c>
      <c r="J69" s="17" t="s">
        <v>464</v>
      </c>
      <c r="K69" s="11">
        <v>58</v>
      </c>
      <c r="L69" s="157">
        <f t="shared" si="1"/>
        <v>58</v>
      </c>
      <c r="M69" s="169" t="s">
        <v>471</v>
      </c>
      <c r="N69" s="11">
        <v>59</v>
      </c>
      <c r="O69" s="11" t="s">
        <v>468</v>
      </c>
      <c r="P69" s="18">
        <f t="shared" si="4"/>
        <v>295</v>
      </c>
    </row>
    <row r="70" spans="1:16" ht="24.95" customHeight="1" x14ac:dyDescent="0.25">
      <c r="A70" s="11">
        <v>1068</v>
      </c>
      <c r="B70" s="15" t="s">
        <v>32</v>
      </c>
      <c r="C70" s="34" t="s">
        <v>37</v>
      </c>
      <c r="D70" s="27" t="s">
        <v>186</v>
      </c>
      <c r="E70" s="26">
        <v>11.353</v>
      </c>
      <c r="F70" s="35" t="s">
        <v>35</v>
      </c>
      <c r="G70" s="16" t="s">
        <v>21</v>
      </c>
      <c r="H70" s="16" t="s">
        <v>344</v>
      </c>
      <c r="I70" s="72" t="s">
        <v>187</v>
      </c>
      <c r="J70" s="17" t="s">
        <v>464</v>
      </c>
      <c r="K70" s="11">
        <v>58</v>
      </c>
      <c r="L70" s="157">
        <f t="shared" si="1"/>
        <v>131.69479999999999</v>
      </c>
      <c r="M70" s="169" t="s">
        <v>471</v>
      </c>
      <c r="N70" s="11">
        <v>59</v>
      </c>
      <c r="O70" s="11" t="s">
        <v>468</v>
      </c>
      <c r="P70" s="18">
        <f t="shared" si="4"/>
        <v>669.827</v>
      </c>
    </row>
    <row r="71" spans="1:16" ht="24.95" customHeight="1" x14ac:dyDescent="0.25">
      <c r="A71" s="11">
        <v>1069</v>
      </c>
      <c r="B71" s="15" t="s">
        <v>32</v>
      </c>
      <c r="C71" s="32" t="s">
        <v>37</v>
      </c>
      <c r="D71" s="19" t="s">
        <v>188</v>
      </c>
      <c r="E71" s="26">
        <v>13.387</v>
      </c>
      <c r="F71" s="29" t="s">
        <v>35</v>
      </c>
      <c r="G71" s="33" t="s">
        <v>21</v>
      </c>
      <c r="H71" s="16" t="s">
        <v>344</v>
      </c>
      <c r="I71" s="72" t="s">
        <v>189</v>
      </c>
      <c r="J71" s="17" t="s">
        <v>464</v>
      </c>
      <c r="K71" s="11">
        <v>58</v>
      </c>
      <c r="L71" s="157">
        <f t="shared" si="1"/>
        <v>155.28920000000002</v>
      </c>
      <c r="M71" s="169" t="s">
        <v>467</v>
      </c>
      <c r="N71" s="11">
        <v>59</v>
      </c>
      <c r="O71" s="11" t="s">
        <v>468</v>
      </c>
      <c r="P71" s="18">
        <f t="shared" si="4"/>
        <v>789.83300000000008</v>
      </c>
    </row>
    <row r="72" spans="1:16" ht="24.95" customHeight="1" x14ac:dyDescent="0.25">
      <c r="A72" s="11">
        <v>1072</v>
      </c>
      <c r="B72" s="15" t="s">
        <v>32</v>
      </c>
      <c r="C72" s="32" t="s">
        <v>37</v>
      </c>
      <c r="D72" s="19" t="s">
        <v>190</v>
      </c>
      <c r="E72" s="21">
        <v>9.1280000000000001</v>
      </c>
      <c r="F72" s="29" t="s">
        <v>35</v>
      </c>
      <c r="G72" s="33" t="s">
        <v>21</v>
      </c>
      <c r="H72" s="16" t="s">
        <v>344</v>
      </c>
      <c r="I72" s="72" t="s">
        <v>191</v>
      </c>
      <c r="J72" s="17" t="s">
        <v>464</v>
      </c>
      <c r="K72" s="11">
        <v>58</v>
      </c>
      <c r="L72" s="157">
        <f t="shared" si="1"/>
        <v>105.8848</v>
      </c>
      <c r="M72" s="169" t="s">
        <v>467</v>
      </c>
      <c r="N72" s="11">
        <v>59</v>
      </c>
      <c r="O72" s="11" t="s">
        <v>468</v>
      </c>
      <c r="P72" s="18">
        <f t="shared" si="4"/>
        <v>538.55200000000002</v>
      </c>
    </row>
    <row r="73" spans="1:16" ht="24.95" customHeight="1" x14ac:dyDescent="0.25">
      <c r="A73" s="11">
        <v>1073</v>
      </c>
      <c r="B73" s="15" t="s">
        <v>32</v>
      </c>
      <c r="C73" s="32" t="s">
        <v>37</v>
      </c>
      <c r="D73" s="19" t="s">
        <v>192</v>
      </c>
      <c r="E73" s="21">
        <v>9.2010000000000005</v>
      </c>
      <c r="F73" s="29" t="s">
        <v>35</v>
      </c>
      <c r="G73" s="33" t="s">
        <v>21</v>
      </c>
      <c r="H73" s="16" t="s">
        <v>344</v>
      </c>
      <c r="I73" s="72" t="s">
        <v>193</v>
      </c>
      <c r="J73" s="17" t="s">
        <v>464</v>
      </c>
      <c r="K73" s="11">
        <v>58</v>
      </c>
      <c r="L73" s="157">
        <f t="shared" si="1"/>
        <v>106.73160000000001</v>
      </c>
      <c r="M73" s="169" t="s">
        <v>467</v>
      </c>
      <c r="N73" s="11">
        <v>59</v>
      </c>
      <c r="O73" s="11" t="s">
        <v>468</v>
      </c>
      <c r="P73" s="18">
        <f t="shared" si="4"/>
        <v>542.85900000000004</v>
      </c>
    </row>
    <row r="74" spans="1:16" ht="30" customHeight="1" x14ac:dyDescent="0.25">
      <c r="A74" s="11">
        <v>1074</v>
      </c>
      <c r="B74" s="15" t="s">
        <v>32</v>
      </c>
      <c r="C74" s="32" t="s">
        <v>37</v>
      </c>
      <c r="D74" s="19" t="s">
        <v>194</v>
      </c>
      <c r="E74" s="21">
        <v>12.151999999999999</v>
      </c>
      <c r="F74" s="29" t="s">
        <v>35</v>
      </c>
      <c r="G74" s="33" t="s">
        <v>21</v>
      </c>
      <c r="H74" s="16" t="s">
        <v>344</v>
      </c>
      <c r="I74" s="72" t="s">
        <v>195</v>
      </c>
      <c r="J74" s="17" t="s">
        <v>464</v>
      </c>
      <c r="K74" s="11">
        <v>58</v>
      </c>
      <c r="L74" s="157">
        <f t="shared" si="1"/>
        <v>140.9632</v>
      </c>
      <c r="M74" s="169" t="s">
        <v>467</v>
      </c>
      <c r="N74" s="11">
        <v>59</v>
      </c>
      <c r="O74" s="11" t="s">
        <v>468</v>
      </c>
      <c r="P74" s="18">
        <f t="shared" si="4"/>
        <v>716.96799999999996</v>
      </c>
    </row>
    <row r="75" spans="1:16" s="2" customFormat="1" ht="30" customHeight="1" x14ac:dyDescent="0.2">
      <c r="A75" s="11">
        <v>1075</v>
      </c>
      <c r="B75" s="15" t="s">
        <v>32</v>
      </c>
      <c r="C75" s="34" t="s">
        <v>37</v>
      </c>
      <c r="D75" s="30" t="s">
        <v>196</v>
      </c>
      <c r="E75" s="26">
        <v>14.988</v>
      </c>
      <c r="F75" s="35" t="s">
        <v>35</v>
      </c>
      <c r="G75" s="16" t="s">
        <v>21</v>
      </c>
      <c r="H75" s="16" t="s">
        <v>344</v>
      </c>
      <c r="I75" s="75"/>
      <c r="J75" s="17" t="s">
        <v>464</v>
      </c>
      <c r="K75" s="11">
        <v>58</v>
      </c>
      <c r="L75" s="157">
        <f t="shared" si="1"/>
        <v>173.86080000000001</v>
      </c>
      <c r="M75" s="17"/>
      <c r="N75" s="11"/>
      <c r="O75" s="11"/>
      <c r="P75" s="11"/>
    </row>
    <row r="76" spans="1:16" s="2" customFormat="1" ht="24.95" customHeight="1" x14ac:dyDescent="0.2">
      <c r="A76" s="11">
        <v>1076</v>
      </c>
      <c r="B76" s="15" t="s">
        <v>32</v>
      </c>
      <c r="C76" s="34" t="s">
        <v>37</v>
      </c>
      <c r="D76" s="30" t="s">
        <v>197</v>
      </c>
      <c r="E76" s="26">
        <v>13.004</v>
      </c>
      <c r="F76" s="35" t="s">
        <v>35</v>
      </c>
      <c r="G76" s="16" t="s">
        <v>21</v>
      </c>
      <c r="H76" s="16" t="s">
        <v>344</v>
      </c>
      <c r="I76" s="75"/>
      <c r="J76" s="17" t="s">
        <v>464</v>
      </c>
      <c r="K76" s="11">
        <v>58</v>
      </c>
      <c r="L76" s="157">
        <f t="shared" si="1"/>
        <v>150.84639999999999</v>
      </c>
      <c r="M76" s="17"/>
      <c r="N76" s="11"/>
      <c r="O76" s="11"/>
      <c r="P76" s="18"/>
    </row>
    <row r="77" spans="1:16" ht="24.95" customHeight="1" x14ac:dyDescent="0.25">
      <c r="A77" s="11">
        <v>1077</v>
      </c>
      <c r="B77" s="15" t="s">
        <v>32</v>
      </c>
      <c r="C77" s="32" t="s">
        <v>37</v>
      </c>
      <c r="D77" s="19" t="s">
        <v>198</v>
      </c>
      <c r="E77" s="21">
        <v>14.997999999999999</v>
      </c>
      <c r="F77" s="29" t="s">
        <v>35</v>
      </c>
      <c r="G77" s="33" t="s">
        <v>21</v>
      </c>
      <c r="H77" s="16" t="s">
        <v>344</v>
      </c>
      <c r="I77" s="72" t="s">
        <v>199</v>
      </c>
      <c r="J77" s="17" t="s">
        <v>464</v>
      </c>
      <c r="K77" s="11">
        <v>58</v>
      </c>
      <c r="L77" s="157">
        <f t="shared" si="1"/>
        <v>173.97680000000003</v>
      </c>
      <c r="M77" s="169" t="s">
        <v>467</v>
      </c>
      <c r="N77" s="11">
        <v>59</v>
      </c>
      <c r="O77" s="11" t="s">
        <v>468</v>
      </c>
      <c r="P77" s="18">
        <f t="shared" ref="P77:P79" si="5">E77*N77</f>
        <v>884.88199999999995</v>
      </c>
    </row>
    <row r="78" spans="1:16" ht="24.95" customHeight="1" x14ac:dyDescent="0.25">
      <c r="A78" s="11">
        <v>1078</v>
      </c>
      <c r="B78" s="15" t="s">
        <v>32</v>
      </c>
      <c r="C78" s="32" t="s">
        <v>37</v>
      </c>
      <c r="D78" s="19" t="s">
        <v>200</v>
      </c>
      <c r="E78" s="21">
        <v>14.752000000000001</v>
      </c>
      <c r="F78" s="29" t="s">
        <v>35</v>
      </c>
      <c r="G78" s="33" t="s">
        <v>21</v>
      </c>
      <c r="H78" s="16" t="s">
        <v>344</v>
      </c>
      <c r="I78" s="74" t="s">
        <v>201</v>
      </c>
      <c r="J78" s="17" t="s">
        <v>464</v>
      </c>
      <c r="K78" s="11">
        <v>58</v>
      </c>
      <c r="L78" s="157">
        <f t="shared" si="1"/>
        <v>171.1232</v>
      </c>
      <c r="M78" s="169" t="s">
        <v>467</v>
      </c>
      <c r="N78" s="11">
        <v>59</v>
      </c>
      <c r="O78" s="11" t="s">
        <v>468</v>
      </c>
      <c r="P78" s="18">
        <f t="shared" si="5"/>
        <v>870.36800000000005</v>
      </c>
    </row>
    <row r="79" spans="1:16" ht="30" customHeight="1" x14ac:dyDescent="0.25">
      <c r="A79" s="11">
        <v>1079</v>
      </c>
      <c r="B79" s="15" t="s">
        <v>32</v>
      </c>
      <c r="C79" s="32" t="s">
        <v>37</v>
      </c>
      <c r="D79" s="19" t="s">
        <v>202</v>
      </c>
      <c r="E79" s="21">
        <v>16.998999999999999</v>
      </c>
      <c r="F79" s="29" t="s">
        <v>35</v>
      </c>
      <c r="G79" s="33" t="s">
        <v>21</v>
      </c>
      <c r="H79" s="16" t="s">
        <v>344</v>
      </c>
      <c r="I79" s="74" t="s">
        <v>203</v>
      </c>
      <c r="J79" s="17" t="s">
        <v>464</v>
      </c>
      <c r="K79" s="11">
        <v>58</v>
      </c>
      <c r="L79" s="157">
        <f t="shared" si="1"/>
        <v>197.1884</v>
      </c>
      <c r="M79" s="169" t="s">
        <v>472</v>
      </c>
      <c r="N79" s="11">
        <v>59</v>
      </c>
      <c r="O79" s="11" t="s">
        <v>468</v>
      </c>
      <c r="P79" s="18">
        <f t="shared" si="5"/>
        <v>1002.9409999999999</v>
      </c>
    </row>
    <row r="80" spans="1:16" s="2" customFormat="1" ht="30" customHeight="1" x14ac:dyDescent="0.2">
      <c r="A80" s="11">
        <v>1080</v>
      </c>
      <c r="B80" s="15" t="s">
        <v>32</v>
      </c>
      <c r="C80" s="32" t="s">
        <v>37</v>
      </c>
      <c r="D80" s="19" t="s">
        <v>204</v>
      </c>
      <c r="E80" s="21">
        <v>18.638999999999999</v>
      </c>
      <c r="F80" s="29" t="s">
        <v>35</v>
      </c>
      <c r="G80" s="33" t="s">
        <v>21</v>
      </c>
      <c r="H80" s="16" t="s">
        <v>344</v>
      </c>
      <c r="I80" s="74" t="s">
        <v>205</v>
      </c>
      <c r="J80" s="17" t="s">
        <v>464</v>
      </c>
      <c r="K80" s="11">
        <v>58</v>
      </c>
      <c r="L80" s="157">
        <f t="shared" ref="L80:L158" si="6">E80*K80*20%</f>
        <v>216.2124</v>
      </c>
      <c r="M80" s="17"/>
      <c r="N80" s="11"/>
      <c r="O80" s="11"/>
      <c r="P80" s="11"/>
    </row>
    <row r="81" spans="1:16" ht="24.95" customHeight="1" x14ac:dyDescent="0.25">
      <c r="A81" s="11">
        <v>1081</v>
      </c>
      <c r="B81" s="15" t="s">
        <v>32</v>
      </c>
      <c r="C81" s="32" t="s">
        <v>37</v>
      </c>
      <c r="D81" s="19" t="s">
        <v>206</v>
      </c>
      <c r="E81" s="21">
        <v>47.238999999999997</v>
      </c>
      <c r="F81" s="29" t="s">
        <v>35</v>
      </c>
      <c r="G81" s="33" t="s">
        <v>21</v>
      </c>
      <c r="H81" s="16" t="s">
        <v>344</v>
      </c>
      <c r="I81" s="72" t="s">
        <v>207</v>
      </c>
      <c r="J81" s="17" t="s">
        <v>464</v>
      </c>
      <c r="K81" s="11">
        <v>58</v>
      </c>
      <c r="L81" s="157">
        <f t="shared" si="6"/>
        <v>547.97239999999999</v>
      </c>
      <c r="M81" s="169" t="s">
        <v>472</v>
      </c>
      <c r="N81" s="11">
        <v>59</v>
      </c>
      <c r="O81" s="11" t="s">
        <v>468</v>
      </c>
      <c r="P81" s="18">
        <f t="shared" ref="P81:P85" si="7">E81*N81</f>
        <v>2787.1009999999997</v>
      </c>
    </row>
    <row r="82" spans="1:16" ht="24.95" customHeight="1" x14ac:dyDescent="0.25">
      <c r="A82" s="11">
        <v>1082</v>
      </c>
      <c r="B82" s="15" t="s">
        <v>32</v>
      </c>
      <c r="C82" s="32" t="s">
        <v>37</v>
      </c>
      <c r="D82" s="19" t="s">
        <v>208</v>
      </c>
      <c r="E82" s="21">
        <v>14.18</v>
      </c>
      <c r="F82" s="29" t="s">
        <v>35</v>
      </c>
      <c r="G82" s="33" t="s">
        <v>21</v>
      </c>
      <c r="H82" s="16" t="s">
        <v>344</v>
      </c>
      <c r="I82" s="72" t="s">
        <v>209</v>
      </c>
      <c r="J82" s="17" t="s">
        <v>464</v>
      </c>
      <c r="K82" s="11">
        <v>58</v>
      </c>
      <c r="L82" s="157">
        <f t="shared" si="6"/>
        <v>164.488</v>
      </c>
      <c r="M82" s="169" t="s">
        <v>471</v>
      </c>
      <c r="N82" s="11">
        <v>59</v>
      </c>
      <c r="O82" s="11" t="s">
        <v>468</v>
      </c>
      <c r="P82" s="18">
        <f t="shared" si="7"/>
        <v>836.62</v>
      </c>
    </row>
    <row r="83" spans="1:16" ht="24.95" customHeight="1" x14ac:dyDescent="0.25">
      <c r="A83" s="11">
        <v>1083</v>
      </c>
      <c r="B83" s="15" t="s">
        <v>32</v>
      </c>
      <c r="C83" s="32" t="s">
        <v>37</v>
      </c>
      <c r="D83" s="19" t="s">
        <v>210</v>
      </c>
      <c r="E83" s="21">
        <v>18.555</v>
      </c>
      <c r="F83" s="29" t="s">
        <v>35</v>
      </c>
      <c r="G83" s="33" t="s">
        <v>21</v>
      </c>
      <c r="H83" s="16" t="s">
        <v>344</v>
      </c>
      <c r="I83" s="72" t="s">
        <v>211</v>
      </c>
      <c r="J83" s="17" t="s">
        <v>464</v>
      </c>
      <c r="K83" s="11">
        <v>58</v>
      </c>
      <c r="L83" s="157">
        <f t="shared" si="6"/>
        <v>215.23800000000003</v>
      </c>
      <c r="M83" s="169" t="s">
        <v>472</v>
      </c>
      <c r="N83" s="11">
        <v>59</v>
      </c>
      <c r="O83" s="11" t="s">
        <v>468</v>
      </c>
      <c r="P83" s="18">
        <f t="shared" si="7"/>
        <v>1094.7449999999999</v>
      </c>
    </row>
    <row r="84" spans="1:16" ht="24.95" customHeight="1" x14ac:dyDescent="0.25">
      <c r="A84" s="11">
        <v>1084</v>
      </c>
      <c r="B84" s="15" t="s">
        <v>32</v>
      </c>
      <c r="C84" s="32" t="s">
        <v>37</v>
      </c>
      <c r="D84" s="19" t="s">
        <v>212</v>
      </c>
      <c r="E84" s="21">
        <v>11.997999999999999</v>
      </c>
      <c r="F84" s="29" t="s">
        <v>35</v>
      </c>
      <c r="G84" s="33" t="s">
        <v>21</v>
      </c>
      <c r="H84" s="16" t="s">
        <v>344</v>
      </c>
      <c r="I84" s="72" t="s">
        <v>213</v>
      </c>
      <c r="J84" s="17" t="s">
        <v>464</v>
      </c>
      <c r="K84" s="11">
        <v>58</v>
      </c>
      <c r="L84" s="157">
        <f t="shared" si="6"/>
        <v>139.17680000000001</v>
      </c>
      <c r="M84" s="169" t="s">
        <v>471</v>
      </c>
      <c r="N84" s="11">
        <v>59</v>
      </c>
      <c r="O84" s="11" t="s">
        <v>468</v>
      </c>
      <c r="P84" s="18">
        <f t="shared" si="7"/>
        <v>707.88199999999995</v>
      </c>
    </row>
    <row r="85" spans="1:16" ht="24.95" customHeight="1" x14ac:dyDescent="0.25">
      <c r="A85" s="11">
        <v>1085</v>
      </c>
      <c r="B85" s="15" t="s">
        <v>32</v>
      </c>
      <c r="C85" s="32" t="s">
        <v>37</v>
      </c>
      <c r="D85" s="19" t="s">
        <v>214</v>
      </c>
      <c r="E85" s="21">
        <v>11.461</v>
      </c>
      <c r="F85" s="29" t="s">
        <v>35</v>
      </c>
      <c r="G85" s="33" t="s">
        <v>21</v>
      </c>
      <c r="H85" s="16" t="s">
        <v>344</v>
      </c>
      <c r="I85" s="72" t="s">
        <v>215</v>
      </c>
      <c r="J85" s="17" t="s">
        <v>464</v>
      </c>
      <c r="K85" s="11">
        <v>58</v>
      </c>
      <c r="L85" s="157">
        <f t="shared" si="6"/>
        <v>132.94760000000002</v>
      </c>
      <c r="M85" s="169" t="s">
        <v>472</v>
      </c>
      <c r="N85" s="11">
        <v>59</v>
      </c>
      <c r="O85" s="11" t="s">
        <v>468</v>
      </c>
      <c r="P85" s="18">
        <f t="shared" si="7"/>
        <v>676.19900000000007</v>
      </c>
    </row>
    <row r="86" spans="1:16" s="2" customFormat="1" ht="30" customHeight="1" x14ac:dyDescent="0.2">
      <c r="A86" s="11">
        <v>1086</v>
      </c>
      <c r="B86" s="15" t="s">
        <v>32</v>
      </c>
      <c r="C86" s="34" t="s">
        <v>37</v>
      </c>
      <c r="D86" s="19" t="s">
        <v>216</v>
      </c>
      <c r="E86" s="26">
        <v>17.649999999999999</v>
      </c>
      <c r="F86" s="35" t="s">
        <v>35</v>
      </c>
      <c r="G86" s="16" t="s">
        <v>21</v>
      </c>
      <c r="H86" s="16" t="s">
        <v>344</v>
      </c>
      <c r="I86" s="75" t="s">
        <v>217</v>
      </c>
      <c r="J86" s="17" t="s">
        <v>464</v>
      </c>
      <c r="K86" s="11">
        <v>58</v>
      </c>
      <c r="L86" s="157">
        <f t="shared" si="6"/>
        <v>204.74</v>
      </c>
      <c r="M86" s="17"/>
      <c r="N86" s="11"/>
      <c r="O86" s="11"/>
      <c r="P86" s="11"/>
    </row>
    <row r="87" spans="1:16" s="2" customFormat="1" ht="30" customHeight="1" x14ac:dyDescent="0.2">
      <c r="A87" s="11">
        <v>1087</v>
      </c>
      <c r="B87" s="15" t="s">
        <v>32</v>
      </c>
      <c r="C87" s="36" t="s">
        <v>37</v>
      </c>
      <c r="D87" s="19" t="s">
        <v>218</v>
      </c>
      <c r="E87" s="23">
        <v>15.997999999999999</v>
      </c>
      <c r="F87" s="37" t="s">
        <v>35</v>
      </c>
      <c r="G87" s="38" t="s">
        <v>21</v>
      </c>
      <c r="H87" s="16" t="s">
        <v>344</v>
      </c>
      <c r="I87" s="75"/>
      <c r="J87" s="17" t="s">
        <v>464</v>
      </c>
      <c r="K87" s="11">
        <v>58</v>
      </c>
      <c r="L87" s="157">
        <f t="shared" si="6"/>
        <v>185.57680000000002</v>
      </c>
      <c r="M87" s="17"/>
      <c r="N87" s="11"/>
      <c r="O87" s="11"/>
      <c r="P87" s="11"/>
    </row>
    <row r="88" spans="1:16" s="2" customFormat="1" ht="30" customHeight="1" x14ac:dyDescent="0.2">
      <c r="A88" s="11">
        <v>1088</v>
      </c>
      <c r="B88" s="15" t="s">
        <v>32</v>
      </c>
      <c r="C88" s="34" t="s">
        <v>37</v>
      </c>
      <c r="D88" s="27" t="s">
        <v>219</v>
      </c>
      <c r="E88" s="26">
        <v>11.717000000000001</v>
      </c>
      <c r="F88" s="35" t="s">
        <v>35</v>
      </c>
      <c r="G88" s="16" t="s">
        <v>21</v>
      </c>
      <c r="H88" s="16" t="s">
        <v>344</v>
      </c>
      <c r="I88" s="75" t="s">
        <v>217</v>
      </c>
      <c r="J88" s="17" t="s">
        <v>464</v>
      </c>
      <c r="K88" s="11">
        <v>58</v>
      </c>
      <c r="L88" s="157">
        <f t="shared" si="6"/>
        <v>135.91720000000001</v>
      </c>
      <c r="M88" s="17"/>
      <c r="N88" s="11"/>
      <c r="O88" s="11"/>
      <c r="P88" s="11"/>
    </row>
    <row r="89" spans="1:16" ht="30" customHeight="1" x14ac:dyDescent="0.25">
      <c r="A89" s="11">
        <v>1089</v>
      </c>
      <c r="B89" s="15" t="s">
        <v>32</v>
      </c>
      <c r="C89" s="32" t="s">
        <v>37</v>
      </c>
      <c r="D89" s="19" t="s">
        <v>220</v>
      </c>
      <c r="E89" s="21">
        <v>10.391</v>
      </c>
      <c r="F89" s="29" t="s">
        <v>35</v>
      </c>
      <c r="G89" s="33" t="s">
        <v>21</v>
      </c>
      <c r="H89" s="16" t="s">
        <v>344</v>
      </c>
      <c r="I89" s="72" t="s">
        <v>221</v>
      </c>
      <c r="J89" s="17" t="s">
        <v>464</v>
      </c>
      <c r="K89" s="11">
        <v>58</v>
      </c>
      <c r="L89" s="157">
        <f t="shared" si="6"/>
        <v>120.5356</v>
      </c>
      <c r="M89" s="169" t="s">
        <v>473</v>
      </c>
      <c r="N89" s="11">
        <v>59</v>
      </c>
      <c r="O89" s="11" t="s">
        <v>468</v>
      </c>
      <c r="P89" s="18">
        <f t="shared" ref="P89:P91" si="8">E89*N89</f>
        <v>613.06899999999996</v>
      </c>
    </row>
    <row r="90" spans="1:16" ht="30" customHeight="1" x14ac:dyDescent="0.25">
      <c r="A90" s="11">
        <v>1090</v>
      </c>
      <c r="B90" s="15" t="s">
        <v>32</v>
      </c>
      <c r="C90" s="32" t="s">
        <v>37</v>
      </c>
      <c r="D90" s="19" t="s">
        <v>222</v>
      </c>
      <c r="E90" s="21">
        <v>7.5</v>
      </c>
      <c r="F90" s="29" t="s">
        <v>35</v>
      </c>
      <c r="G90" s="33" t="s">
        <v>21</v>
      </c>
      <c r="H90" s="16" t="s">
        <v>344</v>
      </c>
      <c r="I90" s="72" t="s">
        <v>223</v>
      </c>
      <c r="J90" s="17" t="s">
        <v>464</v>
      </c>
      <c r="K90" s="11">
        <v>58</v>
      </c>
      <c r="L90" s="157">
        <f t="shared" si="6"/>
        <v>87</v>
      </c>
      <c r="M90" s="169" t="s">
        <v>473</v>
      </c>
      <c r="N90" s="11">
        <v>59</v>
      </c>
      <c r="O90" s="11" t="s">
        <v>468</v>
      </c>
      <c r="P90" s="18">
        <f t="shared" si="8"/>
        <v>442.5</v>
      </c>
    </row>
    <row r="91" spans="1:16" ht="24.95" customHeight="1" x14ac:dyDescent="0.25">
      <c r="A91" s="11">
        <v>1091</v>
      </c>
      <c r="B91" s="15" t="s">
        <v>32</v>
      </c>
      <c r="C91" s="34" t="s">
        <v>37</v>
      </c>
      <c r="D91" s="27" t="s">
        <v>224</v>
      </c>
      <c r="E91" s="26">
        <v>8.9860000000000007</v>
      </c>
      <c r="F91" s="35" t="s">
        <v>35</v>
      </c>
      <c r="G91" s="16" t="s">
        <v>21</v>
      </c>
      <c r="H91" s="16" t="s">
        <v>344</v>
      </c>
      <c r="I91" s="74" t="s">
        <v>225</v>
      </c>
      <c r="J91" s="17" t="s">
        <v>464</v>
      </c>
      <c r="K91" s="11">
        <v>58</v>
      </c>
      <c r="L91" s="157">
        <f t="shared" si="6"/>
        <v>104.2376</v>
      </c>
      <c r="M91" s="169" t="s">
        <v>472</v>
      </c>
      <c r="N91" s="11">
        <v>59</v>
      </c>
      <c r="O91" s="11" t="s">
        <v>468</v>
      </c>
      <c r="P91" s="18">
        <f t="shared" si="8"/>
        <v>530.17400000000009</v>
      </c>
    </row>
    <row r="92" spans="1:16" s="2" customFormat="1" ht="30" customHeight="1" x14ac:dyDescent="0.2">
      <c r="A92" s="11">
        <v>1092</v>
      </c>
      <c r="B92" s="15" t="s">
        <v>32</v>
      </c>
      <c r="C92" s="34" t="s">
        <v>37</v>
      </c>
      <c r="D92" s="27" t="s">
        <v>226</v>
      </c>
      <c r="E92" s="26">
        <v>15</v>
      </c>
      <c r="F92" s="35" t="s">
        <v>35</v>
      </c>
      <c r="G92" s="16" t="s">
        <v>21</v>
      </c>
      <c r="H92" s="16" t="s">
        <v>344</v>
      </c>
      <c r="I92" s="75" t="s">
        <v>217</v>
      </c>
      <c r="J92" s="17" t="s">
        <v>464</v>
      </c>
      <c r="K92" s="11">
        <v>58</v>
      </c>
      <c r="L92" s="157">
        <f t="shared" si="6"/>
        <v>174</v>
      </c>
      <c r="M92" s="17"/>
      <c r="N92" s="11"/>
      <c r="O92" s="11"/>
      <c r="P92" s="11"/>
    </row>
    <row r="93" spans="1:16" s="2" customFormat="1" ht="30" customHeight="1" x14ac:dyDescent="0.2">
      <c r="A93" s="11">
        <v>1093</v>
      </c>
      <c r="B93" s="15" t="s">
        <v>32</v>
      </c>
      <c r="C93" s="32" t="s">
        <v>37</v>
      </c>
      <c r="D93" s="19" t="s">
        <v>227</v>
      </c>
      <c r="E93" s="21">
        <v>11.01</v>
      </c>
      <c r="F93" s="29" t="s">
        <v>35</v>
      </c>
      <c r="G93" s="33" t="s">
        <v>21</v>
      </c>
      <c r="H93" s="16" t="s">
        <v>344</v>
      </c>
      <c r="I93" s="74" t="s">
        <v>228</v>
      </c>
      <c r="J93" s="17" t="s">
        <v>464</v>
      </c>
      <c r="K93" s="11">
        <v>58</v>
      </c>
      <c r="L93" s="157">
        <f t="shared" si="6"/>
        <v>127.71600000000001</v>
      </c>
      <c r="M93" s="17"/>
      <c r="N93" s="11"/>
      <c r="O93" s="11"/>
      <c r="P93" s="11"/>
    </row>
    <row r="94" spans="1:16" ht="24.95" customHeight="1" x14ac:dyDescent="0.25">
      <c r="A94" s="11">
        <v>1094</v>
      </c>
      <c r="B94" s="15" t="s">
        <v>32</v>
      </c>
      <c r="C94" s="32" t="s">
        <v>37</v>
      </c>
      <c r="D94" s="19" t="s">
        <v>229</v>
      </c>
      <c r="E94" s="21">
        <v>18.997</v>
      </c>
      <c r="F94" s="29" t="s">
        <v>35</v>
      </c>
      <c r="G94" s="33" t="s">
        <v>21</v>
      </c>
      <c r="H94" s="16" t="s">
        <v>344</v>
      </c>
      <c r="I94" s="74" t="s">
        <v>230</v>
      </c>
      <c r="J94" s="17" t="s">
        <v>464</v>
      </c>
      <c r="K94" s="11">
        <v>58</v>
      </c>
      <c r="L94" s="157">
        <f t="shared" si="6"/>
        <v>220.36520000000002</v>
      </c>
      <c r="M94" s="169" t="s">
        <v>472</v>
      </c>
      <c r="N94" s="11">
        <v>59</v>
      </c>
      <c r="O94" s="11" t="s">
        <v>468</v>
      </c>
      <c r="P94" s="18">
        <f t="shared" ref="P94:P95" si="9">E94*N94</f>
        <v>1120.8230000000001</v>
      </c>
    </row>
    <row r="95" spans="1:16" ht="24.95" customHeight="1" x14ac:dyDescent="0.25">
      <c r="A95" s="11">
        <v>1095</v>
      </c>
      <c r="B95" s="15" t="s">
        <v>32</v>
      </c>
      <c r="C95" s="32" t="s">
        <v>37</v>
      </c>
      <c r="D95" s="19" t="s">
        <v>231</v>
      </c>
      <c r="E95" s="21">
        <v>6.8609999999999998</v>
      </c>
      <c r="F95" s="29" t="s">
        <v>35</v>
      </c>
      <c r="G95" s="33" t="s">
        <v>21</v>
      </c>
      <c r="H95" s="16" t="s">
        <v>344</v>
      </c>
      <c r="I95" s="74" t="s">
        <v>232</v>
      </c>
      <c r="J95" s="17" t="s">
        <v>464</v>
      </c>
      <c r="K95" s="11">
        <v>58</v>
      </c>
      <c r="L95" s="157">
        <f t="shared" si="6"/>
        <v>79.587600000000009</v>
      </c>
      <c r="M95" s="169" t="s">
        <v>472</v>
      </c>
      <c r="N95" s="11">
        <v>59</v>
      </c>
      <c r="O95" s="11" t="s">
        <v>468</v>
      </c>
      <c r="P95" s="18">
        <f t="shared" si="9"/>
        <v>404.79899999999998</v>
      </c>
    </row>
    <row r="96" spans="1:16" s="2" customFormat="1" ht="30" customHeight="1" x14ac:dyDescent="0.2">
      <c r="A96" s="11">
        <v>1096</v>
      </c>
      <c r="B96" s="15" t="s">
        <v>32</v>
      </c>
      <c r="C96" s="34" t="s">
        <v>233</v>
      </c>
      <c r="D96" s="27" t="s">
        <v>234</v>
      </c>
      <c r="E96" s="26">
        <v>0.33</v>
      </c>
      <c r="F96" s="35" t="s">
        <v>35</v>
      </c>
      <c r="G96" s="16" t="s">
        <v>21</v>
      </c>
      <c r="H96" s="16" t="s">
        <v>344</v>
      </c>
      <c r="I96" s="77" t="s">
        <v>235</v>
      </c>
      <c r="J96" s="17" t="s">
        <v>464</v>
      </c>
      <c r="K96" s="11">
        <v>58</v>
      </c>
      <c r="L96" s="157">
        <f t="shared" si="6"/>
        <v>3.8280000000000003</v>
      </c>
      <c r="M96" s="17"/>
      <c r="N96" s="11"/>
      <c r="O96" s="11"/>
      <c r="P96" s="11"/>
    </row>
    <row r="97" spans="1:16" ht="30" customHeight="1" x14ac:dyDescent="0.25">
      <c r="A97" s="11">
        <v>1097</v>
      </c>
      <c r="B97" s="15" t="s">
        <v>32</v>
      </c>
      <c r="C97" s="32" t="s">
        <v>50</v>
      </c>
      <c r="D97" s="19" t="s">
        <v>51</v>
      </c>
      <c r="E97" s="21">
        <v>4.0149999999999997</v>
      </c>
      <c r="F97" s="29" t="s">
        <v>43</v>
      </c>
      <c r="G97" s="33" t="s">
        <v>21</v>
      </c>
      <c r="H97" s="16" t="s">
        <v>344</v>
      </c>
      <c r="I97" s="75" t="s">
        <v>52</v>
      </c>
      <c r="J97" s="17" t="s">
        <v>464</v>
      </c>
      <c r="K97" s="11">
        <v>58</v>
      </c>
      <c r="L97" s="157">
        <f t="shared" si="6"/>
        <v>46.573999999999998</v>
      </c>
      <c r="M97" s="169" t="s">
        <v>476</v>
      </c>
      <c r="N97" s="11">
        <v>84</v>
      </c>
      <c r="O97" s="11" t="s">
        <v>468</v>
      </c>
      <c r="P97" s="18">
        <f>E97*N97</f>
        <v>337.26</v>
      </c>
    </row>
    <row r="98" spans="1:16" ht="30" customHeight="1" x14ac:dyDescent="0.25">
      <c r="A98" s="11"/>
      <c r="B98" s="15"/>
      <c r="C98" s="32"/>
      <c r="D98" s="19"/>
      <c r="E98" s="21"/>
      <c r="F98" s="29"/>
      <c r="G98" s="33"/>
      <c r="H98" s="16"/>
      <c r="I98" s="75"/>
      <c r="J98" s="17"/>
      <c r="K98" s="11"/>
      <c r="L98" s="157"/>
      <c r="M98" s="169" t="s">
        <v>477</v>
      </c>
      <c r="N98" s="11">
        <v>58</v>
      </c>
      <c r="O98" s="160" t="s">
        <v>469</v>
      </c>
      <c r="P98" s="11"/>
    </row>
    <row r="99" spans="1:16" ht="30" customHeight="1" x14ac:dyDescent="0.25">
      <c r="A99" s="11">
        <v>1098</v>
      </c>
      <c r="B99" s="15" t="s">
        <v>32</v>
      </c>
      <c r="C99" s="32" t="s">
        <v>50</v>
      </c>
      <c r="D99" s="19" t="s">
        <v>53</v>
      </c>
      <c r="E99" s="21">
        <v>4.0140000000000002</v>
      </c>
      <c r="F99" s="29" t="s">
        <v>43</v>
      </c>
      <c r="G99" s="33" t="s">
        <v>21</v>
      </c>
      <c r="H99" s="16" t="s">
        <v>344</v>
      </c>
      <c r="I99" s="75" t="s">
        <v>54</v>
      </c>
      <c r="J99" s="17" t="s">
        <v>464</v>
      </c>
      <c r="K99" s="11">
        <v>58</v>
      </c>
      <c r="L99" s="157">
        <f t="shared" si="6"/>
        <v>46.562400000000004</v>
      </c>
      <c r="M99" s="169" t="s">
        <v>476</v>
      </c>
      <c r="N99" s="11">
        <v>84</v>
      </c>
      <c r="O99" s="11" t="s">
        <v>468</v>
      </c>
      <c r="P99" s="18">
        <f>E99*N99</f>
        <v>337.17600000000004</v>
      </c>
    </row>
    <row r="100" spans="1:16" ht="30" customHeight="1" x14ac:dyDescent="0.25">
      <c r="A100" s="11"/>
      <c r="B100" s="15"/>
      <c r="C100" s="32"/>
      <c r="D100" s="19"/>
      <c r="E100" s="21"/>
      <c r="F100" s="29"/>
      <c r="G100" s="33"/>
      <c r="H100" s="16"/>
      <c r="I100" s="75"/>
      <c r="J100" s="17"/>
      <c r="K100" s="11"/>
      <c r="L100" s="157"/>
      <c r="M100" s="169" t="s">
        <v>477</v>
      </c>
      <c r="N100" s="11">
        <v>58</v>
      </c>
      <c r="O100" s="160" t="s">
        <v>469</v>
      </c>
      <c r="P100" s="11"/>
    </row>
    <row r="101" spans="1:16" ht="30" customHeight="1" x14ac:dyDescent="0.25">
      <c r="A101" s="11">
        <v>1099</v>
      </c>
      <c r="B101" s="15" t="s">
        <v>32</v>
      </c>
      <c r="C101" s="32" t="s">
        <v>50</v>
      </c>
      <c r="D101" s="19" t="s">
        <v>55</v>
      </c>
      <c r="E101" s="21">
        <v>3.0009999999999999</v>
      </c>
      <c r="F101" s="29" t="s">
        <v>43</v>
      </c>
      <c r="G101" s="33" t="s">
        <v>21</v>
      </c>
      <c r="H101" s="16" t="s">
        <v>344</v>
      </c>
      <c r="I101" s="75" t="s">
        <v>56</v>
      </c>
      <c r="J101" s="17" t="s">
        <v>464</v>
      </c>
      <c r="K101" s="11">
        <v>58</v>
      </c>
      <c r="L101" s="157">
        <f t="shared" si="6"/>
        <v>34.811599999999999</v>
      </c>
      <c r="M101" s="169" t="s">
        <v>476</v>
      </c>
      <c r="N101" s="11">
        <v>84</v>
      </c>
      <c r="O101" s="11" t="s">
        <v>468</v>
      </c>
      <c r="P101" s="18">
        <f>E101*N101</f>
        <v>252.084</v>
      </c>
    </row>
    <row r="102" spans="1:16" ht="30" customHeight="1" x14ac:dyDescent="0.25">
      <c r="A102" s="11"/>
      <c r="B102" s="15"/>
      <c r="C102" s="32"/>
      <c r="D102" s="19"/>
      <c r="E102" s="21"/>
      <c r="F102" s="29"/>
      <c r="G102" s="33"/>
      <c r="H102" s="16"/>
      <c r="I102" s="75"/>
      <c r="J102" s="17"/>
      <c r="K102" s="11"/>
      <c r="L102" s="157"/>
      <c r="M102" s="169" t="s">
        <v>477</v>
      </c>
      <c r="N102" s="11">
        <v>58</v>
      </c>
      <c r="O102" s="160" t="s">
        <v>469</v>
      </c>
      <c r="P102" s="11"/>
    </row>
    <row r="103" spans="1:16" ht="30" customHeight="1" x14ac:dyDescent="0.25">
      <c r="A103" s="11">
        <v>1100</v>
      </c>
      <c r="B103" s="15" t="s">
        <v>32</v>
      </c>
      <c r="C103" s="32" t="s">
        <v>50</v>
      </c>
      <c r="D103" s="19" t="s">
        <v>57</v>
      </c>
      <c r="E103" s="21">
        <v>2.9990000000000001</v>
      </c>
      <c r="F103" s="29" t="s">
        <v>43</v>
      </c>
      <c r="G103" s="33" t="s">
        <v>21</v>
      </c>
      <c r="H103" s="16" t="s">
        <v>344</v>
      </c>
      <c r="I103" s="75" t="s">
        <v>58</v>
      </c>
      <c r="J103" s="17" t="s">
        <v>464</v>
      </c>
      <c r="K103" s="11">
        <v>58</v>
      </c>
      <c r="L103" s="157">
        <f t="shared" si="6"/>
        <v>34.788400000000003</v>
      </c>
      <c r="M103" s="169" t="s">
        <v>476</v>
      </c>
      <c r="N103" s="11">
        <v>84</v>
      </c>
      <c r="O103" s="11" t="s">
        <v>468</v>
      </c>
      <c r="P103" s="18">
        <f>E103*N103</f>
        <v>251.916</v>
      </c>
    </row>
    <row r="104" spans="1:16" ht="30" customHeight="1" x14ac:dyDescent="0.25">
      <c r="A104" s="11"/>
      <c r="B104" s="15"/>
      <c r="C104" s="32"/>
      <c r="D104" s="19"/>
      <c r="E104" s="21"/>
      <c r="F104" s="29"/>
      <c r="G104" s="33"/>
      <c r="H104" s="16"/>
      <c r="I104" s="75"/>
      <c r="J104" s="17"/>
      <c r="K104" s="11"/>
      <c r="L104" s="157"/>
      <c r="M104" s="169" t="s">
        <v>477</v>
      </c>
      <c r="N104" s="11">
        <v>58</v>
      </c>
      <c r="O104" s="160" t="s">
        <v>469</v>
      </c>
      <c r="P104" s="11"/>
    </row>
    <row r="105" spans="1:16" ht="30" customHeight="1" x14ac:dyDescent="0.25">
      <c r="A105" s="11">
        <v>1101</v>
      </c>
      <c r="B105" s="15" t="s">
        <v>32</v>
      </c>
      <c r="C105" s="32" t="s">
        <v>50</v>
      </c>
      <c r="D105" s="19" t="s">
        <v>59</v>
      </c>
      <c r="E105" s="21">
        <v>3</v>
      </c>
      <c r="F105" s="29" t="s">
        <v>43</v>
      </c>
      <c r="G105" s="33" t="s">
        <v>21</v>
      </c>
      <c r="H105" s="16" t="s">
        <v>344</v>
      </c>
      <c r="I105" s="75" t="s">
        <v>60</v>
      </c>
      <c r="J105" s="17" t="s">
        <v>464</v>
      </c>
      <c r="K105" s="11">
        <v>58</v>
      </c>
      <c r="L105" s="157">
        <f t="shared" si="6"/>
        <v>34.800000000000004</v>
      </c>
      <c r="M105" s="169" t="s">
        <v>476</v>
      </c>
      <c r="N105" s="11">
        <v>73</v>
      </c>
      <c r="O105" s="11" t="s">
        <v>468</v>
      </c>
      <c r="P105" s="18">
        <f>E105*N105</f>
        <v>219</v>
      </c>
    </row>
    <row r="106" spans="1:16" ht="30" customHeight="1" x14ac:dyDescent="0.25">
      <c r="A106" s="11"/>
      <c r="B106" s="15"/>
      <c r="C106" s="32"/>
      <c r="D106" s="19"/>
      <c r="E106" s="21"/>
      <c r="F106" s="29"/>
      <c r="G106" s="33"/>
      <c r="H106" s="16"/>
      <c r="I106" s="75"/>
      <c r="J106" s="17"/>
      <c r="K106" s="11"/>
      <c r="L106" s="157"/>
      <c r="M106" s="169" t="s">
        <v>477</v>
      </c>
      <c r="N106" s="11">
        <v>58</v>
      </c>
      <c r="O106" s="160" t="s">
        <v>469</v>
      </c>
      <c r="P106" s="11"/>
    </row>
    <row r="107" spans="1:16" ht="30" customHeight="1" x14ac:dyDescent="0.25">
      <c r="A107" s="11">
        <v>1102</v>
      </c>
      <c r="B107" s="15" t="s">
        <v>32</v>
      </c>
      <c r="C107" s="32" t="s">
        <v>50</v>
      </c>
      <c r="D107" s="19" t="s">
        <v>61</v>
      </c>
      <c r="E107" s="21">
        <v>2.9980000000000002</v>
      </c>
      <c r="F107" s="29" t="s">
        <v>43</v>
      </c>
      <c r="G107" s="33" t="s">
        <v>21</v>
      </c>
      <c r="H107" s="16" t="s">
        <v>344</v>
      </c>
      <c r="I107" s="75" t="s">
        <v>62</v>
      </c>
      <c r="J107" s="17" t="s">
        <v>464</v>
      </c>
      <c r="K107" s="11">
        <v>58</v>
      </c>
      <c r="L107" s="157">
        <f t="shared" si="6"/>
        <v>34.776800000000001</v>
      </c>
      <c r="M107" s="169" t="s">
        <v>476</v>
      </c>
      <c r="N107" s="11">
        <v>84</v>
      </c>
      <c r="O107" s="11" t="s">
        <v>468</v>
      </c>
      <c r="P107" s="18">
        <f>E107*N107</f>
        <v>251.83200000000002</v>
      </c>
    </row>
    <row r="108" spans="1:16" ht="30" customHeight="1" x14ac:dyDescent="0.25">
      <c r="A108" s="11"/>
      <c r="B108" s="15"/>
      <c r="C108" s="32"/>
      <c r="D108" s="19"/>
      <c r="E108" s="21"/>
      <c r="F108" s="29"/>
      <c r="G108" s="33"/>
      <c r="H108" s="16"/>
      <c r="I108" s="75"/>
      <c r="J108" s="17"/>
      <c r="K108" s="11"/>
      <c r="L108" s="157"/>
      <c r="M108" s="169" t="s">
        <v>477</v>
      </c>
      <c r="N108" s="11">
        <v>58</v>
      </c>
      <c r="O108" s="160" t="s">
        <v>469</v>
      </c>
      <c r="P108" s="11"/>
    </row>
    <row r="109" spans="1:16" ht="30" customHeight="1" x14ac:dyDescent="0.25">
      <c r="A109" s="11">
        <v>1103</v>
      </c>
      <c r="B109" s="15" t="s">
        <v>32</v>
      </c>
      <c r="C109" s="32" t="s">
        <v>50</v>
      </c>
      <c r="D109" s="19" t="s">
        <v>63</v>
      </c>
      <c r="E109" s="21">
        <v>5.2880000000000003</v>
      </c>
      <c r="F109" s="29" t="s">
        <v>43</v>
      </c>
      <c r="G109" s="33" t="s">
        <v>21</v>
      </c>
      <c r="H109" s="16" t="s">
        <v>344</v>
      </c>
      <c r="I109" s="75" t="s">
        <v>64</v>
      </c>
      <c r="J109" s="17" t="s">
        <v>464</v>
      </c>
      <c r="K109" s="11">
        <v>58</v>
      </c>
      <c r="L109" s="157">
        <f t="shared" si="6"/>
        <v>61.340800000000002</v>
      </c>
      <c r="M109" s="169" t="s">
        <v>476</v>
      </c>
      <c r="N109" s="11">
        <v>84</v>
      </c>
      <c r="O109" s="11" t="s">
        <v>468</v>
      </c>
      <c r="P109" s="18">
        <f>E109*N109</f>
        <v>444.19200000000001</v>
      </c>
    </row>
    <row r="110" spans="1:16" ht="30" customHeight="1" x14ac:dyDescent="0.25">
      <c r="A110" s="11"/>
      <c r="B110" s="15"/>
      <c r="C110" s="32"/>
      <c r="D110" s="19"/>
      <c r="E110" s="21"/>
      <c r="F110" s="29"/>
      <c r="G110" s="33"/>
      <c r="H110" s="16"/>
      <c r="I110" s="75"/>
      <c r="J110" s="17"/>
      <c r="K110" s="11"/>
      <c r="L110" s="157"/>
      <c r="M110" s="169" t="s">
        <v>477</v>
      </c>
      <c r="N110" s="11">
        <v>58</v>
      </c>
      <c r="O110" s="160" t="s">
        <v>469</v>
      </c>
      <c r="P110" s="11"/>
    </row>
    <row r="111" spans="1:16" ht="30" customHeight="1" x14ac:dyDescent="0.25">
      <c r="A111" s="11">
        <v>1104</v>
      </c>
      <c r="B111" s="15" t="s">
        <v>32</v>
      </c>
      <c r="C111" s="32" t="s">
        <v>50</v>
      </c>
      <c r="D111" s="19" t="s">
        <v>65</v>
      </c>
      <c r="E111" s="21">
        <v>4.5</v>
      </c>
      <c r="F111" s="29" t="s">
        <v>43</v>
      </c>
      <c r="G111" s="33" t="s">
        <v>21</v>
      </c>
      <c r="H111" s="16" t="s">
        <v>344</v>
      </c>
      <c r="I111" s="75" t="s">
        <v>66</v>
      </c>
      <c r="J111" s="17" t="s">
        <v>464</v>
      </c>
      <c r="K111" s="11">
        <v>58</v>
      </c>
      <c r="L111" s="157">
        <f t="shared" si="6"/>
        <v>52.2</v>
      </c>
      <c r="M111" s="169" t="s">
        <v>476</v>
      </c>
      <c r="N111" s="11">
        <v>84</v>
      </c>
      <c r="O111" s="11" t="s">
        <v>468</v>
      </c>
      <c r="P111" s="18">
        <f>E111*N111</f>
        <v>378</v>
      </c>
    </row>
    <row r="112" spans="1:16" ht="30" customHeight="1" x14ac:dyDescent="0.25">
      <c r="A112" s="11"/>
      <c r="B112" s="15"/>
      <c r="C112" s="32"/>
      <c r="D112" s="19"/>
      <c r="E112" s="21"/>
      <c r="F112" s="29"/>
      <c r="G112" s="33"/>
      <c r="H112" s="16"/>
      <c r="I112" s="78"/>
      <c r="J112" s="17"/>
      <c r="K112" s="11"/>
      <c r="L112" s="157"/>
      <c r="M112" s="169" t="s">
        <v>477</v>
      </c>
      <c r="N112" s="11">
        <v>58</v>
      </c>
      <c r="O112" s="160" t="s">
        <v>469</v>
      </c>
      <c r="P112" s="11"/>
    </row>
    <row r="113" spans="1:16" s="2" customFormat="1" ht="30" customHeight="1" x14ac:dyDescent="0.2">
      <c r="A113" s="11">
        <v>1105</v>
      </c>
      <c r="B113" s="15" t="s">
        <v>32</v>
      </c>
      <c r="C113" s="34" t="s">
        <v>50</v>
      </c>
      <c r="D113" s="27" t="s">
        <v>236</v>
      </c>
      <c r="E113" s="26">
        <v>5</v>
      </c>
      <c r="F113" s="35" t="s">
        <v>43</v>
      </c>
      <c r="G113" s="16" t="s">
        <v>21</v>
      </c>
      <c r="H113" s="16" t="s">
        <v>344</v>
      </c>
      <c r="I113" s="78" t="s">
        <v>237</v>
      </c>
      <c r="J113" s="17" t="s">
        <v>464</v>
      </c>
      <c r="K113" s="11">
        <v>58</v>
      </c>
      <c r="L113" s="157">
        <f t="shared" si="6"/>
        <v>58</v>
      </c>
      <c r="M113" s="17"/>
      <c r="N113" s="11"/>
      <c r="O113" s="11"/>
      <c r="P113" s="11"/>
    </row>
    <row r="114" spans="1:16" s="2" customFormat="1" ht="30" customHeight="1" x14ac:dyDescent="0.2">
      <c r="A114" s="11">
        <v>1106</v>
      </c>
      <c r="B114" s="15" t="s">
        <v>32</v>
      </c>
      <c r="C114" s="34" t="s">
        <v>50</v>
      </c>
      <c r="D114" s="27" t="s">
        <v>238</v>
      </c>
      <c r="E114" s="26">
        <v>3.6019999999999999</v>
      </c>
      <c r="F114" s="35" t="s">
        <v>43</v>
      </c>
      <c r="G114" s="16" t="s">
        <v>21</v>
      </c>
      <c r="H114" s="16" t="s">
        <v>344</v>
      </c>
      <c r="I114" s="75" t="s">
        <v>239</v>
      </c>
      <c r="J114" s="17" t="s">
        <v>464</v>
      </c>
      <c r="K114" s="11">
        <v>58</v>
      </c>
      <c r="L114" s="157">
        <f t="shared" si="6"/>
        <v>41.783200000000001</v>
      </c>
      <c r="M114" s="17"/>
      <c r="N114" s="11"/>
      <c r="O114" s="11"/>
      <c r="P114" s="11"/>
    </row>
    <row r="115" spans="1:16" s="2" customFormat="1" ht="30" customHeight="1" x14ac:dyDescent="0.2">
      <c r="A115" s="11">
        <v>1107</v>
      </c>
      <c r="B115" s="15" t="s">
        <v>32</v>
      </c>
      <c r="C115" s="34" t="s">
        <v>50</v>
      </c>
      <c r="D115" s="27" t="s">
        <v>240</v>
      </c>
      <c r="E115" s="26">
        <v>5.4939999999999998</v>
      </c>
      <c r="F115" s="35" t="s">
        <v>43</v>
      </c>
      <c r="G115" s="16" t="s">
        <v>21</v>
      </c>
      <c r="H115" s="16" t="s">
        <v>344</v>
      </c>
      <c r="I115" s="74" t="s">
        <v>241</v>
      </c>
      <c r="J115" s="17" t="s">
        <v>464</v>
      </c>
      <c r="K115" s="11">
        <v>58</v>
      </c>
      <c r="L115" s="157">
        <f t="shared" si="6"/>
        <v>63.730400000000003</v>
      </c>
      <c r="M115" s="17"/>
      <c r="N115" s="11"/>
      <c r="O115" s="11"/>
      <c r="P115" s="11"/>
    </row>
    <row r="116" spans="1:16" s="2" customFormat="1" ht="30" customHeight="1" x14ac:dyDescent="0.2">
      <c r="A116" s="11">
        <v>1108</v>
      </c>
      <c r="B116" s="15" t="s">
        <v>32</v>
      </c>
      <c r="C116" s="34" t="s">
        <v>50</v>
      </c>
      <c r="D116" s="27" t="s">
        <v>242</v>
      </c>
      <c r="E116" s="26">
        <v>5.23</v>
      </c>
      <c r="F116" s="35" t="s">
        <v>43</v>
      </c>
      <c r="G116" s="16" t="s">
        <v>21</v>
      </c>
      <c r="H116" s="16" t="s">
        <v>344</v>
      </c>
      <c r="I116" s="74" t="s">
        <v>243</v>
      </c>
      <c r="J116" s="17" t="s">
        <v>464</v>
      </c>
      <c r="K116" s="11">
        <v>58</v>
      </c>
      <c r="L116" s="157">
        <f t="shared" si="6"/>
        <v>60.668000000000006</v>
      </c>
      <c r="M116" s="17"/>
      <c r="N116" s="11"/>
      <c r="O116" s="11"/>
      <c r="P116" s="11"/>
    </row>
    <row r="117" spans="1:16" s="2" customFormat="1" ht="30" customHeight="1" x14ac:dyDescent="0.2">
      <c r="A117" s="11">
        <v>1109</v>
      </c>
      <c r="B117" s="15" t="s">
        <v>32</v>
      </c>
      <c r="C117" s="34" t="s">
        <v>50</v>
      </c>
      <c r="D117" s="27" t="s">
        <v>244</v>
      </c>
      <c r="E117" s="26">
        <v>6.0270000000000001</v>
      </c>
      <c r="F117" s="35" t="s">
        <v>43</v>
      </c>
      <c r="G117" s="16" t="s">
        <v>21</v>
      </c>
      <c r="H117" s="16" t="s">
        <v>344</v>
      </c>
      <c r="I117" s="74" t="s">
        <v>245</v>
      </c>
      <c r="J117" s="17" t="s">
        <v>464</v>
      </c>
      <c r="K117" s="11">
        <v>58</v>
      </c>
      <c r="L117" s="157">
        <f t="shared" si="6"/>
        <v>69.913200000000003</v>
      </c>
      <c r="M117" s="17"/>
      <c r="N117" s="11"/>
      <c r="O117" s="11"/>
      <c r="P117" s="11"/>
    </row>
    <row r="118" spans="1:16" s="2" customFormat="1" ht="30" customHeight="1" x14ac:dyDescent="0.2">
      <c r="A118" s="11">
        <v>1110</v>
      </c>
      <c r="B118" s="15" t="s">
        <v>32</v>
      </c>
      <c r="C118" s="34" t="s">
        <v>246</v>
      </c>
      <c r="D118" s="27" t="s">
        <v>247</v>
      </c>
      <c r="E118" s="26">
        <v>4.8899999999999997</v>
      </c>
      <c r="F118" s="29" t="s">
        <v>34</v>
      </c>
      <c r="G118" s="28" t="s">
        <v>21</v>
      </c>
      <c r="H118" s="16" t="s">
        <v>344</v>
      </c>
      <c r="I118" s="79"/>
      <c r="J118" s="17" t="s">
        <v>464</v>
      </c>
      <c r="K118" s="11">
        <v>58</v>
      </c>
      <c r="L118" s="157">
        <f t="shared" si="6"/>
        <v>56.724000000000004</v>
      </c>
      <c r="M118" s="17"/>
      <c r="N118" s="11"/>
      <c r="O118" s="11"/>
      <c r="P118" s="11"/>
    </row>
    <row r="119" spans="1:16" s="2" customFormat="1" ht="30" customHeight="1" x14ac:dyDescent="0.2">
      <c r="A119" s="11">
        <v>1111</v>
      </c>
      <c r="B119" s="15" t="s">
        <v>32</v>
      </c>
      <c r="C119" s="34" t="s">
        <v>246</v>
      </c>
      <c r="D119" s="27" t="s">
        <v>248</v>
      </c>
      <c r="E119" s="26">
        <v>2.774</v>
      </c>
      <c r="F119" s="39"/>
      <c r="G119" s="28" t="s">
        <v>21</v>
      </c>
      <c r="H119" s="16" t="s">
        <v>344</v>
      </c>
      <c r="I119" s="79"/>
      <c r="J119" s="17" t="s">
        <v>464</v>
      </c>
      <c r="K119" s="11">
        <v>58</v>
      </c>
      <c r="L119" s="157">
        <f t="shared" si="6"/>
        <v>32.178400000000003</v>
      </c>
      <c r="M119" s="17"/>
      <c r="N119" s="11"/>
      <c r="O119" s="11"/>
      <c r="P119" s="11"/>
    </row>
    <row r="120" spans="1:16" s="2" customFormat="1" ht="30" customHeight="1" x14ac:dyDescent="0.2">
      <c r="A120" s="11">
        <v>1112</v>
      </c>
      <c r="B120" s="15" t="s">
        <v>32</v>
      </c>
      <c r="C120" s="32" t="s">
        <v>246</v>
      </c>
      <c r="D120" s="19" t="s">
        <v>249</v>
      </c>
      <c r="E120" s="21">
        <v>17.196999999999999</v>
      </c>
      <c r="F120" s="31" t="s">
        <v>17</v>
      </c>
      <c r="G120" s="40" t="s">
        <v>21</v>
      </c>
      <c r="H120" s="16" t="s">
        <v>344</v>
      </c>
      <c r="I120" s="74" t="s">
        <v>250</v>
      </c>
      <c r="J120" s="17" t="s">
        <v>464</v>
      </c>
      <c r="K120" s="11">
        <v>58</v>
      </c>
      <c r="L120" s="157">
        <f t="shared" si="6"/>
        <v>199.48519999999999</v>
      </c>
      <c r="M120" s="17"/>
      <c r="N120" s="11"/>
      <c r="O120" s="11"/>
      <c r="P120" s="11"/>
    </row>
    <row r="121" spans="1:16" ht="24.95" customHeight="1" x14ac:dyDescent="0.25">
      <c r="A121" s="11">
        <v>1113</v>
      </c>
      <c r="B121" s="15" t="s">
        <v>32</v>
      </c>
      <c r="C121" s="32" t="s">
        <v>251</v>
      </c>
      <c r="D121" s="19" t="s">
        <v>252</v>
      </c>
      <c r="E121" s="21">
        <v>13.189</v>
      </c>
      <c r="F121" s="29" t="s">
        <v>43</v>
      </c>
      <c r="G121" s="40" t="s">
        <v>21</v>
      </c>
      <c r="H121" s="16" t="s">
        <v>344</v>
      </c>
      <c r="I121" s="74" t="s">
        <v>253</v>
      </c>
      <c r="J121" s="17" t="s">
        <v>464</v>
      </c>
      <c r="K121" s="11">
        <v>58</v>
      </c>
      <c r="L121" s="157">
        <f t="shared" si="6"/>
        <v>152.9924</v>
      </c>
      <c r="M121" s="169" t="s">
        <v>472</v>
      </c>
      <c r="N121" s="11">
        <v>80</v>
      </c>
      <c r="O121" s="11" t="s">
        <v>468</v>
      </c>
      <c r="P121" s="18">
        <f>E121*N121</f>
        <v>1055.1199999999999</v>
      </c>
    </row>
    <row r="122" spans="1:16" ht="24.95" customHeight="1" x14ac:dyDescent="0.25">
      <c r="A122" s="11"/>
      <c r="B122" s="15"/>
      <c r="C122" s="32"/>
      <c r="D122" s="19"/>
      <c r="E122" s="21"/>
      <c r="F122" s="29"/>
      <c r="G122" s="40"/>
      <c r="H122" s="16"/>
      <c r="I122" s="74"/>
      <c r="J122" s="17"/>
      <c r="K122" s="11"/>
      <c r="L122" s="157"/>
      <c r="M122" s="169" t="s">
        <v>470</v>
      </c>
      <c r="N122" s="11">
        <v>72</v>
      </c>
      <c r="O122" s="160" t="s">
        <v>469</v>
      </c>
      <c r="P122" s="18"/>
    </row>
    <row r="123" spans="1:16" ht="24.95" customHeight="1" x14ac:dyDescent="0.25">
      <c r="A123" s="11">
        <v>1114</v>
      </c>
      <c r="B123" s="15" t="s">
        <v>32</v>
      </c>
      <c r="C123" s="32" t="s">
        <v>251</v>
      </c>
      <c r="D123" s="19" t="s">
        <v>254</v>
      </c>
      <c r="E123" s="21">
        <v>9.4740000000000002</v>
      </c>
      <c r="F123" s="29" t="s">
        <v>43</v>
      </c>
      <c r="G123" s="40" t="s">
        <v>21</v>
      </c>
      <c r="H123" s="16" t="s">
        <v>344</v>
      </c>
      <c r="I123" s="74" t="s">
        <v>255</v>
      </c>
      <c r="J123" s="17" t="s">
        <v>464</v>
      </c>
      <c r="K123" s="11">
        <v>58</v>
      </c>
      <c r="L123" s="157">
        <f t="shared" si="6"/>
        <v>109.8984</v>
      </c>
      <c r="M123" s="169" t="s">
        <v>472</v>
      </c>
      <c r="N123" s="11">
        <v>80</v>
      </c>
      <c r="O123" s="11" t="s">
        <v>468</v>
      </c>
      <c r="P123" s="18">
        <f>E123*N123</f>
        <v>757.92000000000007</v>
      </c>
    </row>
    <row r="124" spans="1:16" ht="24.95" customHeight="1" x14ac:dyDescent="0.25">
      <c r="A124" s="11"/>
      <c r="B124" s="15"/>
      <c r="C124" s="32"/>
      <c r="D124" s="19"/>
      <c r="E124" s="21"/>
      <c r="F124" s="29"/>
      <c r="G124" s="40"/>
      <c r="H124" s="16"/>
      <c r="I124" s="74"/>
      <c r="J124" s="17"/>
      <c r="K124" s="11"/>
      <c r="L124" s="157"/>
      <c r="M124" s="169" t="s">
        <v>470</v>
      </c>
      <c r="N124" s="11">
        <v>72</v>
      </c>
      <c r="O124" s="160" t="s">
        <v>469</v>
      </c>
      <c r="P124" s="18"/>
    </row>
    <row r="125" spans="1:16" ht="24.95" customHeight="1" x14ac:dyDescent="0.25">
      <c r="A125" s="11">
        <v>1115</v>
      </c>
      <c r="B125" s="15" t="s">
        <v>32</v>
      </c>
      <c r="C125" s="32" t="s">
        <v>251</v>
      </c>
      <c r="D125" s="19" t="s">
        <v>256</v>
      </c>
      <c r="E125" s="21">
        <v>9.48</v>
      </c>
      <c r="F125" s="29" t="s">
        <v>43</v>
      </c>
      <c r="G125" s="40" t="s">
        <v>21</v>
      </c>
      <c r="H125" s="16" t="s">
        <v>344</v>
      </c>
      <c r="I125" s="74" t="s">
        <v>257</v>
      </c>
      <c r="J125" s="17" t="s">
        <v>464</v>
      </c>
      <c r="K125" s="11">
        <v>58</v>
      </c>
      <c r="L125" s="157">
        <f t="shared" si="6"/>
        <v>109.96800000000002</v>
      </c>
      <c r="M125" s="169" t="s">
        <v>472</v>
      </c>
      <c r="N125" s="11">
        <v>80</v>
      </c>
      <c r="O125" s="11" t="s">
        <v>468</v>
      </c>
      <c r="P125" s="18">
        <f>E125*N125</f>
        <v>758.40000000000009</v>
      </c>
    </row>
    <row r="126" spans="1:16" ht="24.95" customHeight="1" x14ac:dyDescent="0.25">
      <c r="A126" s="11"/>
      <c r="B126" s="15"/>
      <c r="C126" s="32"/>
      <c r="D126" s="19"/>
      <c r="E126" s="21"/>
      <c r="F126" s="29"/>
      <c r="G126" s="40"/>
      <c r="H126" s="16"/>
      <c r="I126" s="74"/>
      <c r="J126" s="17"/>
      <c r="K126" s="11"/>
      <c r="L126" s="157"/>
      <c r="M126" s="169" t="s">
        <v>470</v>
      </c>
      <c r="N126" s="11">
        <v>72</v>
      </c>
      <c r="O126" s="160" t="s">
        <v>469</v>
      </c>
      <c r="P126" s="18"/>
    </row>
    <row r="127" spans="1:16" ht="37.5" customHeight="1" x14ac:dyDescent="0.25">
      <c r="A127" s="11">
        <v>1116</v>
      </c>
      <c r="B127" s="161" t="s">
        <v>32</v>
      </c>
      <c r="C127" s="36" t="s">
        <v>251</v>
      </c>
      <c r="D127" s="162" t="s">
        <v>462</v>
      </c>
      <c r="E127" s="23">
        <v>119.31399999999999</v>
      </c>
      <c r="F127" s="37" t="s">
        <v>36</v>
      </c>
      <c r="G127" s="163" t="s">
        <v>21</v>
      </c>
      <c r="H127" s="38" t="s">
        <v>344</v>
      </c>
      <c r="I127" s="164" t="s">
        <v>258</v>
      </c>
      <c r="J127" s="159" t="s">
        <v>464</v>
      </c>
      <c r="K127" s="165">
        <v>58</v>
      </c>
      <c r="L127" s="166">
        <f t="shared" si="6"/>
        <v>1384.0424</v>
      </c>
      <c r="M127" s="169" t="s">
        <v>472</v>
      </c>
      <c r="N127" s="165">
        <v>80</v>
      </c>
      <c r="O127" s="165" t="s">
        <v>468</v>
      </c>
      <c r="P127" s="18">
        <f>E127*N127</f>
        <v>9545.119999999999</v>
      </c>
    </row>
    <row r="128" spans="1:16" ht="27" customHeight="1" x14ac:dyDescent="0.25">
      <c r="A128" s="11"/>
      <c r="B128" s="161"/>
      <c r="C128" s="36"/>
      <c r="D128" s="162"/>
      <c r="E128" s="23"/>
      <c r="F128" s="37"/>
      <c r="G128" s="163"/>
      <c r="H128" s="38"/>
      <c r="I128" s="164"/>
      <c r="J128" s="159"/>
      <c r="K128" s="165"/>
      <c r="L128" s="166"/>
      <c r="M128" s="169" t="s">
        <v>470</v>
      </c>
      <c r="N128" s="165">
        <v>72</v>
      </c>
      <c r="O128" s="168" t="s">
        <v>469</v>
      </c>
      <c r="P128" s="167"/>
    </row>
    <row r="129" spans="1:16" ht="24.95" customHeight="1" x14ac:dyDescent="0.25">
      <c r="A129" s="11">
        <v>1117</v>
      </c>
      <c r="B129" s="15" t="s">
        <v>32</v>
      </c>
      <c r="C129" s="32" t="s">
        <v>251</v>
      </c>
      <c r="D129" s="19" t="s">
        <v>259</v>
      </c>
      <c r="E129" s="21">
        <v>3.3</v>
      </c>
      <c r="F129" s="29" t="s">
        <v>43</v>
      </c>
      <c r="G129" s="40" t="s">
        <v>21</v>
      </c>
      <c r="H129" s="16" t="s">
        <v>344</v>
      </c>
      <c r="I129" s="75" t="s">
        <v>260</v>
      </c>
      <c r="J129" s="17" t="s">
        <v>464</v>
      </c>
      <c r="K129" s="11">
        <v>58</v>
      </c>
      <c r="L129" s="157">
        <f t="shared" si="6"/>
        <v>38.279999999999994</v>
      </c>
      <c r="M129" s="169" t="s">
        <v>472</v>
      </c>
      <c r="N129" s="11">
        <v>80</v>
      </c>
      <c r="O129" s="11" t="s">
        <v>468</v>
      </c>
      <c r="P129" s="18">
        <f>E129*N129</f>
        <v>264</v>
      </c>
    </row>
    <row r="130" spans="1:16" ht="24.95" customHeight="1" x14ac:dyDescent="0.25">
      <c r="A130" s="11"/>
      <c r="B130" s="15"/>
      <c r="C130" s="32"/>
      <c r="D130" s="19"/>
      <c r="E130" s="21"/>
      <c r="F130" s="29"/>
      <c r="G130" s="40"/>
      <c r="H130" s="16"/>
      <c r="I130" s="75"/>
      <c r="J130" s="17"/>
      <c r="K130" s="11"/>
      <c r="L130" s="157"/>
      <c r="M130" s="169" t="s">
        <v>470</v>
      </c>
      <c r="N130" s="11">
        <v>72</v>
      </c>
      <c r="O130" s="160" t="s">
        <v>469</v>
      </c>
      <c r="P130" s="18"/>
    </row>
    <row r="131" spans="1:16" ht="24.95" customHeight="1" x14ac:dyDescent="0.25">
      <c r="A131" s="11">
        <v>1118</v>
      </c>
      <c r="B131" s="15" t="s">
        <v>32</v>
      </c>
      <c r="C131" s="32" t="s">
        <v>251</v>
      </c>
      <c r="D131" s="19" t="s">
        <v>261</v>
      </c>
      <c r="E131" s="21">
        <v>14.247999999999999</v>
      </c>
      <c r="F131" s="29" t="s">
        <v>17</v>
      </c>
      <c r="G131" s="40" t="s">
        <v>21</v>
      </c>
      <c r="H131" s="16" t="s">
        <v>344</v>
      </c>
      <c r="I131" s="74" t="s">
        <v>262</v>
      </c>
      <c r="J131" s="17" t="s">
        <v>464</v>
      </c>
      <c r="K131" s="11">
        <v>58</v>
      </c>
      <c r="L131" s="157">
        <f t="shared" si="6"/>
        <v>165.27680000000001</v>
      </c>
      <c r="M131" s="169" t="s">
        <v>472</v>
      </c>
      <c r="N131" s="11">
        <v>80</v>
      </c>
      <c r="O131" s="11" t="s">
        <v>468</v>
      </c>
      <c r="P131" s="18">
        <f>E131*N131</f>
        <v>1139.8399999999999</v>
      </c>
    </row>
    <row r="132" spans="1:16" ht="24.95" customHeight="1" x14ac:dyDescent="0.25">
      <c r="A132" s="11"/>
      <c r="B132" s="15"/>
      <c r="C132" s="32"/>
      <c r="D132" s="19"/>
      <c r="E132" s="21"/>
      <c r="F132" s="29"/>
      <c r="G132" s="40"/>
      <c r="H132" s="16"/>
      <c r="I132" s="74"/>
      <c r="J132" s="17"/>
      <c r="K132" s="11"/>
      <c r="L132" s="157"/>
      <c r="M132" s="169" t="s">
        <v>470</v>
      </c>
      <c r="N132" s="11">
        <v>72</v>
      </c>
      <c r="O132" s="160" t="s">
        <v>469</v>
      </c>
      <c r="P132" s="18"/>
    </row>
    <row r="133" spans="1:16" s="2" customFormat="1" ht="30" customHeight="1" x14ac:dyDescent="0.2">
      <c r="A133" s="11">
        <v>1119</v>
      </c>
      <c r="B133" s="15" t="s">
        <v>32</v>
      </c>
      <c r="C133" s="32" t="s">
        <v>263</v>
      </c>
      <c r="D133" s="19" t="s">
        <v>264</v>
      </c>
      <c r="E133" s="21">
        <v>4.5</v>
      </c>
      <c r="F133" s="29" t="s">
        <v>17</v>
      </c>
      <c r="G133" s="40" t="s">
        <v>21</v>
      </c>
      <c r="H133" s="16" t="s">
        <v>344</v>
      </c>
      <c r="I133" s="74" t="s">
        <v>265</v>
      </c>
      <c r="J133" s="17" t="s">
        <v>464</v>
      </c>
      <c r="K133" s="11">
        <v>58</v>
      </c>
      <c r="L133" s="157">
        <f t="shared" si="6"/>
        <v>52.2</v>
      </c>
      <c r="M133" s="17"/>
      <c r="N133" s="11"/>
      <c r="O133" s="11"/>
      <c r="P133" s="11"/>
    </row>
    <row r="134" spans="1:16" s="2" customFormat="1" ht="30" customHeight="1" x14ac:dyDescent="0.2">
      <c r="A134" s="11">
        <v>1120</v>
      </c>
      <c r="B134" s="15" t="s">
        <v>32</v>
      </c>
      <c r="C134" s="32" t="s">
        <v>263</v>
      </c>
      <c r="D134" s="41" t="s">
        <v>266</v>
      </c>
      <c r="E134" s="21">
        <v>19.997</v>
      </c>
      <c r="F134" s="29" t="s">
        <v>43</v>
      </c>
      <c r="G134" s="40" t="s">
        <v>21</v>
      </c>
      <c r="H134" s="16" t="s">
        <v>344</v>
      </c>
      <c r="I134" s="74" t="s">
        <v>267</v>
      </c>
      <c r="J134" s="17" t="s">
        <v>464</v>
      </c>
      <c r="K134" s="11">
        <v>58</v>
      </c>
      <c r="L134" s="157">
        <f t="shared" si="6"/>
        <v>231.96520000000001</v>
      </c>
      <c r="M134" s="17"/>
      <c r="N134" s="11"/>
      <c r="O134" s="11"/>
      <c r="P134" s="11"/>
    </row>
    <row r="135" spans="1:16" ht="30" customHeight="1" x14ac:dyDescent="0.25">
      <c r="A135" s="11">
        <v>1121</v>
      </c>
      <c r="B135" s="15" t="s">
        <v>32</v>
      </c>
      <c r="C135" s="32" t="s">
        <v>67</v>
      </c>
      <c r="D135" s="19" t="s">
        <v>68</v>
      </c>
      <c r="E135" s="21">
        <v>19.992999999999999</v>
      </c>
      <c r="F135" s="29" t="s">
        <v>35</v>
      </c>
      <c r="G135" s="40" t="s">
        <v>21</v>
      </c>
      <c r="H135" s="16" t="s">
        <v>344</v>
      </c>
      <c r="I135" s="74" t="s">
        <v>69</v>
      </c>
      <c r="J135" s="17" t="s">
        <v>464</v>
      </c>
      <c r="K135" s="11">
        <v>58</v>
      </c>
      <c r="L135" s="157">
        <f t="shared" si="6"/>
        <v>231.91879999999998</v>
      </c>
      <c r="M135" s="169" t="s">
        <v>477</v>
      </c>
      <c r="N135" s="11">
        <v>58</v>
      </c>
      <c r="O135" s="11" t="s">
        <v>468</v>
      </c>
      <c r="P135" s="18">
        <f>E135*N135</f>
        <v>1159.5939999999998</v>
      </c>
    </row>
    <row r="136" spans="1:16" s="2" customFormat="1" ht="30" customHeight="1" x14ac:dyDescent="0.2">
      <c r="A136" s="11">
        <v>1122</v>
      </c>
      <c r="B136" s="15" t="s">
        <v>32</v>
      </c>
      <c r="C136" s="34" t="s">
        <v>268</v>
      </c>
      <c r="D136" s="27" t="s">
        <v>269</v>
      </c>
      <c r="E136" s="26">
        <v>10.999000000000001</v>
      </c>
      <c r="F136" s="35" t="s">
        <v>43</v>
      </c>
      <c r="G136" s="28" t="s">
        <v>21</v>
      </c>
      <c r="H136" s="16" t="s">
        <v>344</v>
      </c>
      <c r="I136" s="74" t="s">
        <v>270</v>
      </c>
      <c r="J136" s="17" t="s">
        <v>464</v>
      </c>
      <c r="K136" s="11">
        <v>58</v>
      </c>
      <c r="L136" s="157">
        <f t="shared" si="6"/>
        <v>127.58840000000001</v>
      </c>
      <c r="M136" s="17"/>
      <c r="N136" s="11"/>
      <c r="O136" s="11"/>
      <c r="P136" s="11"/>
    </row>
    <row r="137" spans="1:16" s="2" customFormat="1" ht="30" customHeight="1" x14ac:dyDescent="0.2">
      <c r="A137" s="11">
        <v>1123</v>
      </c>
      <c r="B137" s="15" t="s">
        <v>32</v>
      </c>
      <c r="C137" s="34" t="s">
        <v>271</v>
      </c>
      <c r="D137" s="27" t="s">
        <v>272</v>
      </c>
      <c r="E137" s="26">
        <v>3.6</v>
      </c>
      <c r="F137" s="35" t="s">
        <v>17</v>
      </c>
      <c r="G137" s="28" t="s">
        <v>27</v>
      </c>
      <c r="H137" s="16" t="s">
        <v>344</v>
      </c>
      <c r="I137" s="74" t="s">
        <v>273</v>
      </c>
      <c r="J137" s="17" t="s">
        <v>464</v>
      </c>
      <c r="K137" s="11">
        <v>58</v>
      </c>
      <c r="L137" s="157">
        <f t="shared" si="6"/>
        <v>41.760000000000005</v>
      </c>
      <c r="M137" s="17"/>
      <c r="N137" s="11"/>
      <c r="O137" s="11"/>
      <c r="P137" s="11"/>
    </row>
    <row r="138" spans="1:16" s="2" customFormat="1" ht="30" customHeight="1" x14ac:dyDescent="0.2">
      <c r="A138" s="11">
        <v>1124</v>
      </c>
      <c r="B138" s="15" t="s">
        <v>32</v>
      </c>
      <c r="C138" s="34" t="s">
        <v>271</v>
      </c>
      <c r="D138" s="27" t="s">
        <v>274</v>
      </c>
      <c r="E138" s="26">
        <v>3.919</v>
      </c>
      <c r="F138" s="35" t="s">
        <v>17</v>
      </c>
      <c r="G138" s="28" t="s">
        <v>27</v>
      </c>
      <c r="H138" s="16" t="s">
        <v>344</v>
      </c>
      <c r="I138" s="74" t="s">
        <v>275</v>
      </c>
      <c r="J138" s="17" t="s">
        <v>464</v>
      </c>
      <c r="K138" s="11">
        <v>58</v>
      </c>
      <c r="L138" s="157">
        <f t="shared" si="6"/>
        <v>45.4604</v>
      </c>
      <c r="M138" s="17"/>
      <c r="N138" s="11"/>
      <c r="O138" s="11"/>
      <c r="P138" s="11"/>
    </row>
    <row r="139" spans="1:16" s="2" customFormat="1" ht="30" customHeight="1" x14ac:dyDescent="0.2">
      <c r="A139" s="11">
        <v>1125</v>
      </c>
      <c r="B139" s="15" t="s">
        <v>32</v>
      </c>
      <c r="C139" s="34" t="s">
        <v>271</v>
      </c>
      <c r="D139" s="27" t="s">
        <v>276</v>
      </c>
      <c r="E139" s="26">
        <v>4.6420000000000003</v>
      </c>
      <c r="F139" s="35" t="s">
        <v>17</v>
      </c>
      <c r="G139" s="28" t="s">
        <v>27</v>
      </c>
      <c r="H139" s="16" t="s">
        <v>344</v>
      </c>
      <c r="I139" s="74" t="s">
        <v>277</v>
      </c>
      <c r="J139" s="17" t="s">
        <v>464</v>
      </c>
      <c r="K139" s="11">
        <v>58</v>
      </c>
      <c r="L139" s="157">
        <f t="shared" si="6"/>
        <v>53.847200000000015</v>
      </c>
      <c r="M139" s="17"/>
      <c r="N139" s="11"/>
      <c r="O139" s="11"/>
      <c r="P139" s="11"/>
    </row>
    <row r="140" spans="1:16" s="2" customFormat="1" ht="30" customHeight="1" x14ac:dyDescent="0.2">
      <c r="A140" s="11">
        <v>1126</v>
      </c>
      <c r="B140" s="15" t="s">
        <v>32</v>
      </c>
      <c r="C140" s="34" t="s">
        <v>271</v>
      </c>
      <c r="D140" s="27" t="s">
        <v>278</v>
      </c>
      <c r="E140" s="26">
        <v>6.7249999999999996</v>
      </c>
      <c r="F140" s="35" t="s">
        <v>17</v>
      </c>
      <c r="G140" s="28" t="s">
        <v>27</v>
      </c>
      <c r="H140" s="16" t="s">
        <v>344</v>
      </c>
      <c r="I140" s="74" t="s">
        <v>279</v>
      </c>
      <c r="J140" s="17" t="s">
        <v>464</v>
      </c>
      <c r="K140" s="11">
        <v>58</v>
      </c>
      <c r="L140" s="157">
        <f t="shared" si="6"/>
        <v>78.009999999999991</v>
      </c>
      <c r="M140" s="17"/>
      <c r="N140" s="11"/>
      <c r="O140" s="11"/>
      <c r="P140" s="11"/>
    </row>
    <row r="141" spans="1:16" s="2" customFormat="1" ht="30" customHeight="1" x14ac:dyDescent="0.2">
      <c r="A141" s="11">
        <v>1127</v>
      </c>
      <c r="B141" s="15" t="s">
        <v>32</v>
      </c>
      <c r="C141" s="32" t="s">
        <v>271</v>
      </c>
      <c r="D141" s="19" t="s">
        <v>280</v>
      </c>
      <c r="E141" s="21">
        <v>6.85</v>
      </c>
      <c r="F141" s="29" t="s">
        <v>103</v>
      </c>
      <c r="G141" s="33" t="s">
        <v>21</v>
      </c>
      <c r="H141" s="16" t="s">
        <v>344</v>
      </c>
      <c r="I141" s="74" t="s">
        <v>281</v>
      </c>
      <c r="J141" s="17" t="s">
        <v>464</v>
      </c>
      <c r="K141" s="11">
        <v>58</v>
      </c>
      <c r="L141" s="157">
        <f t="shared" si="6"/>
        <v>79.459999999999994</v>
      </c>
      <c r="M141" s="17"/>
      <c r="N141" s="11"/>
      <c r="O141" s="11"/>
      <c r="P141" s="11"/>
    </row>
    <row r="142" spans="1:16" s="2" customFormat="1" ht="30" customHeight="1" x14ac:dyDescent="0.2">
      <c r="A142" s="11">
        <v>1128</v>
      </c>
      <c r="B142" s="15" t="s">
        <v>32</v>
      </c>
      <c r="C142" s="32" t="s">
        <v>271</v>
      </c>
      <c r="D142" s="19" t="s">
        <v>282</v>
      </c>
      <c r="E142" s="21">
        <v>7.9969999999999999</v>
      </c>
      <c r="F142" s="29" t="s">
        <v>103</v>
      </c>
      <c r="G142" s="33" t="s">
        <v>21</v>
      </c>
      <c r="H142" s="16" t="s">
        <v>344</v>
      </c>
      <c r="I142" s="74" t="s">
        <v>283</v>
      </c>
      <c r="J142" s="17" t="s">
        <v>464</v>
      </c>
      <c r="K142" s="11">
        <v>58</v>
      </c>
      <c r="L142" s="157">
        <f t="shared" si="6"/>
        <v>92.765200000000007</v>
      </c>
      <c r="M142" s="17"/>
      <c r="N142" s="11"/>
      <c r="O142" s="11"/>
      <c r="P142" s="11"/>
    </row>
    <row r="143" spans="1:16" ht="30" customHeight="1" x14ac:dyDescent="0.25">
      <c r="A143" s="11">
        <v>1129</v>
      </c>
      <c r="B143" s="15" t="s">
        <v>32</v>
      </c>
      <c r="C143" s="34" t="s">
        <v>271</v>
      </c>
      <c r="D143" s="27" t="s">
        <v>284</v>
      </c>
      <c r="E143" s="26">
        <v>4.72</v>
      </c>
      <c r="F143" s="35" t="s">
        <v>35</v>
      </c>
      <c r="G143" s="28" t="s">
        <v>21</v>
      </c>
      <c r="H143" s="16" t="s">
        <v>344</v>
      </c>
      <c r="I143" s="72" t="s">
        <v>285</v>
      </c>
      <c r="J143" s="17" t="s">
        <v>464</v>
      </c>
      <c r="K143" s="11">
        <v>58</v>
      </c>
      <c r="L143" s="157">
        <f t="shared" si="6"/>
        <v>54.752000000000002</v>
      </c>
      <c r="M143" s="169" t="s">
        <v>470</v>
      </c>
      <c r="N143" s="11">
        <v>59</v>
      </c>
      <c r="O143" s="11" t="s">
        <v>468</v>
      </c>
      <c r="P143" s="18">
        <f>E143*N143</f>
        <v>278.47999999999996</v>
      </c>
    </row>
    <row r="144" spans="1:16" s="2" customFormat="1" ht="30" customHeight="1" x14ac:dyDescent="0.2">
      <c r="A144" s="11">
        <v>1130</v>
      </c>
      <c r="B144" s="15" t="s">
        <v>32</v>
      </c>
      <c r="C144" s="32" t="s">
        <v>286</v>
      </c>
      <c r="D144" s="19" t="s">
        <v>287</v>
      </c>
      <c r="E144" s="21">
        <v>14.595000000000001</v>
      </c>
      <c r="F144" s="29" t="s">
        <v>43</v>
      </c>
      <c r="G144" s="33" t="s">
        <v>21</v>
      </c>
      <c r="H144" s="16" t="s">
        <v>344</v>
      </c>
      <c r="I144" s="75" t="s">
        <v>288</v>
      </c>
      <c r="J144" s="17" t="s">
        <v>464</v>
      </c>
      <c r="K144" s="11">
        <v>58</v>
      </c>
      <c r="L144" s="157">
        <f t="shared" si="6"/>
        <v>169.30200000000002</v>
      </c>
      <c r="M144" s="17"/>
      <c r="N144" s="11"/>
      <c r="O144" s="11"/>
      <c r="P144" s="11"/>
    </row>
    <row r="145" spans="1:16" s="2" customFormat="1" ht="30" customHeight="1" x14ac:dyDescent="0.2">
      <c r="A145" s="11">
        <v>1131</v>
      </c>
      <c r="B145" s="15" t="s">
        <v>32</v>
      </c>
      <c r="C145" s="32" t="s">
        <v>289</v>
      </c>
      <c r="D145" s="19" t="s">
        <v>290</v>
      </c>
      <c r="E145" s="21">
        <v>21.068000000000001</v>
      </c>
      <c r="F145" s="29" t="s">
        <v>36</v>
      </c>
      <c r="G145" s="33" t="s">
        <v>21</v>
      </c>
      <c r="H145" s="16" t="s">
        <v>344</v>
      </c>
      <c r="I145" s="74" t="s">
        <v>291</v>
      </c>
      <c r="J145" s="17" t="s">
        <v>464</v>
      </c>
      <c r="K145" s="11">
        <v>58</v>
      </c>
      <c r="L145" s="157">
        <f t="shared" si="6"/>
        <v>244.38880000000006</v>
      </c>
      <c r="M145" s="17"/>
      <c r="N145" s="11"/>
      <c r="O145" s="11"/>
      <c r="P145" s="11"/>
    </row>
    <row r="146" spans="1:16" ht="30" customHeight="1" x14ac:dyDescent="0.25">
      <c r="A146" s="11">
        <v>1132</v>
      </c>
      <c r="B146" s="15" t="s">
        <v>32</v>
      </c>
      <c r="C146" s="20" t="s">
        <v>292</v>
      </c>
      <c r="D146" s="19" t="s">
        <v>293</v>
      </c>
      <c r="E146" s="21">
        <v>16.989999999999998</v>
      </c>
      <c r="F146" s="29" t="s">
        <v>35</v>
      </c>
      <c r="G146" s="33" t="s">
        <v>21</v>
      </c>
      <c r="H146" s="16" t="s">
        <v>344</v>
      </c>
      <c r="I146" s="74" t="s">
        <v>294</v>
      </c>
      <c r="J146" s="17" t="s">
        <v>464</v>
      </c>
      <c r="K146" s="11">
        <v>58</v>
      </c>
      <c r="L146" s="157">
        <f t="shared" si="6"/>
        <v>197.084</v>
      </c>
      <c r="M146" s="169" t="s">
        <v>474</v>
      </c>
      <c r="N146" s="11">
        <v>60</v>
      </c>
      <c r="O146" s="11" t="s">
        <v>468</v>
      </c>
      <c r="P146" s="18">
        <f>E146*N146</f>
        <v>1019.3999999999999</v>
      </c>
    </row>
    <row r="147" spans="1:16" ht="30" customHeight="1" x14ac:dyDescent="0.25">
      <c r="A147" s="11"/>
      <c r="B147" s="15"/>
      <c r="C147" s="20"/>
      <c r="D147" s="19"/>
      <c r="E147" s="21"/>
      <c r="F147" s="29"/>
      <c r="G147" s="33"/>
      <c r="H147" s="16"/>
      <c r="I147" s="74"/>
      <c r="J147" s="17"/>
      <c r="K147" s="11"/>
      <c r="L147" s="157"/>
      <c r="M147" s="169" t="s">
        <v>475</v>
      </c>
      <c r="N147" s="11">
        <v>58</v>
      </c>
      <c r="O147" s="160" t="s">
        <v>469</v>
      </c>
      <c r="P147" s="11"/>
    </row>
    <row r="148" spans="1:16" s="2" customFormat="1" ht="30" customHeight="1" x14ac:dyDescent="0.2">
      <c r="A148" s="11">
        <v>1133</v>
      </c>
      <c r="B148" s="15" t="s">
        <v>32</v>
      </c>
      <c r="C148" s="20" t="s">
        <v>292</v>
      </c>
      <c r="D148" s="19" t="s">
        <v>295</v>
      </c>
      <c r="E148" s="21">
        <v>5.6520000000000001</v>
      </c>
      <c r="F148" s="29" t="s">
        <v>17</v>
      </c>
      <c r="G148" s="33" t="s">
        <v>21</v>
      </c>
      <c r="H148" s="16" t="s">
        <v>344</v>
      </c>
      <c r="I148" s="72" t="s">
        <v>296</v>
      </c>
      <c r="J148" s="17" t="s">
        <v>464</v>
      </c>
      <c r="K148" s="11">
        <v>58</v>
      </c>
      <c r="L148" s="157">
        <f t="shared" si="6"/>
        <v>65.563200000000009</v>
      </c>
      <c r="M148" s="17"/>
      <c r="N148" s="11"/>
      <c r="O148" s="11"/>
      <c r="P148" s="11"/>
    </row>
    <row r="149" spans="1:16" s="2" customFormat="1" ht="30" customHeight="1" x14ac:dyDescent="0.2">
      <c r="A149" s="11">
        <v>1134</v>
      </c>
      <c r="B149" s="15" t="s">
        <v>32</v>
      </c>
      <c r="C149" s="20" t="s">
        <v>292</v>
      </c>
      <c r="D149" s="19" t="s">
        <v>297</v>
      </c>
      <c r="E149" s="21">
        <v>4</v>
      </c>
      <c r="F149" s="29" t="s">
        <v>17</v>
      </c>
      <c r="G149" s="33" t="s">
        <v>21</v>
      </c>
      <c r="H149" s="16" t="s">
        <v>344</v>
      </c>
      <c r="I149" s="72" t="s">
        <v>298</v>
      </c>
      <c r="J149" s="17" t="s">
        <v>464</v>
      </c>
      <c r="K149" s="11">
        <v>58</v>
      </c>
      <c r="L149" s="157">
        <f t="shared" si="6"/>
        <v>46.400000000000006</v>
      </c>
      <c r="M149" s="17"/>
      <c r="N149" s="11"/>
      <c r="O149" s="11"/>
      <c r="P149" s="11"/>
    </row>
    <row r="150" spans="1:16" s="2" customFormat="1" ht="30" customHeight="1" x14ac:dyDescent="0.2">
      <c r="A150" s="11">
        <v>1135</v>
      </c>
      <c r="B150" s="15" t="s">
        <v>32</v>
      </c>
      <c r="C150" s="32" t="s">
        <v>299</v>
      </c>
      <c r="D150" s="19" t="s">
        <v>300</v>
      </c>
      <c r="E150" s="21">
        <v>3</v>
      </c>
      <c r="F150" s="29" t="s">
        <v>43</v>
      </c>
      <c r="G150" s="33" t="s">
        <v>21</v>
      </c>
      <c r="H150" s="16" t="s">
        <v>344</v>
      </c>
      <c r="I150" s="74" t="s">
        <v>301</v>
      </c>
      <c r="J150" s="17" t="s">
        <v>464</v>
      </c>
      <c r="K150" s="11">
        <v>58</v>
      </c>
      <c r="L150" s="157">
        <f t="shared" si="6"/>
        <v>34.800000000000004</v>
      </c>
      <c r="M150" s="17"/>
      <c r="N150" s="11"/>
      <c r="O150" s="11"/>
      <c r="P150" s="11"/>
    </row>
    <row r="151" spans="1:16" s="2" customFormat="1" ht="30" customHeight="1" x14ac:dyDescent="0.2">
      <c r="A151" s="11">
        <v>1136</v>
      </c>
      <c r="B151" s="15" t="s">
        <v>32</v>
      </c>
      <c r="C151" s="32" t="s">
        <v>302</v>
      </c>
      <c r="D151" s="19" t="s">
        <v>303</v>
      </c>
      <c r="E151" s="21">
        <v>6.5860000000000003</v>
      </c>
      <c r="F151" s="29" t="s">
        <v>36</v>
      </c>
      <c r="G151" s="33" t="s">
        <v>304</v>
      </c>
      <c r="H151" s="16" t="s">
        <v>344</v>
      </c>
      <c r="I151" s="72" t="s">
        <v>305</v>
      </c>
      <c r="J151" s="17" t="s">
        <v>464</v>
      </c>
      <c r="K151" s="11">
        <v>58</v>
      </c>
      <c r="L151" s="157">
        <f t="shared" si="6"/>
        <v>76.397599999999997</v>
      </c>
      <c r="M151" s="17"/>
      <c r="N151" s="11"/>
      <c r="O151" s="11"/>
      <c r="P151" s="11"/>
    </row>
    <row r="152" spans="1:16" ht="30" customHeight="1" x14ac:dyDescent="0.25">
      <c r="A152" s="11">
        <v>1137</v>
      </c>
      <c r="B152" s="15" t="s">
        <v>32</v>
      </c>
      <c r="C152" s="32" t="s">
        <v>306</v>
      </c>
      <c r="D152" s="19" t="s">
        <v>307</v>
      </c>
      <c r="E152" s="21">
        <v>8.4</v>
      </c>
      <c r="F152" s="29" t="s">
        <v>17</v>
      </c>
      <c r="G152" s="33" t="s">
        <v>21</v>
      </c>
      <c r="H152" s="16" t="s">
        <v>344</v>
      </c>
      <c r="I152" s="72" t="s">
        <v>308</v>
      </c>
      <c r="J152" s="17" t="s">
        <v>464</v>
      </c>
      <c r="K152" s="11">
        <v>58</v>
      </c>
      <c r="L152" s="157">
        <f t="shared" si="6"/>
        <v>97.440000000000012</v>
      </c>
      <c r="M152" s="169" t="s">
        <v>477</v>
      </c>
      <c r="N152" s="11">
        <v>58</v>
      </c>
      <c r="O152" s="11" t="s">
        <v>468</v>
      </c>
      <c r="P152" s="18">
        <f t="shared" ref="P152:P153" si="10">E152*N152</f>
        <v>487.20000000000005</v>
      </c>
    </row>
    <row r="153" spans="1:16" ht="30" customHeight="1" x14ac:dyDescent="0.25">
      <c r="A153" s="11">
        <v>1138</v>
      </c>
      <c r="B153" s="15" t="s">
        <v>32</v>
      </c>
      <c r="C153" s="32" t="s">
        <v>306</v>
      </c>
      <c r="D153" s="19" t="s">
        <v>309</v>
      </c>
      <c r="E153" s="21">
        <v>29.507000000000001</v>
      </c>
      <c r="F153" s="29" t="s">
        <v>17</v>
      </c>
      <c r="G153" s="33" t="s">
        <v>21</v>
      </c>
      <c r="H153" s="16" t="s">
        <v>344</v>
      </c>
      <c r="I153" s="72" t="s">
        <v>310</v>
      </c>
      <c r="J153" s="17" t="s">
        <v>464</v>
      </c>
      <c r="K153" s="11">
        <v>58</v>
      </c>
      <c r="L153" s="157">
        <f t="shared" si="6"/>
        <v>342.28120000000007</v>
      </c>
      <c r="M153" s="169" t="s">
        <v>477</v>
      </c>
      <c r="N153" s="11">
        <v>58</v>
      </c>
      <c r="O153" s="11" t="s">
        <v>468</v>
      </c>
      <c r="P153" s="18">
        <f t="shared" si="10"/>
        <v>1711.4060000000002</v>
      </c>
    </row>
    <row r="154" spans="1:16" s="2" customFormat="1" ht="30" customHeight="1" x14ac:dyDescent="0.2">
      <c r="A154" s="11">
        <v>1139</v>
      </c>
      <c r="B154" s="15" t="s">
        <v>32</v>
      </c>
      <c r="C154" s="32" t="s">
        <v>306</v>
      </c>
      <c r="D154" s="19" t="s">
        <v>311</v>
      </c>
      <c r="E154" s="21">
        <v>11.077</v>
      </c>
      <c r="F154" s="29" t="s">
        <v>35</v>
      </c>
      <c r="G154" s="33" t="s">
        <v>21</v>
      </c>
      <c r="H154" s="16" t="s">
        <v>344</v>
      </c>
      <c r="I154" s="72" t="s">
        <v>312</v>
      </c>
      <c r="J154" s="17" t="s">
        <v>464</v>
      </c>
      <c r="K154" s="11">
        <v>58</v>
      </c>
      <c r="L154" s="157">
        <f t="shared" si="6"/>
        <v>128.4932</v>
      </c>
      <c r="M154" s="17"/>
      <c r="N154" s="11"/>
      <c r="O154" s="11"/>
      <c r="P154" s="11"/>
    </row>
    <row r="155" spans="1:16" s="2" customFormat="1" ht="30" customHeight="1" x14ac:dyDescent="0.2">
      <c r="A155" s="11">
        <v>1140</v>
      </c>
      <c r="B155" s="15" t="s">
        <v>32</v>
      </c>
      <c r="C155" s="32" t="s">
        <v>306</v>
      </c>
      <c r="D155" s="19" t="s">
        <v>313</v>
      </c>
      <c r="E155" s="21">
        <v>14.992000000000001</v>
      </c>
      <c r="F155" s="29" t="s">
        <v>35</v>
      </c>
      <c r="G155" s="33" t="s">
        <v>21</v>
      </c>
      <c r="H155" s="16" t="s">
        <v>344</v>
      </c>
      <c r="I155" s="72" t="s">
        <v>314</v>
      </c>
      <c r="J155" s="17" t="s">
        <v>464</v>
      </c>
      <c r="K155" s="11">
        <v>58</v>
      </c>
      <c r="L155" s="157">
        <f t="shared" si="6"/>
        <v>173.90720000000002</v>
      </c>
      <c r="M155" s="17"/>
      <c r="N155" s="11"/>
      <c r="O155" s="11"/>
      <c r="P155" s="11"/>
    </row>
    <row r="156" spans="1:16" ht="30" customHeight="1" x14ac:dyDescent="0.25">
      <c r="A156" s="11">
        <v>1141</v>
      </c>
      <c r="B156" s="15" t="s">
        <v>32</v>
      </c>
      <c r="C156" s="32" t="s">
        <v>306</v>
      </c>
      <c r="D156" s="19" t="s">
        <v>315</v>
      </c>
      <c r="E156" s="21">
        <v>17.600000000000001</v>
      </c>
      <c r="F156" s="29" t="s">
        <v>35</v>
      </c>
      <c r="G156" s="33" t="s">
        <v>21</v>
      </c>
      <c r="H156" s="16" t="s">
        <v>344</v>
      </c>
      <c r="I156" s="72" t="s">
        <v>316</v>
      </c>
      <c r="J156" s="17" t="s">
        <v>464</v>
      </c>
      <c r="K156" s="11">
        <v>58</v>
      </c>
      <c r="L156" s="157">
        <f t="shared" si="6"/>
        <v>204.16000000000003</v>
      </c>
      <c r="M156" s="169" t="s">
        <v>477</v>
      </c>
      <c r="N156" s="11">
        <v>58</v>
      </c>
      <c r="O156" s="11" t="s">
        <v>468</v>
      </c>
      <c r="P156" s="18">
        <f>E156*N156</f>
        <v>1020.8000000000001</v>
      </c>
    </row>
    <row r="157" spans="1:16" s="2" customFormat="1" ht="30" customHeight="1" x14ac:dyDescent="0.2">
      <c r="A157" s="11">
        <v>1142</v>
      </c>
      <c r="B157" s="15" t="s">
        <v>32</v>
      </c>
      <c r="C157" s="32" t="s">
        <v>306</v>
      </c>
      <c r="D157" s="19" t="s">
        <v>317</v>
      </c>
      <c r="E157" s="21">
        <v>9.6</v>
      </c>
      <c r="F157" s="29" t="s">
        <v>17</v>
      </c>
      <c r="G157" s="33" t="s">
        <v>21</v>
      </c>
      <c r="H157" s="16" t="s">
        <v>344</v>
      </c>
      <c r="I157" s="75" t="s">
        <v>318</v>
      </c>
      <c r="J157" s="17" t="s">
        <v>464</v>
      </c>
      <c r="K157" s="11">
        <v>58</v>
      </c>
      <c r="L157" s="157">
        <f t="shared" si="6"/>
        <v>111.36</v>
      </c>
      <c r="M157" s="17"/>
      <c r="N157" s="11"/>
      <c r="O157" s="11"/>
      <c r="P157" s="11"/>
    </row>
    <row r="158" spans="1:16" s="2" customFormat="1" ht="30" customHeight="1" x14ac:dyDescent="0.2">
      <c r="A158" s="11">
        <v>1143</v>
      </c>
      <c r="B158" s="15" t="s">
        <v>32</v>
      </c>
      <c r="C158" s="32" t="s">
        <v>306</v>
      </c>
      <c r="D158" s="19" t="s">
        <v>319</v>
      </c>
      <c r="E158" s="21">
        <v>17.818999999999999</v>
      </c>
      <c r="F158" s="29" t="s">
        <v>35</v>
      </c>
      <c r="G158" s="33" t="s">
        <v>21</v>
      </c>
      <c r="H158" s="16" t="s">
        <v>344</v>
      </c>
      <c r="I158" s="74" t="s">
        <v>320</v>
      </c>
      <c r="J158" s="17" t="s">
        <v>464</v>
      </c>
      <c r="K158" s="11">
        <v>58</v>
      </c>
      <c r="L158" s="157">
        <f t="shared" si="6"/>
        <v>206.7004</v>
      </c>
      <c r="M158" s="17"/>
      <c r="N158" s="11"/>
      <c r="O158" s="11"/>
      <c r="P158" s="11"/>
    </row>
    <row r="159" spans="1:16" s="2" customFormat="1" ht="30" customHeight="1" x14ac:dyDescent="0.2">
      <c r="A159" s="11">
        <v>1144</v>
      </c>
      <c r="B159" s="15" t="s">
        <v>32</v>
      </c>
      <c r="C159" s="32" t="s">
        <v>321</v>
      </c>
      <c r="D159" s="19" t="s">
        <v>322</v>
      </c>
      <c r="E159" s="42">
        <v>12.099</v>
      </c>
      <c r="F159" s="29" t="s">
        <v>35</v>
      </c>
      <c r="G159" s="33" t="s">
        <v>21</v>
      </c>
      <c r="H159" s="16" t="s">
        <v>344</v>
      </c>
      <c r="I159" s="75"/>
      <c r="J159" s="17" t="s">
        <v>464</v>
      </c>
      <c r="K159" s="11">
        <v>58</v>
      </c>
      <c r="L159" s="157">
        <f t="shared" ref="L159:L168" si="11">E159*K159*20%</f>
        <v>140.3484</v>
      </c>
      <c r="M159" s="17"/>
      <c r="N159" s="11"/>
      <c r="O159" s="11"/>
      <c r="P159" s="11"/>
    </row>
    <row r="160" spans="1:16" s="2" customFormat="1" ht="30" customHeight="1" x14ac:dyDescent="0.2">
      <c r="A160" s="11">
        <v>1145</v>
      </c>
      <c r="B160" s="15" t="s">
        <v>32</v>
      </c>
      <c r="C160" s="32" t="s">
        <v>321</v>
      </c>
      <c r="D160" s="19" t="s">
        <v>323</v>
      </c>
      <c r="E160" s="21">
        <v>11.191000000000001</v>
      </c>
      <c r="F160" s="29" t="s">
        <v>35</v>
      </c>
      <c r="G160" s="33" t="s">
        <v>21</v>
      </c>
      <c r="H160" s="16" t="s">
        <v>344</v>
      </c>
      <c r="I160" s="74" t="s">
        <v>324</v>
      </c>
      <c r="J160" s="17" t="s">
        <v>464</v>
      </c>
      <c r="K160" s="11">
        <v>58</v>
      </c>
      <c r="L160" s="157">
        <f t="shared" si="11"/>
        <v>129.81560000000002</v>
      </c>
      <c r="M160" s="17"/>
      <c r="N160" s="11"/>
      <c r="O160" s="11"/>
      <c r="P160" s="11"/>
    </row>
    <row r="161" spans="1:17" s="2" customFormat="1" ht="30" customHeight="1" x14ac:dyDescent="0.2">
      <c r="A161" s="11">
        <v>1148</v>
      </c>
      <c r="B161" s="15" t="s">
        <v>32</v>
      </c>
      <c r="C161" s="34" t="s">
        <v>325</v>
      </c>
      <c r="D161" s="27" t="s">
        <v>326</v>
      </c>
      <c r="E161" s="26">
        <v>8.609</v>
      </c>
      <c r="F161" s="35" t="s">
        <v>43</v>
      </c>
      <c r="G161" s="16" t="s">
        <v>21</v>
      </c>
      <c r="H161" s="16" t="s">
        <v>344</v>
      </c>
      <c r="I161" s="74" t="s">
        <v>327</v>
      </c>
      <c r="J161" s="17" t="s">
        <v>464</v>
      </c>
      <c r="K161" s="11">
        <v>58</v>
      </c>
      <c r="L161" s="157">
        <f t="shared" si="11"/>
        <v>99.864400000000003</v>
      </c>
      <c r="M161" s="17"/>
      <c r="N161" s="11"/>
      <c r="O161" s="11"/>
      <c r="P161" s="11"/>
    </row>
    <row r="162" spans="1:17" s="2" customFormat="1" ht="30" customHeight="1" x14ac:dyDescent="0.2">
      <c r="A162" s="11">
        <v>1151</v>
      </c>
      <c r="B162" s="15" t="s">
        <v>32</v>
      </c>
      <c r="C162" s="34" t="s">
        <v>325</v>
      </c>
      <c r="D162" s="27" t="s">
        <v>328</v>
      </c>
      <c r="E162" s="26">
        <v>13.704000000000001</v>
      </c>
      <c r="F162" s="29" t="s">
        <v>35</v>
      </c>
      <c r="G162" s="16" t="s">
        <v>21</v>
      </c>
      <c r="H162" s="16" t="s">
        <v>344</v>
      </c>
      <c r="I162" s="74" t="s">
        <v>329</v>
      </c>
      <c r="J162" s="17" t="s">
        <v>464</v>
      </c>
      <c r="K162" s="11">
        <v>58</v>
      </c>
      <c r="L162" s="157">
        <f t="shared" si="11"/>
        <v>158.96640000000002</v>
      </c>
      <c r="M162" s="17"/>
      <c r="N162" s="11"/>
      <c r="O162" s="11"/>
      <c r="P162" s="11"/>
    </row>
    <row r="163" spans="1:17" s="2" customFormat="1" ht="30" customHeight="1" x14ac:dyDescent="0.2">
      <c r="A163" s="11">
        <v>1152</v>
      </c>
      <c r="B163" s="15" t="s">
        <v>32</v>
      </c>
      <c r="C163" s="32" t="s">
        <v>325</v>
      </c>
      <c r="D163" s="19" t="s">
        <v>330</v>
      </c>
      <c r="E163" s="21">
        <v>6.907</v>
      </c>
      <c r="F163" s="29" t="s">
        <v>35</v>
      </c>
      <c r="G163" s="33" t="s">
        <v>21</v>
      </c>
      <c r="H163" s="16" t="s">
        <v>344</v>
      </c>
      <c r="I163" s="74" t="s">
        <v>331</v>
      </c>
      <c r="J163" s="17" t="s">
        <v>464</v>
      </c>
      <c r="K163" s="11">
        <v>58</v>
      </c>
      <c r="L163" s="157">
        <f t="shared" si="11"/>
        <v>80.121200000000002</v>
      </c>
      <c r="M163" s="17"/>
      <c r="N163" s="11"/>
      <c r="O163" s="11"/>
      <c r="P163" s="11"/>
    </row>
    <row r="164" spans="1:17" s="2" customFormat="1" ht="30" customHeight="1" x14ac:dyDescent="0.2">
      <c r="A164" s="11">
        <v>1153</v>
      </c>
      <c r="B164" s="15" t="s">
        <v>32</v>
      </c>
      <c r="C164" s="22" t="s">
        <v>32</v>
      </c>
      <c r="D164" s="27" t="s">
        <v>332</v>
      </c>
      <c r="E164" s="43">
        <v>4.9409999999999998</v>
      </c>
      <c r="F164" s="35" t="s">
        <v>35</v>
      </c>
      <c r="G164" s="24" t="s">
        <v>22</v>
      </c>
      <c r="H164" s="16" t="s">
        <v>344</v>
      </c>
      <c r="I164" s="74" t="s">
        <v>333</v>
      </c>
      <c r="J164" s="17" t="s">
        <v>464</v>
      </c>
      <c r="K164" s="11">
        <v>58</v>
      </c>
      <c r="L164" s="157">
        <f t="shared" si="11"/>
        <v>57.315599999999996</v>
      </c>
      <c r="M164" s="17"/>
      <c r="N164" s="11"/>
      <c r="O164" s="11"/>
      <c r="P164" s="11"/>
    </row>
    <row r="165" spans="1:17" s="2" customFormat="1" ht="30" customHeight="1" x14ac:dyDescent="0.2">
      <c r="A165" s="11">
        <v>1154</v>
      </c>
      <c r="B165" s="15" t="s">
        <v>32</v>
      </c>
      <c r="C165" s="34" t="s">
        <v>334</v>
      </c>
      <c r="D165" s="27" t="s">
        <v>335</v>
      </c>
      <c r="E165" s="26">
        <v>10.446999999999999</v>
      </c>
      <c r="F165" s="35" t="s">
        <v>17</v>
      </c>
      <c r="G165" s="16" t="s">
        <v>21</v>
      </c>
      <c r="H165" s="16" t="s">
        <v>344</v>
      </c>
      <c r="I165" s="74" t="s">
        <v>336</v>
      </c>
      <c r="J165" s="17" t="s">
        <v>464</v>
      </c>
      <c r="K165" s="11">
        <v>58</v>
      </c>
      <c r="L165" s="157">
        <f t="shared" si="11"/>
        <v>121.18519999999999</v>
      </c>
      <c r="M165" s="17"/>
      <c r="N165" s="11"/>
      <c r="O165" s="11"/>
      <c r="P165" s="11"/>
    </row>
    <row r="166" spans="1:17" s="2" customFormat="1" ht="30" customHeight="1" x14ac:dyDescent="0.2">
      <c r="A166" s="11">
        <v>1155</v>
      </c>
      <c r="B166" s="15" t="s">
        <v>32</v>
      </c>
      <c r="C166" s="34" t="s">
        <v>334</v>
      </c>
      <c r="D166" s="27" t="s">
        <v>337</v>
      </c>
      <c r="E166" s="26">
        <v>17.074000000000002</v>
      </c>
      <c r="F166" s="35" t="s">
        <v>17</v>
      </c>
      <c r="G166" s="16" t="s">
        <v>21</v>
      </c>
      <c r="H166" s="16" t="s">
        <v>344</v>
      </c>
      <c r="I166" s="74" t="s">
        <v>338</v>
      </c>
      <c r="J166" s="17" t="s">
        <v>464</v>
      </c>
      <c r="K166" s="11">
        <v>58</v>
      </c>
      <c r="L166" s="157">
        <f t="shared" si="11"/>
        <v>198.05840000000003</v>
      </c>
      <c r="M166" s="17"/>
      <c r="N166" s="11"/>
      <c r="O166" s="11"/>
      <c r="P166" s="11"/>
    </row>
    <row r="167" spans="1:17" s="2" customFormat="1" ht="30" customHeight="1" x14ac:dyDescent="0.2">
      <c r="A167" s="11">
        <v>1156</v>
      </c>
      <c r="B167" s="15" t="s">
        <v>32</v>
      </c>
      <c r="C167" s="32" t="s">
        <v>339</v>
      </c>
      <c r="D167" s="19" t="s">
        <v>340</v>
      </c>
      <c r="E167" s="21">
        <v>5.8289999999999997</v>
      </c>
      <c r="F167" s="29" t="s">
        <v>43</v>
      </c>
      <c r="G167" s="33" t="s">
        <v>21</v>
      </c>
      <c r="H167" s="16" t="s">
        <v>344</v>
      </c>
      <c r="I167" s="72" t="s">
        <v>341</v>
      </c>
      <c r="J167" s="17" t="s">
        <v>464</v>
      </c>
      <c r="K167" s="11">
        <v>58</v>
      </c>
      <c r="L167" s="157">
        <f t="shared" si="11"/>
        <v>67.616399999999999</v>
      </c>
      <c r="M167" s="17"/>
      <c r="N167" s="11"/>
      <c r="O167" s="11"/>
      <c r="P167" s="11"/>
    </row>
    <row r="168" spans="1:17" s="2" customFormat="1" ht="30" customHeight="1" x14ac:dyDescent="0.2">
      <c r="A168" s="11">
        <v>1157</v>
      </c>
      <c r="B168" s="15" t="s">
        <v>32</v>
      </c>
      <c r="C168" s="34" t="s">
        <v>339</v>
      </c>
      <c r="D168" s="27" t="s">
        <v>342</v>
      </c>
      <c r="E168" s="26">
        <v>5.5540000000000003</v>
      </c>
      <c r="F168" s="35" t="s">
        <v>43</v>
      </c>
      <c r="G168" s="16" t="s">
        <v>21</v>
      </c>
      <c r="H168" s="16" t="s">
        <v>344</v>
      </c>
      <c r="I168" s="72" t="s">
        <v>343</v>
      </c>
      <c r="J168" s="17" t="s">
        <v>464</v>
      </c>
      <c r="K168" s="11">
        <v>58</v>
      </c>
      <c r="L168" s="157">
        <f t="shared" si="11"/>
        <v>64.426400000000001</v>
      </c>
      <c r="M168" s="17"/>
      <c r="N168" s="11"/>
      <c r="O168" s="11"/>
      <c r="P168" s="11"/>
    </row>
    <row r="169" spans="1:17" s="2" customFormat="1" ht="20.100000000000001" customHeight="1" x14ac:dyDescent="0.2">
      <c r="E169" s="4">
        <f>SUM(E4:E168)</f>
        <v>1646.8179999999995</v>
      </c>
      <c r="F169" s="4"/>
      <c r="G169" s="44"/>
      <c r="I169" s="71"/>
      <c r="J169" s="71"/>
      <c r="K169" s="71"/>
      <c r="L169" s="71"/>
    </row>
    <row r="170" spans="1:17" x14ac:dyDescent="0.2">
      <c r="E170" s="176">
        <f>SUBTOTAL(9,E31:E169)</f>
        <v>3074.1269999999995</v>
      </c>
      <c r="F170" s="177"/>
      <c r="G170" s="178"/>
      <c r="M170" s="179"/>
      <c r="N170" s="177"/>
      <c r="O170" s="173"/>
      <c r="P170" s="180">
        <f>SUBTOTAL(9,P4:P169)</f>
        <v>60482.06700000001</v>
      </c>
      <c r="Q170" s="173"/>
    </row>
    <row r="171" spans="1:17" x14ac:dyDescent="0.2">
      <c r="E171" s="173"/>
      <c r="F171" s="177"/>
      <c r="G171" s="178"/>
      <c r="M171" s="179"/>
      <c r="N171" s="177"/>
      <c r="O171" s="173"/>
      <c r="P171" s="173"/>
      <c r="Q171" s="173"/>
    </row>
  </sheetData>
  <autoFilter ref="A3:P169">
    <sortState ref="A4:O1169">
      <sortCondition ref="B3:B1169"/>
    </sortState>
  </autoFilter>
  <mergeCells count="1">
    <mergeCell ref="B1:P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pane ySplit="7" topLeftCell="A20" activePane="bottomLeft" state="frozen"/>
      <selection pane="bottomLeft" activeCell="I28" sqref="I28"/>
    </sheetView>
  </sheetViews>
  <sheetFormatPr defaultRowHeight="15" x14ac:dyDescent="0.25"/>
  <cols>
    <col min="1" max="1" width="13.28515625" style="119" customWidth="1"/>
    <col min="2" max="2" width="4.140625" style="120" customWidth="1"/>
    <col min="3" max="3" width="6" style="120" customWidth="1"/>
    <col min="4" max="4" width="8.42578125" style="121" customWidth="1"/>
    <col min="5" max="5" width="4.7109375" style="121" customWidth="1"/>
    <col min="6" max="6" width="4.42578125" style="121" customWidth="1"/>
    <col min="7" max="7" width="3" style="121" customWidth="1"/>
    <col min="8" max="8" width="24.42578125" style="113" customWidth="1"/>
    <col min="9" max="9" width="10.42578125" style="122" customWidth="1"/>
    <col min="10" max="10" width="9.85546875" style="125" customWidth="1"/>
    <col min="11" max="11" width="9.28515625" style="125" customWidth="1"/>
    <col min="12" max="12" width="9" style="125" customWidth="1"/>
    <col min="13" max="13" width="7.7109375" style="130" customWidth="1"/>
    <col min="14" max="14" width="9.7109375" style="118" customWidth="1"/>
    <col min="15" max="15" width="10.140625" style="116" customWidth="1"/>
    <col min="16" max="16" width="9.140625" style="81"/>
    <col min="17" max="254" width="9.140625" style="82"/>
    <col min="255" max="255" width="11.85546875" style="82" customWidth="1"/>
    <col min="256" max="256" width="3.140625" style="82" customWidth="1"/>
    <col min="257" max="257" width="4.42578125" style="82" customWidth="1"/>
    <col min="258" max="258" width="10.140625" style="82" customWidth="1"/>
    <col min="259" max="259" width="4.7109375" style="82" customWidth="1"/>
    <col min="260" max="260" width="4.42578125" style="82" customWidth="1"/>
    <col min="261" max="261" width="3" style="82" customWidth="1"/>
    <col min="262" max="262" width="19.140625" style="82" customWidth="1"/>
    <col min="263" max="263" width="9.5703125" style="82" customWidth="1"/>
    <col min="264" max="264" width="10.85546875" style="82" customWidth="1"/>
    <col min="265" max="265" width="10.140625" style="82" customWidth="1"/>
    <col min="266" max="266" width="9.5703125" style="82" customWidth="1"/>
    <col min="267" max="268" width="9" style="82" customWidth="1"/>
    <col min="269" max="269" width="8.7109375" style="82" customWidth="1"/>
    <col min="270" max="270" width="11.42578125" style="82" customWidth="1"/>
    <col min="271" max="271" width="10.140625" style="82" customWidth="1"/>
    <col min="272" max="510" width="9.140625" style="82"/>
    <col min="511" max="511" width="11.85546875" style="82" customWidth="1"/>
    <col min="512" max="512" width="3.140625" style="82" customWidth="1"/>
    <col min="513" max="513" width="4.42578125" style="82" customWidth="1"/>
    <col min="514" max="514" width="10.140625" style="82" customWidth="1"/>
    <col min="515" max="515" width="4.7109375" style="82" customWidth="1"/>
    <col min="516" max="516" width="4.42578125" style="82" customWidth="1"/>
    <col min="517" max="517" width="3" style="82" customWidth="1"/>
    <col min="518" max="518" width="19.140625" style="82" customWidth="1"/>
    <col min="519" max="519" width="9.5703125" style="82" customWidth="1"/>
    <col min="520" max="520" width="10.85546875" style="82" customWidth="1"/>
    <col min="521" max="521" width="10.140625" style="82" customWidth="1"/>
    <col min="522" max="522" width="9.5703125" style="82" customWidth="1"/>
    <col min="523" max="524" width="9" style="82" customWidth="1"/>
    <col min="525" max="525" width="8.7109375" style="82" customWidth="1"/>
    <col min="526" max="526" width="11.42578125" style="82" customWidth="1"/>
    <col min="527" max="527" width="10.140625" style="82" customWidth="1"/>
    <col min="528" max="766" width="9.140625" style="82"/>
    <col min="767" max="767" width="11.85546875" style="82" customWidth="1"/>
    <col min="768" max="768" width="3.140625" style="82" customWidth="1"/>
    <col min="769" max="769" width="4.42578125" style="82" customWidth="1"/>
    <col min="770" max="770" width="10.140625" style="82" customWidth="1"/>
    <col min="771" max="771" width="4.7109375" style="82" customWidth="1"/>
    <col min="772" max="772" width="4.42578125" style="82" customWidth="1"/>
    <col min="773" max="773" width="3" style="82" customWidth="1"/>
    <col min="774" max="774" width="19.140625" style="82" customWidth="1"/>
    <col min="775" max="775" width="9.5703125" style="82" customWidth="1"/>
    <col min="776" max="776" width="10.85546875" style="82" customWidth="1"/>
    <col min="777" max="777" width="10.140625" style="82" customWidth="1"/>
    <col min="778" max="778" width="9.5703125" style="82" customWidth="1"/>
    <col min="779" max="780" width="9" style="82" customWidth="1"/>
    <col min="781" max="781" width="8.7109375" style="82" customWidth="1"/>
    <col min="782" max="782" width="11.42578125" style="82" customWidth="1"/>
    <col min="783" max="783" width="10.140625" style="82" customWidth="1"/>
    <col min="784" max="1022" width="9.140625" style="82"/>
    <col min="1023" max="1023" width="11.85546875" style="82" customWidth="1"/>
    <col min="1024" max="1024" width="3.140625" style="82" customWidth="1"/>
    <col min="1025" max="1025" width="4.42578125" style="82" customWidth="1"/>
    <col min="1026" max="1026" width="10.140625" style="82" customWidth="1"/>
    <col min="1027" max="1027" width="4.7109375" style="82" customWidth="1"/>
    <col min="1028" max="1028" width="4.42578125" style="82" customWidth="1"/>
    <col min="1029" max="1029" width="3" style="82" customWidth="1"/>
    <col min="1030" max="1030" width="19.140625" style="82" customWidth="1"/>
    <col min="1031" max="1031" width="9.5703125" style="82" customWidth="1"/>
    <col min="1032" max="1032" width="10.85546875" style="82" customWidth="1"/>
    <col min="1033" max="1033" width="10.140625" style="82" customWidth="1"/>
    <col min="1034" max="1034" width="9.5703125" style="82" customWidth="1"/>
    <col min="1035" max="1036" width="9" style="82" customWidth="1"/>
    <col min="1037" max="1037" width="8.7109375" style="82" customWidth="1"/>
    <col min="1038" max="1038" width="11.42578125" style="82" customWidth="1"/>
    <col min="1039" max="1039" width="10.140625" style="82" customWidth="1"/>
    <col min="1040" max="1278" width="9.140625" style="82"/>
    <col min="1279" max="1279" width="11.85546875" style="82" customWidth="1"/>
    <col min="1280" max="1280" width="3.140625" style="82" customWidth="1"/>
    <col min="1281" max="1281" width="4.42578125" style="82" customWidth="1"/>
    <col min="1282" max="1282" width="10.140625" style="82" customWidth="1"/>
    <col min="1283" max="1283" width="4.7109375" style="82" customWidth="1"/>
    <col min="1284" max="1284" width="4.42578125" style="82" customWidth="1"/>
    <col min="1285" max="1285" width="3" style="82" customWidth="1"/>
    <col min="1286" max="1286" width="19.140625" style="82" customWidth="1"/>
    <col min="1287" max="1287" width="9.5703125" style="82" customWidth="1"/>
    <col min="1288" max="1288" width="10.85546875" style="82" customWidth="1"/>
    <col min="1289" max="1289" width="10.140625" style="82" customWidth="1"/>
    <col min="1290" max="1290" width="9.5703125" style="82" customWidth="1"/>
    <col min="1291" max="1292" width="9" style="82" customWidth="1"/>
    <col min="1293" max="1293" width="8.7109375" style="82" customWidth="1"/>
    <col min="1294" max="1294" width="11.42578125" style="82" customWidth="1"/>
    <col min="1295" max="1295" width="10.140625" style="82" customWidth="1"/>
    <col min="1296" max="1534" width="9.140625" style="82"/>
    <col min="1535" max="1535" width="11.85546875" style="82" customWidth="1"/>
    <col min="1536" max="1536" width="3.140625" style="82" customWidth="1"/>
    <col min="1537" max="1537" width="4.42578125" style="82" customWidth="1"/>
    <col min="1538" max="1538" width="10.140625" style="82" customWidth="1"/>
    <col min="1539" max="1539" width="4.7109375" style="82" customWidth="1"/>
    <col min="1540" max="1540" width="4.42578125" style="82" customWidth="1"/>
    <col min="1541" max="1541" width="3" style="82" customWidth="1"/>
    <col min="1542" max="1542" width="19.140625" style="82" customWidth="1"/>
    <col min="1543" max="1543" width="9.5703125" style="82" customWidth="1"/>
    <col min="1544" max="1544" width="10.85546875" style="82" customWidth="1"/>
    <col min="1545" max="1545" width="10.140625" style="82" customWidth="1"/>
    <col min="1546" max="1546" width="9.5703125" style="82" customWidth="1"/>
    <col min="1547" max="1548" width="9" style="82" customWidth="1"/>
    <col min="1549" max="1549" width="8.7109375" style="82" customWidth="1"/>
    <col min="1550" max="1550" width="11.42578125" style="82" customWidth="1"/>
    <col min="1551" max="1551" width="10.140625" style="82" customWidth="1"/>
    <col min="1552" max="1790" width="9.140625" style="82"/>
    <col min="1791" max="1791" width="11.85546875" style="82" customWidth="1"/>
    <col min="1792" max="1792" width="3.140625" style="82" customWidth="1"/>
    <col min="1793" max="1793" width="4.42578125" style="82" customWidth="1"/>
    <col min="1794" max="1794" width="10.140625" style="82" customWidth="1"/>
    <col min="1795" max="1795" width="4.7109375" style="82" customWidth="1"/>
    <col min="1796" max="1796" width="4.42578125" style="82" customWidth="1"/>
    <col min="1797" max="1797" width="3" style="82" customWidth="1"/>
    <col min="1798" max="1798" width="19.140625" style="82" customWidth="1"/>
    <col min="1799" max="1799" width="9.5703125" style="82" customWidth="1"/>
    <col min="1800" max="1800" width="10.85546875" style="82" customWidth="1"/>
    <col min="1801" max="1801" width="10.140625" style="82" customWidth="1"/>
    <col min="1802" max="1802" width="9.5703125" style="82" customWidth="1"/>
    <col min="1803" max="1804" width="9" style="82" customWidth="1"/>
    <col min="1805" max="1805" width="8.7109375" style="82" customWidth="1"/>
    <col min="1806" max="1806" width="11.42578125" style="82" customWidth="1"/>
    <col min="1807" max="1807" width="10.140625" style="82" customWidth="1"/>
    <col min="1808" max="2046" width="9.140625" style="82"/>
    <col min="2047" max="2047" width="11.85546875" style="82" customWidth="1"/>
    <col min="2048" max="2048" width="3.140625" style="82" customWidth="1"/>
    <col min="2049" max="2049" width="4.42578125" style="82" customWidth="1"/>
    <col min="2050" max="2050" width="10.140625" style="82" customWidth="1"/>
    <col min="2051" max="2051" width="4.7109375" style="82" customWidth="1"/>
    <col min="2052" max="2052" width="4.42578125" style="82" customWidth="1"/>
    <col min="2053" max="2053" width="3" style="82" customWidth="1"/>
    <col min="2054" max="2054" width="19.140625" style="82" customWidth="1"/>
    <col min="2055" max="2055" width="9.5703125" style="82" customWidth="1"/>
    <col min="2056" max="2056" width="10.85546875" style="82" customWidth="1"/>
    <col min="2057" max="2057" width="10.140625" style="82" customWidth="1"/>
    <col min="2058" max="2058" width="9.5703125" style="82" customWidth="1"/>
    <col min="2059" max="2060" width="9" style="82" customWidth="1"/>
    <col min="2061" max="2061" width="8.7109375" style="82" customWidth="1"/>
    <col min="2062" max="2062" width="11.42578125" style="82" customWidth="1"/>
    <col min="2063" max="2063" width="10.140625" style="82" customWidth="1"/>
    <col min="2064" max="2302" width="9.140625" style="82"/>
    <col min="2303" max="2303" width="11.85546875" style="82" customWidth="1"/>
    <col min="2304" max="2304" width="3.140625" style="82" customWidth="1"/>
    <col min="2305" max="2305" width="4.42578125" style="82" customWidth="1"/>
    <col min="2306" max="2306" width="10.140625" style="82" customWidth="1"/>
    <col min="2307" max="2307" width="4.7109375" style="82" customWidth="1"/>
    <col min="2308" max="2308" width="4.42578125" style="82" customWidth="1"/>
    <col min="2309" max="2309" width="3" style="82" customWidth="1"/>
    <col min="2310" max="2310" width="19.140625" style="82" customWidth="1"/>
    <col min="2311" max="2311" width="9.5703125" style="82" customWidth="1"/>
    <col min="2312" max="2312" width="10.85546875" style="82" customWidth="1"/>
    <col min="2313" max="2313" width="10.140625" style="82" customWidth="1"/>
    <col min="2314" max="2314" width="9.5703125" style="82" customWidth="1"/>
    <col min="2315" max="2316" width="9" style="82" customWidth="1"/>
    <col min="2317" max="2317" width="8.7109375" style="82" customWidth="1"/>
    <col min="2318" max="2318" width="11.42578125" style="82" customWidth="1"/>
    <col min="2319" max="2319" width="10.140625" style="82" customWidth="1"/>
    <col min="2320" max="2558" width="9.140625" style="82"/>
    <col min="2559" max="2559" width="11.85546875" style="82" customWidth="1"/>
    <col min="2560" max="2560" width="3.140625" style="82" customWidth="1"/>
    <col min="2561" max="2561" width="4.42578125" style="82" customWidth="1"/>
    <col min="2562" max="2562" width="10.140625" style="82" customWidth="1"/>
    <col min="2563" max="2563" width="4.7109375" style="82" customWidth="1"/>
    <col min="2564" max="2564" width="4.42578125" style="82" customWidth="1"/>
    <col min="2565" max="2565" width="3" style="82" customWidth="1"/>
    <col min="2566" max="2566" width="19.140625" style="82" customWidth="1"/>
    <col min="2567" max="2567" width="9.5703125" style="82" customWidth="1"/>
    <col min="2568" max="2568" width="10.85546875" style="82" customWidth="1"/>
    <col min="2569" max="2569" width="10.140625" style="82" customWidth="1"/>
    <col min="2570" max="2570" width="9.5703125" style="82" customWidth="1"/>
    <col min="2571" max="2572" width="9" style="82" customWidth="1"/>
    <col min="2573" max="2573" width="8.7109375" style="82" customWidth="1"/>
    <col min="2574" max="2574" width="11.42578125" style="82" customWidth="1"/>
    <col min="2575" max="2575" width="10.140625" style="82" customWidth="1"/>
    <col min="2576" max="2814" width="9.140625" style="82"/>
    <col min="2815" max="2815" width="11.85546875" style="82" customWidth="1"/>
    <col min="2816" max="2816" width="3.140625" style="82" customWidth="1"/>
    <col min="2817" max="2817" width="4.42578125" style="82" customWidth="1"/>
    <col min="2818" max="2818" width="10.140625" style="82" customWidth="1"/>
    <col min="2819" max="2819" width="4.7109375" style="82" customWidth="1"/>
    <col min="2820" max="2820" width="4.42578125" style="82" customWidth="1"/>
    <col min="2821" max="2821" width="3" style="82" customWidth="1"/>
    <col min="2822" max="2822" width="19.140625" style="82" customWidth="1"/>
    <col min="2823" max="2823" width="9.5703125" style="82" customWidth="1"/>
    <col min="2824" max="2824" width="10.85546875" style="82" customWidth="1"/>
    <col min="2825" max="2825" width="10.140625" style="82" customWidth="1"/>
    <col min="2826" max="2826" width="9.5703125" style="82" customWidth="1"/>
    <col min="2827" max="2828" width="9" style="82" customWidth="1"/>
    <col min="2829" max="2829" width="8.7109375" style="82" customWidth="1"/>
    <col min="2830" max="2830" width="11.42578125" style="82" customWidth="1"/>
    <col min="2831" max="2831" width="10.140625" style="82" customWidth="1"/>
    <col min="2832" max="3070" width="9.140625" style="82"/>
    <col min="3071" max="3071" width="11.85546875" style="82" customWidth="1"/>
    <col min="3072" max="3072" width="3.140625" style="82" customWidth="1"/>
    <col min="3073" max="3073" width="4.42578125" style="82" customWidth="1"/>
    <col min="3074" max="3074" width="10.140625" style="82" customWidth="1"/>
    <col min="3075" max="3075" width="4.7109375" style="82" customWidth="1"/>
    <col min="3076" max="3076" width="4.42578125" style="82" customWidth="1"/>
    <col min="3077" max="3077" width="3" style="82" customWidth="1"/>
    <col min="3078" max="3078" width="19.140625" style="82" customWidth="1"/>
    <col min="3079" max="3079" width="9.5703125" style="82" customWidth="1"/>
    <col min="3080" max="3080" width="10.85546875" style="82" customWidth="1"/>
    <col min="3081" max="3081" width="10.140625" style="82" customWidth="1"/>
    <col min="3082" max="3082" width="9.5703125" style="82" customWidth="1"/>
    <col min="3083" max="3084" width="9" style="82" customWidth="1"/>
    <col min="3085" max="3085" width="8.7109375" style="82" customWidth="1"/>
    <col min="3086" max="3086" width="11.42578125" style="82" customWidth="1"/>
    <col min="3087" max="3087" width="10.140625" style="82" customWidth="1"/>
    <col min="3088" max="3326" width="9.140625" style="82"/>
    <col min="3327" max="3327" width="11.85546875" style="82" customWidth="1"/>
    <col min="3328" max="3328" width="3.140625" style="82" customWidth="1"/>
    <col min="3329" max="3329" width="4.42578125" style="82" customWidth="1"/>
    <col min="3330" max="3330" width="10.140625" style="82" customWidth="1"/>
    <col min="3331" max="3331" width="4.7109375" style="82" customWidth="1"/>
    <col min="3332" max="3332" width="4.42578125" style="82" customWidth="1"/>
    <col min="3333" max="3333" width="3" style="82" customWidth="1"/>
    <col min="3334" max="3334" width="19.140625" style="82" customWidth="1"/>
    <col min="3335" max="3335" width="9.5703125" style="82" customWidth="1"/>
    <col min="3336" max="3336" width="10.85546875" style="82" customWidth="1"/>
    <col min="3337" max="3337" width="10.140625" style="82" customWidth="1"/>
    <col min="3338" max="3338" width="9.5703125" style="82" customWidth="1"/>
    <col min="3339" max="3340" width="9" style="82" customWidth="1"/>
    <col min="3341" max="3341" width="8.7109375" style="82" customWidth="1"/>
    <col min="3342" max="3342" width="11.42578125" style="82" customWidth="1"/>
    <col min="3343" max="3343" width="10.140625" style="82" customWidth="1"/>
    <col min="3344" max="3582" width="9.140625" style="82"/>
    <col min="3583" max="3583" width="11.85546875" style="82" customWidth="1"/>
    <col min="3584" max="3584" width="3.140625" style="82" customWidth="1"/>
    <col min="3585" max="3585" width="4.42578125" style="82" customWidth="1"/>
    <col min="3586" max="3586" width="10.140625" style="82" customWidth="1"/>
    <col min="3587" max="3587" width="4.7109375" style="82" customWidth="1"/>
    <col min="3588" max="3588" width="4.42578125" style="82" customWidth="1"/>
    <col min="3589" max="3589" width="3" style="82" customWidth="1"/>
    <col min="3590" max="3590" width="19.140625" style="82" customWidth="1"/>
    <col min="3591" max="3591" width="9.5703125" style="82" customWidth="1"/>
    <col min="3592" max="3592" width="10.85546875" style="82" customWidth="1"/>
    <col min="3593" max="3593" width="10.140625" style="82" customWidth="1"/>
    <col min="3594" max="3594" width="9.5703125" style="82" customWidth="1"/>
    <col min="3595" max="3596" width="9" style="82" customWidth="1"/>
    <col min="3597" max="3597" width="8.7109375" style="82" customWidth="1"/>
    <col min="3598" max="3598" width="11.42578125" style="82" customWidth="1"/>
    <col min="3599" max="3599" width="10.140625" style="82" customWidth="1"/>
    <col min="3600" max="3838" width="9.140625" style="82"/>
    <col min="3839" max="3839" width="11.85546875" style="82" customWidth="1"/>
    <col min="3840" max="3840" width="3.140625" style="82" customWidth="1"/>
    <col min="3841" max="3841" width="4.42578125" style="82" customWidth="1"/>
    <col min="3842" max="3842" width="10.140625" style="82" customWidth="1"/>
    <col min="3843" max="3843" width="4.7109375" style="82" customWidth="1"/>
    <col min="3844" max="3844" width="4.42578125" style="82" customWidth="1"/>
    <col min="3845" max="3845" width="3" style="82" customWidth="1"/>
    <col min="3846" max="3846" width="19.140625" style="82" customWidth="1"/>
    <col min="3847" max="3847" width="9.5703125" style="82" customWidth="1"/>
    <col min="3848" max="3848" width="10.85546875" style="82" customWidth="1"/>
    <col min="3849" max="3849" width="10.140625" style="82" customWidth="1"/>
    <col min="3850" max="3850" width="9.5703125" style="82" customWidth="1"/>
    <col min="3851" max="3852" width="9" style="82" customWidth="1"/>
    <col min="3853" max="3853" width="8.7109375" style="82" customWidth="1"/>
    <col min="3854" max="3854" width="11.42578125" style="82" customWidth="1"/>
    <col min="3855" max="3855" width="10.140625" style="82" customWidth="1"/>
    <col min="3856" max="4094" width="9.140625" style="82"/>
    <col min="4095" max="4095" width="11.85546875" style="82" customWidth="1"/>
    <col min="4096" max="4096" width="3.140625" style="82" customWidth="1"/>
    <col min="4097" max="4097" width="4.42578125" style="82" customWidth="1"/>
    <col min="4098" max="4098" width="10.140625" style="82" customWidth="1"/>
    <col min="4099" max="4099" width="4.7109375" style="82" customWidth="1"/>
    <col min="4100" max="4100" width="4.42578125" style="82" customWidth="1"/>
    <col min="4101" max="4101" width="3" style="82" customWidth="1"/>
    <col min="4102" max="4102" width="19.140625" style="82" customWidth="1"/>
    <col min="4103" max="4103" width="9.5703125" style="82" customWidth="1"/>
    <col min="4104" max="4104" width="10.85546875" style="82" customWidth="1"/>
    <col min="4105" max="4105" width="10.140625" style="82" customWidth="1"/>
    <col min="4106" max="4106" width="9.5703125" style="82" customWidth="1"/>
    <col min="4107" max="4108" width="9" style="82" customWidth="1"/>
    <col min="4109" max="4109" width="8.7109375" style="82" customWidth="1"/>
    <col min="4110" max="4110" width="11.42578125" style="82" customWidth="1"/>
    <col min="4111" max="4111" width="10.140625" style="82" customWidth="1"/>
    <col min="4112" max="4350" width="9.140625" style="82"/>
    <col min="4351" max="4351" width="11.85546875" style="82" customWidth="1"/>
    <col min="4352" max="4352" width="3.140625" style="82" customWidth="1"/>
    <col min="4353" max="4353" width="4.42578125" style="82" customWidth="1"/>
    <col min="4354" max="4354" width="10.140625" style="82" customWidth="1"/>
    <col min="4355" max="4355" width="4.7109375" style="82" customWidth="1"/>
    <col min="4356" max="4356" width="4.42578125" style="82" customWidth="1"/>
    <col min="4357" max="4357" width="3" style="82" customWidth="1"/>
    <col min="4358" max="4358" width="19.140625" style="82" customWidth="1"/>
    <col min="4359" max="4359" width="9.5703125" style="82" customWidth="1"/>
    <col min="4360" max="4360" width="10.85546875" style="82" customWidth="1"/>
    <col min="4361" max="4361" width="10.140625" style="82" customWidth="1"/>
    <col min="4362" max="4362" width="9.5703125" style="82" customWidth="1"/>
    <col min="4363" max="4364" width="9" style="82" customWidth="1"/>
    <col min="4365" max="4365" width="8.7109375" style="82" customWidth="1"/>
    <col min="4366" max="4366" width="11.42578125" style="82" customWidth="1"/>
    <col min="4367" max="4367" width="10.140625" style="82" customWidth="1"/>
    <col min="4368" max="4606" width="9.140625" style="82"/>
    <col min="4607" max="4607" width="11.85546875" style="82" customWidth="1"/>
    <col min="4608" max="4608" width="3.140625" style="82" customWidth="1"/>
    <col min="4609" max="4609" width="4.42578125" style="82" customWidth="1"/>
    <col min="4610" max="4610" width="10.140625" style="82" customWidth="1"/>
    <col min="4611" max="4611" width="4.7109375" style="82" customWidth="1"/>
    <col min="4612" max="4612" width="4.42578125" style="82" customWidth="1"/>
    <col min="4613" max="4613" width="3" style="82" customWidth="1"/>
    <col min="4614" max="4614" width="19.140625" style="82" customWidth="1"/>
    <col min="4615" max="4615" width="9.5703125" style="82" customWidth="1"/>
    <col min="4616" max="4616" width="10.85546875" style="82" customWidth="1"/>
    <col min="4617" max="4617" width="10.140625" style="82" customWidth="1"/>
    <col min="4618" max="4618" width="9.5703125" style="82" customWidth="1"/>
    <col min="4619" max="4620" width="9" style="82" customWidth="1"/>
    <col min="4621" max="4621" width="8.7109375" style="82" customWidth="1"/>
    <col min="4622" max="4622" width="11.42578125" style="82" customWidth="1"/>
    <col min="4623" max="4623" width="10.140625" style="82" customWidth="1"/>
    <col min="4624" max="4862" width="9.140625" style="82"/>
    <col min="4863" max="4863" width="11.85546875" style="82" customWidth="1"/>
    <col min="4864" max="4864" width="3.140625" style="82" customWidth="1"/>
    <col min="4865" max="4865" width="4.42578125" style="82" customWidth="1"/>
    <col min="4866" max="4866" width="10.140625" style="82" customWidth="1"/>
    <col min="4867" max="4867" width="4.7109375" style="82" customWidth="1"/>
    <col min="4868" max="4868" width="4.42578125" style="82" customWidth="1"/>
    <col min="4869" max="4869" width="3" style="82" customWidth="1"/>
    <col min="4870" max="4870" width="19.140625" style="82" customWidth="1"/>
    <col min="4871" max="4871" width="9.5703125" style="82" customWidth="1"/>
    <col min="4872" max="4872" width="10.85546875" style="82" customWidth="1"/>
    <col min="4873" max="4873" width="10.140625" style="82" customWidth="1"/>
    <col min="4874" max="4874" width="9.5703125" style="82" customWidth="1"/>
    <col min="4875" max="4876" width="9" style="82" customWidth="1"/>
    <col min="4877" max="4877" width="8.7109375" style="82" customWidth="1"/>
    <col min="4878" max="4878" width="11.42578125" style="82" customWidth="1"/>
    <col min="4879" max="4879" width="10.140625" style="82" customWidth="1"/>
    <col min="4880" max="5118" width="9.140625" style="82"/>
    <col min="5119" max="5119" width="11.85546875" style="82" customWidth="1"/>
    <col min="5120" max="5120" width="3.140625" style="82" customWidth="1"/>
    <col min="5121" max="5121" width="4.42578125" style="82" customWidth="1"/>
    <col min="5122" max="5122" width="10.140625" style="82" customWidth="1"/>
    <col min="5123" max="5123" width="4.7109375" style="82" customWidth="1"/>
    <col min="5124" max="5124" width="4.42578125" style="82" customWidth="1"/>
    <col min="5125" max="5125" width="3" style="82" customWidth="1"/>
    <col min="5126" max="5126" width="19.140625" style="82" customWidth="1"/>
    <col min="5127" max="5127" width="9.5703125" style="82" customWidth="1"/>
    <col min="5128" max="5128" width="10.85546875" style="82" customWidth="1"/>
    <col min="5129" max="5129" width="10.140625" style="82" customWidth="1"/>
    <col min="5130" max="5130" width="9.5703125" style="82" customWidth="1"/>
    <col min="5131" max="5132" width="9" style="82" customWidth="1"/>
    <col min="5133" max="5133" width="8.7109375" style="82" customWidth="1"/>
    <col min="5134" max="5134" width="11.42578125" style="82" customWidth="1"/>
    <col min="5135" max="5135" width="10.140625" style="82" customWidth="1"/>
    <col min="5136" max="5374" width="9.140625" style="82"/>
    <col min="5375" max="5375" width="11.85546875" style="82" customWidth="1"/>
    <col min="5376" max="5376" width="3.140625" style="82" customWidth="1"/>
    <col min="5377" max="5377" width="4.42578125" style="82" customWidth="1"/>
    <col min="5378" max="5378" width="10.140625" style="82" customWidth="1"/>
    <col min="5379" max="5379" width="4.7109375" style="82" customWidth="1"/>
    <col min="5380" max="5380" width="4.42578125" style="82" customWidth="1"/>
    <col min="5381" max="5381" width="3" style="82" customWidth="1"/>
    <col min="5382" max="5382" width="19.140625" style="82" customWidth="1"/>
    <col min="5383" max="5383" width="9.5703125" style="82" customWidth="1"/>
    <col min="5384" max="5384" width="10.85546875" style="82" customWidth="1"/>
    <col min="5385" max="5385" width="10.140625" style="82" customWidth="1"/>
    <col min="5386" max="5386" width="9.5703125" style="82" customWidth="1"/>
    <col min="5387" max="5388" width="9" style="82" customWidth="1"/>
    <col min="5389" max="5389" width="8.7109375" style="82" customWidth="1"/>
    <col min="5390" max="5390" width="11.42578125" style="82" customWidth="1"/>
    <col min="5391" max="5391" width="10.140625" style="82" customWidth="1"/>
    <col min="5392" max="5630" width="9.140625" style="82"/>
    <col min="5631" max="5631" width="11.85546875" style="82" customWidth="1"/>
    <col min="5632" max="5632" width="3.140625" style="82" customWidth="1"/>
    <col min="5633" max="5633" width="4.42578125" style="82" customWidth="1"/>
    <col min="5634" max="5634" width="10.140625" style="82" customWidth="1"/>
    <col min="5635" max="5635" width="4.7109375" style="82" customWidth="1"/>
    <col min="5636" max="5636" width="4.42578125" style="82" customWidth="1"/>
    <col min="5637" max="5637" width="3" style="82" customWidth="1"/>
    <col min="5638" max="5638" width="19.140625" style="82" customWidth="1"/>
    <col min="5639" max="5639" width="9.5703125" style="82" customWidth="1"/>
    <col min="5640" max="5640" width="10.85546875" style="82" customWidth="1"/>
    <col min="5641" max="5641" width="10.140625" style="82" customWidth="1"/>
    <col min="5642" max="5642" width="9.5703125" style="82" customWidth="1"/>
    <col min="5643" max="5644" width="9" style="82" customWidth="1"/>
    <col min="5645" max="5645" width="8.7109375" style="82" customWidth="1"/>
    <col min="5646" max="5646" width="11.42578125" style="82" customWidth="1"/>
    <col min="5647" max="5647" width="10.140625" style="82" customWidth="1"/>
    <col min="5648" max="5886" width="9.140625" style="82"/>
    <col min="5887" max="5887" width="11.85546875" style="82" customWidth="1"/>
    <col min="5888" max="5888" width="3.140625" style="82" customWidth="1"/>
    <col min="5889" max="5889" width="4.42578125" style="82" customWidth="1"/>
    <col min="5890" max="5890" width="10.140625" style="82" customWidth="1"/>
    <col min="5891" max="5891" width="4.7109375" style="82" customWidth="1"/>
    <col min="5892" max="5892" width="4.42578125" style="82" customWidth="1"/>
    <col min="5893" max="5893" width="3" style="82" customWidth="1"/>
    <col min="5894" max="5894" width="19.140625" style="82" customWidth="1"/>
    <col min="5895" max="5895" width="9.5703125" style="82" customWidth="1"/>
    <col min="5896" max="5896" width="10.85546875" style="82" customWidth="1"/>
    <col min="5897" max="5897" width="10.140625" style="82" customWidth="1"/>
    <col min="5898" max="5898" width="9.5703125" style="82" customWidth="1"/>
    <col min="5899" max="5900" width="9" style="82" customWidth="1"/>
    <col min="5901" max="5901" width="8.7109375" style="82" customWidth="1"/>
    <col min="5902" max="5902" width="11.42578125" style="82" customWidth="1"/>
    <col min="5903" max="5903" width="10.140625" style="82" customWidth="1"/>
    <col min="5904" max="6142" width="9.140625" style="82"/>
    <col min="6143" max="6143" width="11.85546875" style="82" customWidth="1"/>
    <col min="6144" max="6144" width="3.140625" style="82" customWidth="1"/>
    <col min="6145" max="6145" width="4.42578125" style="82" customWidth="1"/>
    <col min="6146" max="6146" width="10.140625" style="82" customWidth="1"/>
    <col min="6147" max="6147" width="4.7109375" style="82" customWidth="1"/>
    <col min="6148" max="6148" width="4.42578125" style="82" customWidth="1"/>
    <col min="6149" max="6149" width="3" style="82" customWidth="1"/>
    <col min="6150" max="6150" width="19.140625" style="82" customWidth="1"/>
    <col min="6151" max="6151" width="9.5703125" style="82" customWidth="1"/>
    <col min="6152" max="6152" width="10.85546875" style="82" customWidth="1"/>
    <col min="6153" max="6153" width="10.140625" style="82" customWidth="1"/>
    <col min="6154" max="6154" width="9.5703125" style="82" customWidth="1"/>
    <col min="6155" max="6156" width="9" style="82" customWidth="1"/>
    <col min="6157" max="6157" width="8.7109375" style="82" customWidth="1"/>
    <col min="6158" max="6158" width="11.42578125" style="82" customWidth="1"/>
    <col min="6159" max="6159" width="10.140625" style="82" customWidth="1"/>
    <col min="6160" max="6398" width="9.140625" style="82"/>
    <col min="6399" max="6399" width="11.85546875" style="82" customWidth="1"/>
    <col min="6400" max="6400" width="3.140625" style="82" customWidth="1"/>
    <col min="6401" max="6401" width="4.42578125" style="82" customWidth="1"/>
    <col min="6402" max="6402" width="10.140625" style="82" customWidth="1"/>
    <col min="6403" max="6403" width="4.7109375" style="82" customWidth="1"/>
    <col min="6404" max="6404" width="4.42578125" style="82" customWidth="1"/>
    <col min="6405" max="6405" width="3" style="82" customWidth="1"/>
    <col min="6406" max="6406" width="19.140625" style="82" customWidth="1"/>
    <col min="6407" max="6407" width="9.5703125" style="82" customWidth="1"/>
    <col min="6408" max="6408" width="10.85546875" style="82" customWidth="1"/>
    <col min="6409" max="6409" width="10.140625" style="82" customWidth="1"/>
    <col min="6410" max="6410" width="9.5703125" style="82" customWidth="1"/>
    <col min="6411" max="6412" width="9" style="82" customWidth="1"/>
    <col min="6413" max="6413" width="8.7109375" style="82" customWidth="1"/>
    <col min="6414" max="6414" width="11.42578125" style="82" customWidth="1"/>
    <col min="6415" max="6415" width="10.140625" style="82" customWidth="1"/>
    <col min="6416" max="6654" width="9.140625" style="82"/>
    <col min="6655" max="6655" width="11.85546875" style="82" customWidth="1"/>
    <col min="6656" max="6656" width="3.140625" style="82" customWidth="1"/>
    <col min="6657" max="6657" width="4.42578125" style="82" customWidth="1"/>
    <col min="6658" max="6658" width="10.140625" style="82" customWidth="1"/>
    <col min="6659" max="6659" width="4.7109375" style="82" customWidth="1"/>
    <col min="6660" max="6660" width="4.42578125" style="82" customWidth="1"/>
    <col min="6661" max="6661" width="3" style="82" customWidth="1"/>
    <col min="6662" max="6662" width="19.140625" style="82" customWidth="1"/>
    <col min="6663" max="6663" width="9.5703125" style="82" customWidth="1"/>
    <col min="6664" max="6664" width="10.85546875" style="82" customWidth="1"/>
    <col min="6665" max="6665" width="10.140625" style="82" customWidth="1"/>
    <col min="6666" max="6666" width="9.5703125" style="82" customWidth="1"/>
    <col min="6667" max="6668" width="9" style="82" customWidth="1"/>
    <col min="6669" max="6669" width="8.7109375" style="82" customWidth="1"/>
    <col min="6670" max="6670" width="11.42578125" style="82" customWidth="1"/>
    <col min="6671" max="6671" width="10.140625" style="82" customWidth="1"/>
    <col min="6672" max="6910" width="9.140625" style="82"/>
    <col min="6911" max="6911" width="11.85546875" style="82" customWidth="1"/>
    <col min="6912" max="6912" width="3.140625" style="82" customWidth="1"/>
    <col min="6913" max="6913" width="4.42578125" style="82" customWidth="1"/>
    <col min="6914" max="6914" width="10.140625" style="82" customWidth="1"/>
    <col min="6915" max="6915" width="4.7109375" style="82" customWidth="1"/>
    <col min="6916" max="6916" width="4.42578125" style="82" customWidth="1"/>
    <col min="6917" max="6917" width="3" style="82" customWidth="1"/>
    <col min="6918" max="6918" width="19.140625" style="82" customWidth="1"/>
    <col min="6919" max="6919" width="9.5703125" style="82" customWidth="1"/>
    <col min="6920" max="6920" width="10.85546875" style="82" customWidth="1"/>
    <col min="6921" max="6921" width="10.140625" style="82" customWidth="1"/>
    <col min="6922" max="6922" width="9.5703125" style="82" customWidth="1"/>
    <col min="6923" max="6924" width="9" style="82" customWidth="1"/>
    <col min="6925" max="6925" width="8.7109375" style="82" customWidth="1"/>
    <col min="6926" max="6926" width="11.42578125" style="82" customWidth="1"/>
    <col min="6927" max="6927" width="10.140625" style="82" customWidth="1"/>
    <col min="6928" max="7166" width="9.140625" style="82"/>
    <col min="7167" max="7167" width="11.85546875" style="82" customWidth="1"/>
    <col min="7168" max="7168" width="3.140625" style="82" customWidth="1"/>
    <col min="7169" max="7169" width="4.42578125" style="82" customWidth="1"/>
    <col min="7170" max="7170" width="10.140625" style="82" customWidth="1"/>
    <col min="7171" max="7171" width="4.7109375" style="82" customWidth="1"/>
    <col min="7172" max="7172" width="4.42578125" style="82" customWidth="1"/>
    <col min="7173" max="7173" width="3" style="82" customWidth="1"/>
    <col min="7174" max="7174" width="19.140625" style="82" customWidth="1"/>
    <col min="7175" max="7175" width="9.5703125" style="82" customWidth="1"/>
    <col min="7176" max="7176" width="10.85546875" style="82" customWidth="1"/>
    <col min="7177" max="7177" width="10.140625" style="82" customWidth="1"/>
    <col min="7178" max="7178" width="9.5703125" style="82" customWidth="1"/>
    <col min="7179" max="7180" width="9" style="82" customWidth="1"/>
    <col min="7181" max="7181" width="8.7109375" style="82" customWidth="1"/>
    <col min="7182" max="7182" width="11.42578125" style="82" customWidth="1"/>
    <col min="7183" max="7183" width="10.140625" style="82" customWidth="1"/>
    <col min="7184" max="7422" width="9.140625" style="82"/>
    <col min="7423" max="7423" width="11.85546875" style="82" customWidth="1"/>
    <col min="7424" max="7424" width="3.140625" style="82" customWidth="1"/>
    <col min="7425" max="7425" width="4.42578125" style="82" customWidth="1"/>
    <col min="7426" max="7426" width="10.140625" style="82" customWidth="1"/>
    <col min="7427" max="7427" width="4.7109375" style="82" customWidth="1"/>
    <col min="7428" max="7428" width="4.42578125" style="82" customWidth="1"/>
    <col min="7429" max="7429" width="3" style="82" customWidth="1"/>
    <col min="7430" max="7430" width="19.140625" style="82" customWidth="1"/>
    <col min="7431" max="7431" width="9.5703125" style="82" customWidth="1"/>
    <col min="7432" max="7432" width="10.85546875" style="82" customWidth="1"/>
    <col min="7433" max="7433" width="10.140625" style="82" customWidth="1"/>
    <col min="7434" max="7434" width="9.5703125" style="82" customWidth="1"/>
    <col min="7435" max="7436" width="9" style="82" customWidth="1"/>
    <col min="7437" max="7437" width="8.7109375" style="82" customWidth="1"/>
    <col min="7438" max="7438" width="11.42578125" style="82" customWidth="1"/>
    <col min="7439" max="7439" width="10.140625" style="82" customWidth="1"/>
    <col min="7440" max="7678" width="9.140625" style="82"/>
    <col min="7679" max="7679" width="11.85546875" style="82" customWidth="1"/>
    <col min="7680" max="7680" width="3.140625" style="82" customWidth="1"/>
    <col min="7681" max="7681" width="4.42578125" style="82" customWidth="1"/>
    <col min="7682" max="7682" width="10.140625" style="82" customWidth="1"/>
    <col min="7683" max="7683" width="4.7109375" style="82" customWidth="1"/>
    <col min="7684" max="7684" width="4.42578125" style="82" customWidth="1"/>
    <col min="7685" max="7685" width="3" style="82" customWidth="1"/>
    <col min="7686" max="7686" width="19.140625" style="82" customWidth="1"/>
    <col min="7687" max="7687" width="9.5703125" style="82" customWidth="1"/>
    <col min="7688" max="7688" width="10.85546875" style="82" customWidth="1"/>
    <col min="7689" max="7689" width="10.140625" style="82" customWidth="1"/>
    <col min="7690" max="7690" width="9.5703125" style="82" customWidth="1"/>
    <col min="7691" max="7692" width="9" style="82" customWidth="1"/>
    <col min="7693" max="7693" width="8.7109375" style="82" customWidth="1"/>
    <col min="7694" max="7694" width="11.42578125" style="82" customWidth="1"/>
    <col min="7695" max="7695" width="10.140625" style="82" customWidth="1"/>
    <col min="7696" max="7934" width="9.140625" style="82"/>
    <col min="7935" max="7935" width="11.85546875" style="82" customWidth="1"/>
    <col min="7936" max="7936" width="3.140625" style="82" customWidth="1"/>
    <col min="7937" max="7937" width="4.42578125" style="82" customWidth="1"/>
    <col min="7938" max="7938" width="10.140625" style="82" customWidth="1"/>
    <col min="7939" max="7939" width="4.7109375" style="82" customWidth="1"/>
    <col min="7940" max="7940" width="4.42578125" style="82" customWidth="1"/>
    <col min="7941" max="7941" width="3" style="82" customWidth="1"/>
    <col min="7942" max="7942" width="19.140625" style="82" customWidth="1"/>
    <col min="7943" max="7943" width="9.5703125" style="82" customWidth="1"/>
    <col min="7944" max="7944" width="10.85546875" style="82" customWidth="1"/>
    <col min="7945" max="7945" width="10.140625" style="82" customWidth="1"/>
    <col min="7946" max="7946" width="9.5703125" style="82" customWidth="1"/>
    <col min="7947" max="7948" width="9" style="82" customWidth="1"/>
    <col min="7949" max="7949" width="8.7109375" style="82" customWidth="1"/>
    <col min="7950" max="7950" width="11.42578125" style="82" customWidth="1"/>
    <col min="7951" max="7951" width="10.140625" style="82" customWidth="1"/>
    <col min="7952" max="8190" width="9.140625" style="82"/>
    <col min="8191" max="8191" width="11.85546875" style="82" customWidth="1"/>
    <col min="8192" max="8192" width="3.140625" style="82" customWidth="1"/>
    <col min="8193" max="8193" width="4.42578125" style="82" customWidth="1"/>
    <col min="8194" max="8194" width="10.140625" style="82" customWidth="1"/>
    <col min="8195" max="8195" width="4.7109375" style="82" customWidth="1"/>
    <col min="8196" max="8196" width="4.42578125" style="82" customWidth="1"/>
    <col min="8197" max="8197" width="3" style="82" customWidth="1"/>
    <col min="8198" max="8198" width="19.140625" style="82" customWidth="1"/>
    <col min="8199" max="8199" width="9.5703125" style="82" customWidth="1"/>
    <col min="8200" max="8200" width="10.85546875" style="82" customWidth="1"/>
    <col min="8201" max="8201" width="10.140625" style="82" customWidth="1"/>
    <col min="8202" max="8202" width="9.5703125" style="82" customWidth="1"/>
    <col min="8203" max="8204" width="9" style="82" customWidth="1"/>
    <col min="8205" max="8205" width="8.7109375" style="82" customWidth="1"/>
    <col min="8206" max="8206" width="11.42578125" style="82" customWidth="1"/>
    <col min="8207" max="8207" width="10.140625" style="82" customWidth="1"/>
    <col min="8208" max="8446" width="9.140625" style="82"/>
    <col min="8447" max="8447" width="11.85546875" style="82" customWidth="1"/>
    <col min="8448" max="8448" width="3.140625" style="82" customWidth="1"/>
    <col min="8449" max="8449" width="4.42578125" style="82" customWidth="1"/>
    <col min="8450" max="8450" width="10.140625" style="82" customWidth="1"/>
    <col min="8451" max="8451" width="4.7109375" style="82" customWidth="1"/>
    <col min="8452" max="8452" width="4.42578125" style="82" customWidth="1"/>
    <col min="8453" max="8453" width="3" style="82" customWidth="1"/>
    <col min="8454" max="8454" width="19.140625" style="82" customWidth="1"/>
    <col min="8455" max="8455" width="9.5703125" style="82" customWidth="1"/>
    <col min="8456" max="8456" width="10.85546875" style="82" customWidth="1"/>
    <col min="8457" max="8457" width="10.140625" style="82" customWidth="1"/>
    <col min="8458" max="8458" width="9.5703125" style="82" customWidth="1"/>
    <col min="8459" max="8460" width="9" style="82" customWidth="1"/>
    <col min="8461" max="8461" width="8.7109375" style="82" customWidth="1"/>
    <col min="8462" max="8462" width="11.42578125" style="82" customWidth="1"/>
    <col min="8463" max="8463" width="10.140625" style="82" customWidth="1"/>
    <col min="8464" max="8702" width="9.140625" style="82"/>
    <col min="8703" max="8703" width="11.85546875" style="82" customWidth="1"/>
    <col min="8704" max="8704" width="3.140625" style="82" customWidth="1"/>
    <col min="8705" max="8705" width="4.42578125" style="82" customWidth="1"/>
    <col min="8706" max="8706" width="10.140625" style="82" customWidth="1"/>
    <col min="8707" max="8707" width="4.7109375" style="82" customWidth="1"/>
    <col min="8708" max="8708" width="4.42578125" style="82" customWidth="1"/>
    <col min="8709" max="8709" width="3" style="82" customWidth="1"/>
    <col min="8710" max="8710" width="19.140625" style="82" customWidth="1"/>
    <col min="8711" max="8711" width="9.5703125" style="82" customWidth="1"/>
    <col min="8712" max="8712" width="10.85546875" style="82" customWidth="1"/>
    <col min="8713" max="8713" width="10.140625" style="82" customWidth="1"/>
    <col min="8714" max="8714" width="9.5703125" style="82" customWidth="1"/>
    <col min="8715" max="8716" width="9" style="82" customWidth="1"/>
    <col min="8717" max="8717" width="8.7109375" style="82" customWidth="1"/>
    <col min="8718" max="8718" width="11.42578125" style="82" customWidth="1"/>
    <col min="8719" max="8719" width="10.140625" style="82" customWidth="1"/>
    <col min="8720" max="8958" width="9.140625" style="82"/>
    <col min="8959" max="8959" width="11.85546875" style="82" customWidth="1"/>
    <col min="8960" max="8960" width="3.140625" style="82" customWidth="1"/>
    <col min="8961" max="8961" width="4.42578125" style="82" customWidth="1"/>
    <col min="8962" max="8962" width="10.140625" style="82" customWidth="1"/>
    <col min="8963" max="8963" width="4.7109375" style="82" customWidth="1"/>
    <col min="8964" max="8964" width="4.42578125" style="82" customWidth="1"/>
    <col min="8965" max="8965" width="3" style="82" customWidth="1"/>
    <col min="8966" max="8966" width="19.140625" style="82" customWidth="1"/>
    <col min="8967" max="8967" width="9.5703125" style="82" customWidth="1"/>
    <col min="8968" max="8968" width="10.85546875" style="82" customWidth="1"/>
    <col min="8969" max="8969" width="10.140625" style="82" customWidth="1"/>
    <col min="8970" max="8970" width="9.5703125" style="82" customWidth="1"/>
    <col min="8971" max="8972" width="9" style="82" customWidth="1"/>
    <col min="8973" max="8973" width="8.7109375" style="82" customWidth="1"/>
    <col min="8974" max="8974" width="11.42578125" style="82" customWidth="1"/>
    <col min="8975" max="8975" width="10.140625" style="82" customWidth="1"/>
    <col min="8976" max="9214" width="9.140625" style="82"/>
    <col min="9215" max="9215" width="11.85546875" style="82" customWidth="1"/>
    <col min="9216" max="9216" width="3.140625" style="82" customWidth="1"/>
    <col min="9217" max="9217" width="4.42578125" style="82" customWidth="1"/>
    <col min="9218" max="9218" width="10.140625" style="82" customWidth="1"/>
    <col min="9219" max="9219" width="4.7109375" style="82" customWidth="1"/>
    <col min="9220" max="9220" width="4.42578125" style="82" customWidth="1"/>
    <col min="9221" max="9221" width="3" style="82" customWidth="1"/>
    <col min="9222" max="9222" width="19.140625" style="82" customWidth="1"/>
    <col min="9223" max="9223" width="9.5703125" style="82" customWidth="1"/>
    <col min="9224" max="9224" width="10.85546875" style="82" customWidth="1"/>
    <col min="9225" max="9225" width="10.140625" style="82" customWidth="1"/>
    <col min="9226" max="9226" width="9.5703125" style="82" customWidth="1"/>
    <col min="9227" max="9228" width="9" style="82" customWidth="1"/>
    <col min="9229" max="9229" width="8.7109375" style="82" customWidth="1"/>
    <col min="9230" max="9230" width="11.42578125" style="82" customWidth="1"/>
    <col min="9231" max="9231" width="10.140625" style="82" customWidth="1"/>
    <col min="9232" max="9470" width="9.140625" style="82"/>
    <col min="9471" max="9471" width="11.85546875" style="82" customWidth="1"/>
    <col min="9472" max="9472" width="3.140625" style="82" customWidth="1"/>
    <col min="9473" max="9473" width="4.42578125" style="82" customWidth="1"/>
    <col min="9474" max="9474" width="10.140625" style="82" customWidth="1"/>
    <col min="9475" max="9475" width="4.7109375" style="82" customWidth="1"/>
    <col min="9476" max="9476" width="4.42578125" style="82" customWidth="1"/>
    <col min="9477" max="9477" width="3" style="82" customWidth="1"/>
    <col min="9478" max="9478" width="19.140625" style="82" customWidth="1"/>
    <col min="9479" max="9479" width="9.5703125" style="82" customWidth="1"/>
    <col min="9480" max="9480" width="10.85546875" style="82" customWidth="1"/>
    <col min="9481" max="9481" width="10.140625" style="82" customWidth="1"/>
    <col min="9482" max="9482" width="9.5703125" style="82" customWidth="1"/>
    <col min="9483" max="9484" width="9" style="82" customWidth="1"/>
    <col min="9485" max="9485" width="8.7109375" style="82" customWidth="1"/>
    <col min="9486" max="9486" width="11.42578125" style="82" customWidth="1"/>
    <col min="9487" max="9487" width="10.140625" style="82" customWidth="1"/>
    <col min="9488" max="9726" width="9.140625" style="82"/>
    <col min="9727" max="9727" width="11.85546875" style="82" customWidth="1"/>
    <col min="9728" max="9728" width="3.140625" style="82" customWidth="1"/>
    <col min="9729" max="9729" width="4.42578125" style="82" customWidth="1"/>
    <col min="9730" max="9730" width="10.140625" style="82" customWidth="1"/>
    <col min="9731" max="9731" width="4.7109375" style="82" customWidth="1"/>
    <col min="9732" max="9732" width="4.42578125" style="82" customWidth="1"/>
    <col min="9733" max="9733" width="3" style="82" customWidth="1"/>
    <col min="9734" max="9734" width="19.140625" style="82" customWidth="1"/>
    <col min="9735" max="9735" width="9.5703125" style="82" customWidth="1"/>
    <col min="9736" max="9736" width="10.85546875" style="82" customWidth="1"/>
    <col min="9737" max="9737" width="10.140625" style="82" customWidth="1"/>
    <col min="9738" max="9738" width="9.5703125" style="82" customWidth="1"/>
    <col min="9739" max="9740" width="9" style="82" customWidth="1"/>
    <col min="9741" max="9741" width="8.7109375" style="82" customWidth="1"/>
    <col min="9742" max="9742" width="11.42578125" style="82" customWidth="1"/>
    <col min="9743" max="9743" width="10.140625" style="82" customWidth="1"/>
    <col min="9744" max="9982" width="9.140625" style="82"/>
    <col min="9983" max="9983" width="11.85546875" style="82" customWidth="1"/>
    <col min="9984" max="9984" width="3.140625" style="82" customWidth="1"/>
    <col min="9985" max="9985" width="4.42578125" style="82" customWidth="1"/>
    <col min="9986" max="9986" width="10.140625" style="82" customWidth="1"/>
    <col min="9987" max="9987" width="4.7109375" style="82" customWidth="1"/>
    <col min="9988" max="9988" width="4.42578125" style="82" customWidth="1"/>
    <col min="9989" max="9989" width="3" style="82" customWidth="1"/>
    <col min="9990" max="9990" width="19.140625" style="82" customWidth="1"/>
    <col min="9991" max="9991" width="9.5703125" style="82" customWidth="1"/>
    <col min="9992" max="9992" width="10.85546875" style="82" customWidth="1"/>
    <col min="9993" max="9993" width="10.140625" style="82" customWidth="1"/>
    <col min="9994" max="9994" width="9.5703125" style="82" customWidth="1"/>
    <col min="9995" max="9996" width="9" style="82" customWidth="1"/>
    <col min="9997" max="9997" width="8.7109375" style="82" customWidth="1"/>
    <col min="9998" max="9998" width="11.42578125" style="82" customWidth="1"/>
    <col min="9999" max="9999" width="10.140625" style="82" customWidth="1"/>
    <col min="10000" max="10238" width="9.140625" style="82"/>
    <col min="10239" max="10239" width="11.85546875" style="82" customWidth="1"/>
    <col min="10240" max="10240" width="3.140625" style="82" customWidth="1"/>
    <col min="10241" max="10241" width="4.42578125" style="82" customWidth="1"/>
    <col min="10242" max="10242" width="10.140625" style="82" customWidth="1"/>
    <col min="10243" max="10243" width="4.7109375" style="82" customWidth="1"/>
    <col min="10244" max="10244" width="4.42578125" style="82" customWidth="1"/>
    <col min="10245" max="10245" width="3" style="82" customWidth="1"/>
    <col min="10246" max="10246" width="19.140625" style="82" customWidth="1"/>
    <col min="10247" max="10247" width="9.5703125" style="82" customWidth="1"/>
    <col min="10248" max="10248" width="10.85546875" style="82" customWidth="1"/>
    <col min="10249" max="10249" width="10.140625" style="82" customWidth="1"/>
    <col min="10250" max="10250" width="9.5703125" style="82" customWidth="1"/>
    <col min="10251" max="10252" width="9" style="82" customWidth="1"/>
    <col min="10253" max="10253" width="8.7109375" style="82" customWidth="1"/>
    <col min="10254" max="10254" width="11.42578125" style="82" customWidth="1"/>
    <col min="10255" max="10255" width="10.140625" style="82" customWidth="1"/>
    <col min="10256" max="10494" width="9.140625" style="82"/>
    <col min="10495" max="10495" width="11.85546875" style="82" customWidth="1"/>
    <col min="10496" max="10496" width="3.140625" style="82" customWidth="1"/>
    <col min="10497" max="10497" width="4.42578125" style="82" customWidth="1"/>
    <col min="10498" max="10498" width="10.140625" style="82" customWidth="1"/>
    <col min="10499" max="10499" width="4.7109375" style="82" customWidth="1"/>
    <col min="10500" max="10500" width="4.42578125" style="82" customWidth="1"/>
    <col min="10501" max="10501" width="3" style="82" customWidth="1"/>
    <col min="10502" max="10502" width="19.140625" style="82" customWidth="1"/>
    <col min="10503" max="10503" width="9.5703125" style="82" customWidth="1"/>
    <col min="10504" max="10504" width="10.85546875" style="82" customWidth="1"/>
    <col min="10505" max="10505" width="10.140625" style="82" customWidth="1"/>
    <col min="10506" max="10506" width="9.5703125" style="82" customWidth="1"/>
    <col min="10507" max="10508" width="9" style="82" customWidth="1"/>
    <col min="10509" max="10509" width="8.7109375" style="82" customWidth="1"/>
    <col min="10510" max="10510" width="11.42578125" style="82" customWidth="1"/>
    <col min="10511" max="10511" width="10.140625" style="82" customWidth="1"/>
    <col min="10512" max="10750" width="9.140625" style="82"/>
    <col min="10751" max="10751" width="11.85546875" style="82" customWidth="1"/>
    <col min="10752" max="10752" width="3.140625" style="82" customWidth="1"/>
    <col min="10753" max="10753" width="4.42578125" style="82" customWidth="1"/>
    <col min="10754" max="10754" width="10.140625" style="82" customWidth="1"/>
    <col min="10755" max="10755" width="4.7109375" style="82" customWidth="1"/>
    <col min="10756" max="10756" width="4.42578125" style="82" customWidth="1"/>
    <col min="10757" max="10757" width="3" style="82" customWidth="1"/>
    <col min="10758" max="10758" width="19.140625" style="82" customWidth="1"/>
    <col min="10759" max="10759" width="9.5703125" style="82" customWidth="1"/>
    <col min="10760" max="10760" width="10.85546875" style="82" customWidth="1"/>
    <col min="10761" max="10761" width="10.140625" style="82" customWidth="1"/>
    <col min="10762" max="10762" width="9.5703125" style="82" customWidth="1"/>
    <col min="10763" max="10764" width="9" style="82" customWidth="1"/>
    <col min="10765" max="10765" width="8.7109375" style="82" customWidth="1"/>
    <col min="10766" max="10766" width="11.42578125" style="82" customWidth="1"/>
    <col min="10767" max="10767" width="10.140625" style="82" customWidth="1"/>
    <col min="10768" max="11006" width="9.140625" style="82"/>
    <col min="11007" max="11007" width="11.85546875" style="82" customWidth="1"/>
    <col min="11008" max="11008" width="3.140625" style="82" customWidth="1"/>
    <col min="11009" max="11009" width="4.42578125" style="82" customWidth="1"/>
    <col min="11010" max="11010" width="10.140625" style="82" customWidth="1"/>
    <col min="11011" max="11011" width="4.7109375" style="82" customWidth="1"/>
    <col min="11012" max="11012" width="4.42578125" style="82" customWidth="1"/>
    <col min="11013" max="11013" width="3" style="82" customWidth="1"/>
    <col min="11014" max="11014" width="19.140625" style="82" customWidth="1"/>
    <col min="11015" max="11015" width="9.5703125" style="82" customWidth="1"/>
    <col min="11016" max="11016" width="10.85546875" style="82" customWidth="1"/>
    <col min="11017" max="11017" width="10.140625" style="82" customWidth="1"/>
    <col min="11018" max="11018" width="9.5703125" style="82" customWidth="1"/>
    <col min="11019" max="11020" width="9" style="82" customWidth="1"/>
    <col min="11021" max="11021" width="8.7109375" style="82" customWidth="1"/>
    <col min="11022" max="11022" width="11.42578125" style="82" customWidth="1"/>
    <col min="11023" max="11023" width="10.140625" style="82" customWidth="1"/>
    <col min="11024" max="11262" width="9.140625" style="82"/>
    <col min="11263" max="11263" width="11.85546875" style="82" customWidth="1"/>
    <col min="11264" max="11264" width="3.140625" style="82" customWidth="1"/>
    <col min="11265" max="11265" width="4.42578125" style="82" customWidth="1"/>
    <col min="11266" max="11266" width="10.140625" style="82" customWidth="1"/>
    <col min="11267" max="11267" width="4.7109375" style="82" customWidth="1"/>
    <col min="11268" max="11268" width="4.42578125" style="82" customWidth="1"/>
    <col min="11269" max="11269" width="3" style="82" customWidth="1"/>
    <col min="11270" max="11270" width="19.140625" style="82" customWidth="1"/>
    <col min="11271" max="11271" width="9.5703125" style="82" customWidth="1"/>
    <col min="11272" max="11272" width="10.85546875" style="82" customWidth="1"/>
    <col min="11273" max="11273" width="10.140625" style="82" customWidth="1"/>
    <col min="11274" max="11274" width="9.5703125" style="82" customWidth="1"/>
    <col min="11275" max="11276" width="9" style="82" customWidth="1"/>
    <col min="11277" max="11277" width="8.7109375" style="82" customWidth="1"/>
    <col min="11278" max="11278" width="11.42578125" style="82" customWidth="1"/>
    <col min="11279" max="11279" width="10.140625" style="82" customWidth="1"/>
    <col min="11280" max="11518" width="9.140625" style="82"/>
    <col min="11519" max="11519" width="11.85546875" style="82" customWidth="1"/>
    <col min="11520" max="11520" width="3.140625" style="82" customWidth="1"/>
    <col min="11521" max="11521" width="4.42578125" style="82" customWidth="1"/>
    <col min="11522" max="11522" width="10.140625" style="82" customWidth="1"/>
    <col min="11523" max="11523" width="4.7109375" style="82" customWidth="1"/>
    <col min="11524" max="11524" width="4.42578125" style="82" customWidth="1"/>
    <col min="11525" max="11525" width="3" style="82" customWidth="1"/>
    <col min="11526" max="11526" width="19.140625" style="82" customWidth="1"/>
    <col min="11527" max="11527" width="9.5703125" style="82" customWidth="1"/>
    <col min="11528" max="11528" width="10.85546875" style="82" customWidth="1"/>
    <col min="11529" max="11529" width="10.140625" style="82" customWidth="1"/>
    <col min="11530" max="11530" width="9.5703125" style="82" customWidth="1"/>
    <col min="11531" max="11532" width="9" style="82" customWidth="1"/>
    <col min="11533" max="11533" width="8.7109375" style="82" customWidth="1"/>
    <col min="11534" max="11534" width="11.42578125" style="82" customWidth="1"/>
    <col min="11535" max="11535" width="10.140625" style="82" customWidth="1"/>
    <col min="11536" max="11774" width="9.140625" style="82"/>
    <col min="11775" max="11775" width="11.85546875" style="82" customWidth="1"/>
    <col min="11776" max="11776" width="3.140625" style="82" customWidth="1"/>
    <col min="11777" max="11777" width="4.42578125" style="82" customWidth="1"/>
    <col min="11778" max="11778" width="10.140625" style="82" customWidth="1"/>
    <col min="11779" max="11779" width="4.7109375" style="82" customWidth="1"/>
    <col min="11780" max="11780" width="4.42578125" style="82" customWidth="1"/>
    <col min="11781" max="11781" width="3" style="82" customWidth="1"/>
    <col min="11782" max="11782" width="19.140625" style="82" customWidth="1"/>
    <col min="11783" max="11783" width="9.5703125" style="82" customWidth="1"/>
    <col min="11784" max="11784" width="10.85546875" style="82" customWidth="1"/>
    <col min="11785" max="11785" width="10.140625" style="82" customWidth="1"/>
    <col min="11786" max="11786" width="9.5703125" style="82" customWidth="1"/>
    <col min="11787" max="11788" width="9" style="82" customWidth="1"/>
    <col min="11789" max="11789" width="8.7109375" style="82" customWidth="1"/>
    <col min="11790" max="11790" width="11.42578125" style="82" customWidth="1"/>
    <col min="11791" max="11791" width="10.140625" style="82" customWidth="1"/>
    <col min="11792" max="12030" width="9.140625" style="82"/>
    <col min="12031" max="12031" width="11.85546875" style="82" customWidth="1"/>
    <col min="12032" max="12032" width="3.140625" style="82" customWidth="1"/>
    <col min="12033" max="12033" width="4.42578125" style="82" customWidth="1"/>
    <col min="12034" max="12034" width="10.140625" style="82" customWidth="1"/>
    <col min="12035" max="12035" width="4.7109375" style="82" customWidth="1"/>
    <col min="12036" max="12036" width="4.42578125" style="82" customWidth="1"/>
    <col min="12037" max="12037" width="3" style="82" customWidth="1"/>
    <col min="12038" max="12038" width="19.140625" style="82" customWidth="1"/>
    <col min="12039" max="12039" width="9.5703125" style="82" customWidth="1"/>
    <col min="12040" max="12040" width="10.85546875" style="82" customWidth="1"/>
    <col min="12041" max="12041" width="10.140625" style="82" customWidth="1"/>
    <col min="12042" max="12042" width="9.5703125" style="82" customWidth="1"/>
    <col min="12043" max="12044" width="9" style="82" customWidth="1"/>
    <col min="12045" max="12045" width="8.7109375" style="82" customWidth="1"/>
    <col min="12046" max="12046" width="11.42578125" style="82" customWidth="1"/>
    <col min="12047" max="12047" width="10.140625" style="82" customWidth="1"/>
    <col min="12048" max="12286" width="9.140625" style="82"/>
    <col min="12287" max="12287" width="11.85546875" style="82" customWidth="1"/>
    <col min="12288" max="12288" width="3.140625" style="82" customWidth="1"/>
    <col min="12289" max="12289" width="4.42578125" style="82" customWidth="1"/>
    <col min="12290" max="12290" width="10.140625" style="82" customWidth="1"/>
    <col min="12291" max="12291" width="4.7109375" style="82" customWidth="1"/>
    <col min="12292" max="12292" width="4.42578125" style="82" customWidth="1"/>
    <col min="12293" max="12293" width="3" style="82" customWidth="1"/>
    <col min="12294" max="12294" width="19.140625" style="82" customWidth="1"/>
    <col min="12295" max="12295" width="9.5703125" style="82" customWidth="1"/>
    <col min="12296" max="12296" width="10.85546875" style="82" customWidth="1"/>
    <col min="12297" max="12297" width="10.140625" style="82" customWidth="1"/>
    <col min="12298" max="12298" width="9.5703125" style="82" customWidth="1"/>
    <col min="12299" max="12300" width="9" style="82" customWidth="1"/>
    <col min="12301" max="12301" width="8.7109375" style="82" customWidth="1"/>
    <col min="12302" max="12302" width="11.42578125" style="82" customWidth="1"/>
    <col min="12303" max="12303" width="10.140625" style="82" customWidth="1"/>
    <col min="12304" max="12542" width="9.140625" style="82"/>
    <col min="12543" max="12543" width="11.85546875" style="82" customWidth="1"/>
    <col min="12544" max="12544" width="3.140625" style="82" customWidth="1"/>
    <col min="12545" max="12545" width="4.42578125" style="82" customWidth="1"/>
    <col min="12546" max="12546" width="10.140625" style="82" customWidth="1"/>
    <col min="12547" max="12547" width="4.7109375" style="82" customWidth="1"/>
    <col min="12548" max="12548" width="4.42578125" style="82" customWidth="1"/>
    <col min="12549" max="12549" width="3" style="82" customWidth="1"/>
    <col min="12550" max="12550" width="19.140625" style="82" customWidth="1"/>
    <col min="12551" max="12551" width="9.5703125" style="82" customWidth="1"/>
    <col min="12552" max="12552" width="10.85546875" style="82" customWidth="1"/>
    <col min="12553" max="12553" width="10.140625" style="82" customWidth="1"/>
    <col min="12554" max="12554" width="9.5703125" style="82" customWidth="1"/>
    <col min="12555" max="12556" width="9" style="82" customWidth="1"/>
    <col min="12557" max="12557" width="8.7109375" style="82" customWidth="1"/>
    <col min="12558" max="12558" width="11.42578125" style="82" customWidth="1"/>
    <col min="12559" max="12559" width="10.140625" style="82" customWidth="1"/>
    <col min="12560" max="12798" width="9.140625" style="82"/>
    <col min="12799" max="12799" width="11.85546875" style="82" customWidth="1"/>
    <col min="12800" max="12800" width="3.140625" style="82" customWidth="1"/>
    <col min="12801" max="12801" width="4.42578125" style="82" customWidth="1"/>
    <col min="12802" max="12802" width="10.140625" style="82" customWidth="1"/>
    <col min="12803" max="12803" width="4.7109375" style="82" customWidth="1"/>
    <col min="12804" max="12804" width="4.42578125" style="82" customWidth="1"/>
    <col min="12805" max="12805" width="3" style="82" customWidth="1"/>
    <col min="12806" max="12806" width="19.140625" style="82" customWidth="1"/>
    <col min="12807" max="12807" width="9.5703125" style="82" customWidth="1"/>
    <col min="12808" max="12808" width="10.85546875" style="82" customWidth="1"/>
    <col min="12809" max="12809" width="10.140625" style="82" customWidth="1"/>
    <col min="12810" max="12810" width="9.5703125" style="82" customWidth="1"/>
    <col min="12811" max="12812" width="9" style="82" customWidth="1"/>
    <col min="12813" max="12813" width="8.7109375" style="82" customWidth="1"/>
    <col min="12814" max="12814" width="11.42578125" style="82" customWidth="1"/>
    <col min="12815" max="12815" width="10.140625" style="82" customWidth="1"/>
    <col min="12816" max="13054" width="9.140625" style="82"/>
    <col min="13055" max="13055" width="11.85546875" style="82" customWidth="1"/>
    <col min="13056" max="13056" width="3.140625" style="82" customWidth="1"/>
    <col min="13057" max="13057" width="4.42578125" style="82" customWidth="1"/>
    <col min="13058" max="13058" width="10.140625" style="82" customWidth="1"/>
    <col min="13059" max="13059" width="4.7109375" style="82" customWidth="1"/>
    <col min="13060" max="13060" width="4.42578125" style="82" customWidth="1"/>
    <col min="13061" max="13061" width="3" style="82" customWidth="1"/>
    <col min="13062" max="13062" width="19.140625" style="82" customWidth="1"/>
    <col min="13063" max="13063" width="9.5703125" style="82" customWidth="1"/>
    <col min="13064" max="13064" width="10.85546875" style="82" customWidth="1"/>
    <col min="13065" max="13065" width="10.140625" style="82" customWidth="1"/>
    <col min="13066" max="13066" width="9.5703125" style="82" customWidth="1"/>
    <col min="13067" max="13068" width="9" style="82" customWidth="1"/>
    <col min="13069" max="13069" width="8.7109375" style="82" customWidth="1"/>
    <col min="13070" max="13070" width="11.42578125" style="82" customWidth="1"/>
    <col min="13071" max="13071" width="10.140625" style="82" customWidth="1"/>
    <col min="13072" max="13310" width="9.140625" style="82"/>
    <col min="13311" max="13311" width="11.85546875" style="82" customWidth="1"/>
    <col min="13312" max="13312" width="3.140625" style="82" customWidth="1"/>
    <col min="13313" max="13313" width="4.42578125" style="82" customWidth="1"/>
    <col min="13314" max="13314" width="10.140625" style="82" customWidth="1"/>
    <col min="13315" max="13315" width="4.7109375" style="82" customWidth="1"/>
    <col min="13316" max="13316" width="4.42578125" style="82" customWidth="1"/>
    <col min="13317" max="13317" width="3" style="82" customWidth="1"/>
    <col min="13318" max="13318" width="19.140625" style="82" customWidth="1"/>
    <col min="13319" max="13319" width="9.5703125" style="82" customWidth="1"/>
    <col min="13320" max="13320" width="10.85546875" style="82" customWidth="1"/>
    <col min="13321" max="13321" width="10.140625" style="82" customWidth="1"/>
    <col min="13322" max="13322" width="9.5703125" style="82" customWidth="1"/>
    <col min="13323" max="13324" width="9" style="82" customWidth="1"/>
    <col min="13325" max="13325" width="8.7109375" style="82" customWidth="1"/>
    <col min="13326" max="13326" width="11.42578125" style="82" customWidth="1"/>
    <col min="13327" max="13327" width="10.140625" style="82" customWidth="1"/>
    <col min="13328" max="13566" width="9.140625" style="82"/>
    <col min="13567" max="13567" width="11.85546875" style="82" customWidth="1"/>
    <col min="13568" max="13568" width="3.140625" style="82" customWidth="1"/>
    <col min="13569" max="13569" width="4.42578125" style="82" customWidth="1"/>
    <col min="13570" max="13570" width="10.140625" style="82" customWidth="1"/>
    <col min="13571" max="13571" width="4.7109375" style="82" customWidth="1"/>
    <col min="13572" max="13572" width="4.42578125" style="82" customWidth="1"/>
    <col min="13573" max="13573" width="3" style="82" customWidth="1"/>
    <col min="13574" max="13574" width="19.140625" style="82" customWidth="1"/>
    <col min="13575" max="13575" width="9.5703125" style="82" customWidth="1"/>
    <col min="13576" max="13576" width="10.85546875" style="82" customWidth="1"/>
    <col min="13577" max="13577" width="10.140625" style="82" customWidth="1"/>
    <col min="13578" max="13578" width="9.5703125" style="82" customWidth="1"/>
    <col min="13579" max="13580" width="9" style="82" customWidth="1"/>
    <col min="13581" max="13581" width="8.7109375" style="82" customWidth="1"/>
    <col min="13582" max="13582" width="11.42578125" style="82" customWidth="1"/>
    <col min="13583" max="13583" width="10.140625" style="82" customWidth="1"/>
    <col min="13584" max="13822" width="9.140625" style="82"/>
    <col min="13823" max="13823" width="11.85546875" style="82" customWidth="1"/>
    <col min="13824" max="13824" width="3.140625" style="82" customWidth="1"/>
    <col min="13825" max="13825" width="4.42578125" style="82" customWidth="1"/>
    <col min="13826" max="13826" width="10.140625" style="82" customWidth="1"/>
    <col min="13827" max="13827" width="4.7109375" style="82" customWidth="1"/>
    <col min="13828" max="13828" width="4.42578125" style="82" customWidth="1"/>
    <col min="13829" max="13829" width="3" style="82" customWidth="1"/>
    <col min="13830" max="13830" width="19.140625" style="82" customWidth="1"/>
    <col min="13831" max="13831" width="9.5703125" style="82" customWidth="1"/>
    <col min="13832" max="13832" width="10.85546875" style="82" customWidth="1"/>
    <col min="13833" max="13833" width="10.140625" style="82" customWidth="1"/>
    <col min="13834" max="13834" width="9.5703125" style="82" customWidth="1"/>
    <col min="13835" max="13836" width="9" style="82" customWidth="1"/>
    <col min="13837" max="13837" width="8.7109375" style="82" customWidth="1"/>
    <col min="13838" max="13838" width="11.42578125" style="82" customWidth="1"/>
    <col min="13839" max="13839" width="10.140625" style="82" customWidth="1"/>
    <col min="13840" max="14078" width="9.140625" style="82"/>
    <col min="14079" max="14079" width="11.85546875" style="82" customWidth="1"/>
    <col min="14080" max="14080" width="3.140625" style="82" customWidth="1"/>
    <col min="14081" max="14081" width="4.42578125" style="82" customWidth="1"/>
    <col min="14082" max="14082" width="10.140625" style="82" customWidth="1"/>
    <col min="14083" max="14083" width="4.7109375" style="82" customWidth="1"/>
    <col min="14084" max="14084" width="4.42578125" style="82" customWidth="1"/>
    <col min="14085" max="14085" width="3" style="82" customWidth="1"/>
    <col min="14086" max="14086" width="19.140625" style="82" customWidth="1"/>
    <col min="14087" max="14087" width="9.5703125" style="82" customWidth="1"/>
    <col min="14088" max="14088" width="10.85546875" style="82" customWidth="1"/>
    <col min="14089" max="14089" width="10.140625" style="82" customWidth="1"/>
    <col min="14090" max="14090" width="9.5703125" style="82" customWidth="1"/>
    <col min="14091" max="14092" width="9" style="82" customWidth="1"/>
    <col min="14093" max="14093" width="8.7109375" style="82" customWidth="1"/>
    <col min="14094" max="14094" width="11.42578125" style="82" customWidth="1"/>
    <col min="14095" max="14095" width="10.140625" style="82" customWidth="1"/>
    <col min="14096" max="14334" width="9.140625" style="82"/>
    <col min="14335" max="14335" width="11.85546875" style="82" customWidth="1"/>
    <col min="14336" max="14336" width="3.140625" style="82" customWidth="1"/>
    <col min="14337" max="14337" width="4.42578125" style="82" customWidth="1"/>
    <col min="14338" max="14338" width="10.140625" style="82" customWidth="1"/>
    <col min="14339" max="14339" width="4.7109375" style="82" customWidth="1"/>
    <col min="14340" max="14340" width="4.42578125" style="82" customWidth="1"/>
    <col min="14341" max="14341" width="3" style="82" customWidth="1"/>
    <col min="14342" max="14342" width="19.140625" style="82" customWidth="1"/>
    <col min="14343" max="14343" width="9.5703125" style="82" customWidth="1"/>
    <col min="14344" max="14344" width="10.85546875" style="82" customWidth="1"/>
    <col min="14345" max="14345" width="10.140625" style="82" customWidth="1"/>
    <col min="14346" max="14346" width="9.5703125" style="82" customWidth="1"/>
    <col min="14347" max="14348" width="9" style="82" customWidth="1"/>
    <col min="14349" max="14349" width="8.7109375" style="82" customWidth="1"/>
    <col min="14350" max="14350" width="11.42578125" style="82" customWidth="1"/>
    <col min="14351" max="14351" width="10.140625" style="82" customWidth="1"/>
    <col min="14352" max="14590" width="9.140625" style="82"/>
    <col min="14591" max="14591" width="11.85546875" style="82" customWidth="1"/>
    <col min="14592" max="14592" width="3.140625" style="82" customWidth="1"/>
    <col min="14593" max="14593" width="4.42578125" style="82" customWidth="1"/>
    <col min="14594" max="14594" width="10.140625" style="82" customWidth="1"/>
    <col min="14595" max="14595" width="4.7109375" style="82" customWidth="1"/>
    <col min="14596" max="14596" width="4.42578125" style="82" customWidth="1"/>
    <col min="14597" max="14597" width="3" style="82" customWidth="1"/>
    <col min="14598" max="14598" width="19.140625" style="82" customWidth="1"/>
    <col min="14599" max="14599" width="9.5703125" style="82" customWidth="1"/>
    <col min="14600" max="14600" width="10.85546875" style="82" customWidth="1"/>
    <col min="14601" max="14601" width="10.140625" style="82" customWidth="1"/>
    <col min="14602" max="14602" width="9.5703125" style="82" customWidth="1"/>
    <col min="14603" max="14604" width="9" style="82" customWidth="1"/>
    <col min="14605" max="14605" width="8.7109375" style="82" customWidth="1"/>
    <col min="14606" max="14606" width="11.42578125" style="82" customWidth="1"/>
    <col min="14607" max="14607" width="10.140625" style="82" customWidth="1"/>
    <col min="14608" max="14846" width="9.140625" style="82"/>
    <col min="14847" max="14847" width="11.85546875" style="82" customWidth="1"/>
    <col min="14848" max="14848" width="3.140625" style="82" customWidth="1"/>
    <col min="14849" max="14849" width="4.42578125" style="82" customWidth="1"/>
    <col min="14850" max="14850" width="10.140625" style="82" customWidth="1"/>
    <col min="14851" max="14851" width="4.7109375" style="82" customWidth="1"/>
    <col min="14852" max="14852" width="4.42578125" style="82" customWidth="1"/>
    <col min="14853" max="14853" width="3" style="82" customWidth="1"/>
    <col min="14854" max="14854" width="19.140625" style="82" customWidth="1"/>
    <col min="14855" max="14855" width="9.5703125" style="82" customWidth="1"/>
    <col min="14856" max="14856" width="10.85546875" style="82" customWidth="1"/>
    <col min="14857" max="14857" width="10.140625" style="82" customWidth="1"/>
    <col min="14858" max="14858" width="9.5703125" style="82" customWidth="1"/>
    <col min="14859" max="14860" width="9" style="82" customWidth="1"/>
    <col min="14861" max="14861" width="8.7109375" style="82" customWidth="1"/>
    <col min="14862" max="14862" width="11.42578125" style="82" customWidth="1"/>
    <col min="14863" max="14863" width="10.140625" style="82" customWidth="1"/>
    <col min="14864" max="15102" width="9.140625" style="82"/>
    <col min="15103" max="15103" width="11.85546875" style="82" customWidth="1"/>
    <col min="15104" max="15104" width="3.140625" style="82" customWidth="1"/>
    <col min="15105" max="15105" width="4.42578125" style="82" customWidth="1"/>
    <col min="15106" max="15106" width="10.140625" style="82" customWidth="1"/>
    <col min="15107" max="15107" width="4.7109375" style="82" customWidth="1"/>
    <col min="15108" max="15108" width="4.42578125" style="82" customWidth="1"/>
    <col min="15109" max="15109" width="3" style="82" customWidth="1"/>
    <col min="15110" max="15110" width="19.140625" style="82" customWidth="1"/>
    <col min="15111" max="15111" width="9.5703125" style="82" customWidth="1"/>
    <col min="15112" max="15112" width="10.85546875" style="82" customWidth="1"/>
    <col min="15113" max="15113" width="10.140625" style="82" customWidth="1"/>
    <col min="15114" max="15114" width="9.5703125" style="82" customWidth="1"/>
    <col min="15115" max="15116" width="9" style="82" customWidth="1"/>
    <col min="15117" max="15117" width="8.7109375" style="82" customWidth="1"/>
    <col min="15118" max="15118" width="11.42578125" style="82" customWidth="1"/>
    <col min="15119" max="15119" width="10.140625" style="82" customWidth="1"/>
    <col min="15120" max="15358" width="9.140625" style="82"/>
    <col min="15359" max="15359" width="11.85546875" style="82" customWidth="1"/>
    <col min="15360" max="15360" width="3.140625" style="82" customWidth="1"/>
    <col min="15361" max="15361" width="4.42578125" style="82" customWidth="1"/>
    <col min="15362" max="15362" width="10.140625" style="82" customWidth="1"/>
    <col min="15363" max="15363" width="4.7109375" style="82" customWidth="1"/>
    <col min="15364" max="15364" width="4.42578125" style="82" customWidth="1"/>
    <col min="15365" max="15365" width="3" style="82" customWidth="1"/>
    <col min="15366" max="15366" width="19.140625" style="82" customWidth="1"/>
    <col min="15367" max="15367" width="9.5703125" style="82" customWidth="1"/>
    <col min="15368" max="15368" width="10.85546875" style="82" customWidth="1"/>
    <col min="15369" max="15369" width="10.140625" style="82" customWidth="1"/>
    <col min="15370" max="15370" width="9.5703125" style="82" customWidth="1"/>
    <col min="15371" max="15372" width="9" style="82" customWidth="1"/>
    <col min="15373" max="15373" width="8.7109375" style="82" customWidth="1"/>
    <col min="15374" max="15374" width="11.42578125" style="82" customWidth="1"/>
    <col min="15375" max="15375" width="10.140625" style="82" customWidth="1"/>
    <col min="15376" max="15614" width="9.140625" style="82"/>
    <col min="15615" max="15615" width="11.85546875" style="82" customWidth="1"/>
    <col min="15616" max="15616" width="3.140625" style="82" customWidth="1"/>
    <col min="15617" max="15617" width="4.42578125" style="82" customWidth="1"/>
    <col min="15618" max="15618" width="10.140625" style="82" customWidth="1"/>
    <col min="15619" max="15619" width="4.7109375" style="82" customWidth="1"/>
    <col min="15620" max="15620" width="4.42578125" style="82" customWidth="1"/>
    <col min="15621" max="15621" width="3" style="82" customWidth="1"/>
    <col min="15622" max="15622" width="19.140625" style="82" customWidth="1"/>
    <col min="15623" max="15623" width="9.5703125" style="82" customWidth="1"/>
    <col min="15624" max="15624" width="10.85546875" style="82" customWidth="1"/>
    <col min="15625" max="15625" width="10.140625" style="82" customWidth="1"/>
    <col min="15626" max="15626" width="9.5703125" style="82" customWidth="1"/>
    <col min="15627" max="15628" width="9" style="82" customWidth="1"/>
    <col min="15629" max="15629" width="8.7109375" style="82" customWidth="1"/>
    <col min="15630" max="15630" width="11.42578125" style="82" customWidth="1"/>
    <col min="15631" max="15631" width="10.140625" style="82" customWidth="1"/>
    <col min="15632" max="15870" width="9.140625" style="82"/>
    <col min="15871" max="15871" width="11.85546875" style="82" customWidth="1"/>
    <col min="15872" max="15872" width="3.140625" style="82" customWidth="1"/>
    <col min="15873" max="15873" width="4.42578125" style="82" customWidth="1"/>
    <col min="15874" max="15874" width="10.140625" style="82" customWidth="1"/>
    <col min="15875" max="15875" width="4.7109375" style="82" customWidth="1"/>
    <col min="15876" max="15876" width="4.42578125" style="82" customWidth="1"/>
    <col min="15877" max="15877" width="3" style="82" customWidth="1"/>
    <col min="15878" max="15878" width="19.140625" style="82" customWidth="1"/>
    <col min="15879" max="15879" width="9.5703125" style="82" customWidth="1"/>
    <col min="15880" max="15880" width="10.85546875" style="82" customWidth="1"/>
    <col min="15881" max="15881" width="10.140625" style="82" customWidth="1"/>
    <col min="15882" max="15882" width="9.5703125" style="82" customWidth="1"/>
    <col min="15883" max="15884" width="9" style="82" customWidth="1"/>
    <col min="15885" max="15885" width="8.7109375" style="82" customWidth="1"/>
    <col min="15886" max="15886" width="11.42578125" style="82" customWidth="1"/>
    <col min="15887" max="15887" width="10.140625" style="82" customWidth="1"/>
    <col min="15888" max="16126" width="9.140625" style="82"/>
    <col min="16127" max="16127" width="11.85546875" style="82" customWidth="1"/>
    <col min="16128" max="16128" width="3.140625" style="82" customWidth="1"/>
    <col min="16129" max="16129" width="4.42578125" style="82" customWidth="1"/>
    <col min="16130" max="16130" width="10.140625" style="82" customWidth="1"/>
    <col min="16131" max="16131" width="4.7109375" style="82" customWidth="1"/>
    <col min="16132" max="16132" width="4.42578125" style="82" customWidth="1"/>
    <col min="16133" max="16133" width="3" style="82" customWidth="1"/>
    <col min="16134" max="16134" width="19.140625" style="82" customWidth="1"/>
    <col min="16135" max="16135" width="9.5703125" style="82" customWidth="1"/>
    <col min="16136" max="16136" width="10.85546875" style="82" customWidth="1"/>
    <col min="16137" max="16137" width="10.140625" style="82" customWidth="1"/>
    <col min="16138" max="16138" width="9.5703125" style="82" customWidth="1"/>
    <col min="16139" max="16140" width="9" style="82" customWidth="1"/>
    <col min="16141" max="16141" width="8.7109375" style="82" customWidth="1"/>
    <col min="16142" max="16142" width="11.42578125" style="82" customWidth="1"/>
    <col min="16143" max="16143" width="10.140625" style="82" customWidth="1"/>
    <col min="16144" max="16384" width="9.140625" style="82"/>
  </cols>
  <sheetData>
    <row r="1" spans="1:16" ht="22.5" customHeight="1" x14ac:dyDescent="0.25">
      <c r="A1" s="186" t="s">
        <v>458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6" ht="22.5" customHeight="1" x14ac:dyDescent="0.25">
      <c r="A2" s="148" t="s">
        <v>452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6" ht="22.5" customHeight="1" x14ac:dyDescent="0.25">
      <c r="A3" s="148" t="s">
        <v>453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6" ht="22.5" customHeight="1" x14ac:dyDescent="0.25">
      <c r="A4" s="148" t="s">
        <v>454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5" spans="1:16" ht="22.5" customHeight="1" x14ac:dyDescent="0.25">
      <c r="A5" s="148" t="s">
        <v>455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6" ht="24.75" customHeight="1" x14ac:dyDescent="0.25">
      <c r="A6" s="148" t="s">
        <v>456</v>
      </c>
      <c r="B6" s="83"/>
      <c r="C6" s="83"/>
      <c r="D6" s="84"/>
      <c r="E6" s="84"/>
      <c r="F6" s="84"/>
      <c r="G6" s="84"/>
      <c r="H6" s="140"/>
      <c r="I6" s="84"/>
      <c r="J6" s="84"/>
      <c r="K6" s="84"/>
      <c r="L6" s="84"/>
      <c r="M6" s="85"/>
      <c r="N6" s="86"/>
      <c r="O6" s="84"/>
    </row>
    <row r="7" spans="1:16" ht="90" customHeight="1" x14ac:dyDescent="0.25">
      <c r="A7" s="87" t="s">
        <v>0</v>
      </c>
      <c r="B7" s="88" t="s">
        <v>419</v>
      </c>
      <c r="C7" s="89" t="s">
        <v>420</v>
      </c>
      <c r="D7" s="90" t="s">
        <v>421</v>
      </c>
      <c r="E7" s="89" t="s">
        <v>422</v>
      </c>
      <c r="F7" s="91" t="s">
        <v>423</v>
      </c>
      <c r="G7" s="89" t="s">
        <v>424</v>
      </c>
      <c r="H7" s="92" t="s">
        <v>425</v>
      </c>
      <c r="I7" s="93" t="s">
        <v>426</v>
      </c>
      <c r="J7" s="94" t="s">
        <v>445</v>
      </c>
      <c r="K7" s="94" t="s">
        <v>451</v>
      </c>
      <c r="L7" s="47" t="s">
        <v>427</v>
      </c>
      <c r="M7" s="144" t="s">
        <v>428</v>
      </c>
      <c r="N7" s="149" t="s">
        <v>429</v>
      </c>
      <c r="O7" s="90" t="s">
        <v>457</v>
      </c>
    </row>
    <row r="8" spans="1:16" s="103" customFormat="1" ht="35.1" customHeight="1" x14ac:dyDescent="0.25">
      <c r="A8" s="95" t="s">
        <v>32</v>
      </c>
      <c r="B8" s="96">
        <v>10</v>
      </c>
      <c r="C8" s="97" t="s">
        <v>430</v>
      </c>
      <c r="D8" s="95" t="s">
        <v>431</v>
      </c>
      <c r="E8" s="95">
        <v>2024</v>
      </c>
      <c r="F8" s="95">
        <v>2034</v>
      </c>
      <c r="G8" s="95"/>
      <c r="H8" s="139" t="s">
        <v>406</v>
      </c>
      <c r="I8" s="98">
        <v>159.904</v>
      </c>
      <c r="J8" s="99">
        <v>9274.43</v>
      </c>
      <c r="K8" s="99">
        <f>J8/2</f>
        <v>4637.2150000000001</v>
      </c>
      <c r="L8" s="99">
        <v>1854.89</v>
      </c>
      <c r="M8" s="100"/>
      <c r="N8" s="152">
        <f>K8-L8</f>
        <v>2782.3249999999998</v>
      </c>
      <c r="O8" s="101">
        <f>J8-L8-N8</f>
        <v>4637.2150000000001</v>
      </c>
      <c r="P8" s="102"/>
    </row>
    <row r="9" spans="1:16" s="103" customFormat="1" ht="35.1" customHeight="1" x14ac:dyDescent="0.25">
      <c r="A9" s="95" t="s">
        <v>14</v>
      </c>
      <c r="B9" s="96">
        <v>10</v>
      </c>
      <c r="C9" s="97" t="s">
        <v>430</v>
      </c>
      <c r="D9" s="95" t="s">
        <v>432</v>
      </c>
      <c r="E9" s="95">
        <v>2024</v>
      </c>
      <c r="F9" s="95">
        <v>2034</v>
      </c>
      <c r="G9" s="95"/>
      <c r="H9" s="139" t="s">
        <v>415</v>
      </c>
      <c r="I9" s="98">
        <v>300.15800000000002</v>
      </c>
      <c r="J9" s="99">
        <v>19809.05</v>
      </c>
      <c r="K9" s="99">
        <f t="shared" ref="K9:K17" si="0">J9/2</f>
        <v>9904.5249999999996</v>
      </c>
      <c r="L9" s="99">
        <v>5131.66</v>
      </c>
      <c r="M9" s="100"/>
      <c r="N9" s="152">
        <f t="shared" ref="N9:N17" si="1">K9-L9</f>
        <v>4772.8649999999998</v>
      </c>
      <c r="O9" s="101">
        <f t="shared" ref="O9:O17" si="2">J9-L9-N9</f>
        <v>9904.5249999999996</v>
      </c>
      <c r="P9" s="102"/>
    </row>
    <row r="10" spans="1:16" s="102" customFormat="1" ht="25.5" customHeight="1" x14ac:dyDescent="0.25">
      <c r="A10" s="95" t="s">
        <v>30</v>
      </c>
      <c r="B10" s="96">
        <v>10</v>
      </c>
      <c r="C10" s="97" t="s">
        <v>430</v>
      </c>
      <c r="D10" s="95" t="s">
        <v>433</v>
      </c>
      <c r="E10" s="95">
        <v>2024</v>
      </c>
      <c r="F10" s="95">
        <v>2034</v>
      </c>
      <c r="G10" s="95"/>
      <c r="H10" s="139" t="s">
        <v>410</v>
      </c>
      <c r="I10" s="98">
        <v>124.33799999999999</v>
      </c>
      <c r="J10" s="99">
        <v>7708.96</v>
      </c>
      <c r="K10" s="99">
        <f t="shared" si="0"/>
        <v>3854.48</v>
      </c>
      <c r="L10" s="104">
        <v>1442.34</v>
      </c>
      <c r="M10" s="145"/>
      <c r="N10" s="152">
        <f t="shared" si="1"/>
        <v>2412.1400000000003</v>
      </c>
      <c r="O10" s="101">
        <f t="shared" si="2"/>
        <v>3854.4799999999996</v>
      </c>
    </row>
    <row r="11" spans="1:16" s="103" customFormat="1" ht="35.1" customHeight="1" x14ac:dyDescent="0.25">
      <c r="A11" s="95" t="s">
        <v>14</v>
      </c>
      <c r="B11" s="96">
        <v>10</v>
      </c>
      <c r="C11" s="97" t="s">
        <v>430</v>
      </c>
      <c r="D11" s="95" t="s">
        <v>434</v>
      </c>
      <c r="E11" s="95">
        <v>2024</v>
      </c>
      <c r="F11" s="95">
        <v>2034</v>
      </c>
      <c r="G11" s="95"/>
      <c r="H11" s="139" t="s">
        <v>409</v>
      </c>
      <c r="I11" s="98">
        <v>17.608000000000001</v>
      </c>
      <c r="J11" s="99">
        <v>1134.8599999999999</v>
      </c>
      <c r="K11" s="99">
        <f t="shared" si="0"/>
        <v>567.42999999999995</v>
      </c>
      <c r="L11" s="99">
        <v>204.26</v>
      </c>
      <c r="M11" s="100"/>
      <c r="N11" s="152">
        <f t="shared" si="1"/>
        <v>363.16999999999996</v>
      </c>
      <c r="O11" s="101">
        <f t="shared" si="2"/>
        <v>567.42999999999995</v>
      </c>
      <c r="P11" s="102"/>
    </row>
    <row r="12" spans="1:16" s="103" customFormat="1" ht="35.1" customHeight="1" x14ac:dyDescent="0.25">
      <c r="A12" s="95" t="s">
        <v>30</v>
      </c>
      <c r="B12" s="96">
        <v>10</v>
      </c>
      <c r="C12" s="97" t="s">
        <v>430</v>
      </c>
      <c r="D12" s="95" t="s">
        <v>435</v>
      </c>
      <c r="E12" s="95">
        <v>2024</v>
      </c>
      <c r="F12" s="95">
        <v>2034</v>
      </c>
      <c r="G12" s="95"/>
      <c r="H12" s="139" t="s">
        <v>412</v>
      </c>
      <c r="I12" s="98">
        <v>120.724</v>
      </c>
      <c r="J12" s="99">
        <v>7484.89</v>
      </c>
      <c r="K12" s="99">
        <f t="shared" si="0"/>
        <v>3742.4450000000002</v>
      </c>
      <c r="L12" s="104">
        <v>1400.41</v>
      </c>
      <c r="M12" s="145"/>
      <c r="N12" s="152">
        <f t="shared" si="1"/>
        <v>2342.0349999999999</v>
      </c>
      <c r="O12" s="101">
        <f t="shared" si="2"/>
        <v>3742.4450000000006</v>
      </c>
      <c r="P12" s="105"/>
    </row>
    <row r="13" spans="1:16" s="103" customFormat="1" ht="26.25" customHeight="1" x14ac:dyDescent="0.25">
      <c r="A13" s="95" t="s">
        <v>32</v>
      </c>
      <c r="B13" s="96">
        <v>10</v>
      </c>
      <c r="C13" s="97" t="s">
        <v>430</v>
      </c>
      <c r="D13" s="95" t="s">
        <v>436</v>
      </c>
      <c r="E13" s="95">
        <v>2024</v>
      </c>
      <c r="F13" s="95">
        <v>2034</v>
      </c>
      <c r="G13" s="95"/>
      <c r="H13" s="139" t="s">
        <v>408</v>
      </c>
      <c r="I13" s="98">
        <v>52.652000000000001</v>
      </c>
      <c r="J13" s="99">
        <v>3123.95</v>
      </c>
      <c r="K13" s="99">
        <f t="shared" si="0"/>
        <v>1561.9749999999999</v>
      </c>
      <c r="L13" s="99">
        <v>4782.83</v>
      </c>
      <c r="M13" s="100">
        <f>L13-K13</f>
        <v>3220.855</v>
      </c>
      <c r="N13" s="152">
        <v>0</v>
      </c>
      <c r="O13" s="101">
        <v>1561.98</v>
      </c>
      <c r="P13" s="102"/>
    </row>
    <row r="14" spans="1:16" s="103" customFormat="1" ht="30" customHeight="1" x14ac:dyDescent="0.25">
      <c r="A14" s="95" t="s">
        <v>32</v>
      </c>
      <c r="B14" s="96">
        <v>10</v>
      </c>
      <c r="C14" s="97" t="s">
        <v>430</v>
      </c>
      <c r="D14" s="95" t="s">
        <v>437</v>
      </c>
      <c r="E14" s="95">
        <v>2024</v>
      </c>
      <c r="F14" s="95">
        <v>2034</v>
      </c>
      <c r="G14" s="95"/>
      <c r="H14" s="139" t="s">
        <v>404</v>
      </c>
      <c r="I14" s="98">
        <v>87.6</v>
      </c>
      <c r="J14" s="99">
        <v>9198</v>
      </c>
      <c r="K14" s="99">
        <f t="shared" si="0"/>
        <v>4599</v>
      </c>
      <c r="L14" s="99">
        <v>2976.62</v>
      </c>
      <c r="M14" s="100"/>
      <c r="N14" s="152">
        <f t="shared" si="1"/>
        <v>1622.38</v>
      </c>
      <c r="O14" s="101">
        <f t="shared" si="2"/>
        <v>4599</v>
      </c>
      <c r="P14" s="102"/>
    </row>
    <row r="15" spans="1:16" s="103" customFormat="1" ht="35.1" customHeight="1" x14ac:dyDescent="0.25">
      <c r="A15" s="95" t="s">
        <v>30</v>
      </c>
      <c r="B15" s="96">
        <v>10</v>
      </c>
      <c r="C15" s="97" t="s">
        <v>430</v>
      </c>
      <c r="D15" s="95" t="s">
        <v>438</v>
      </c>
      <c r="E15" s="95">
        <v>2024</v>
      </c>
      <c r="F15" s="95">
        <v>2034</v>
      </c>
      <c r="G15" s="95"/>
      <c r="H15" s="139" t="s">
        <v>411</v>
      </c>
      <c r="I15" s="98">
        <v>196.81100000000001</v>
      </c>
      <c r="J15" s="99">
        <v>11611.85</v>
      </c>
      <c r="K15" s="99">
        <f t="shared" si="0"/>
        <v>5805.9250000000002</v>
      </c>
      <c r="L15" s="104">
        <v>2567.23</v>
      </c>
      <c r="M15" s="145"/>
      <c r="N15" s="152">
        <f t="shared" si="1"/>
        <v>3238.6950000000002</v>
      </c>
      <c r="O15" s="101">
        <f t="shared" si="2"/>
        <v>5805.9250000000011</v>
      </c>
      <c r="P15" s="102"/>
    </row>
    <row r="16" spans="1:16" s="103" customFormat="1" ht="30" customHeight="1" x14ac:dyDescent="0.25">
      <c r="A16" s="95" t="s">
        <v>32</v>
      </c>
      <c r="B16" s="96">
        <v>10</v>
      </c>
      <c r="C16" s="97" t="s">
        <v>430</v>
      </c>
      <c r="D16" s="95" t="s">
        <v>439</v>
      </c>
      <c r="E16" s="95">
        <v>2024</v>
      </c>
      <c r="F16" s="95">
        <v>2034</v>
      </c>
      <c r="G16" s="95"/>
      <c r="H16" s="139" t="s">
        <v>407</v>
      </c>
      <c r="I16" s="98">
        <v>17.36</v>
      </c>
      <c r="J16" s="99">
        <v>1024.24</v>
      </c>
      <c r="K16" s="99">
        <f t="shared" si="0"/>
        <v>512.12</v>
      </c>
      <c r="L16" s="99">
        <v>1621.58</v>
      </c>
      <c r="M16" s="100">
        <f>L16-K16</f>
        <v>1109.46</v>
      </c>
      <c r="N16" s="152">
        <v>0</v>
      </c>
      <c r="O16" s="101">
        <v>512.12</v>
      </c>
      <c r="P16" s="102"/>
    </row>
    <row r="17" spans="1:16" s="103" customFormat="1" ht="35.1" customHeight="1" x14ac:dyDescent="0.25">
      <c r="A17" s="95" t="s">
        <v>25</v>
      </c>
      <c r="B17" s="96">
        <v>10</v>
      </c>
      <c r="C17" s="97" t="s">
        <v>430</v>
      </c>
      <c r="D17" s="95" t="s">
        <v>440</v>
      </c>
      <c r="E17" s="95">
        <v>2024</v>
      </c>
      <c r="F17" s="95">
        <v>2034</v>
      </c>
      <c r="G17" s="151"/>
      <c r="H17" s="139" t="s">
        <v>403</v>
      </c>
      <c r="I17" s="98">
        <v>80.929000000000002</v>
      </c>
      <c r="J17" s="99">
        <v>4936.67</v>
      </c>
      <c r="K17" s="99">
        <f t="shared" si="0"/>
        <v>2468.335</v>
      </c>
      <c r="L17" s="99">
        <v>938.78</v>
      </c>
      <c r="M17" s="100"/>
      <c r="N17" s="152">
        <f t="shared" si="1"/>
        <v>1529.5550000000001</v>
      </c>
      <c r="O17" s="101">
        <f t="shared" si="2"/>
        <v>2468.335</v>
      </c>
      <c r="P17" s="102"/>
    </row>
    <row r="18" spans="1:16" s="103" customFormat="1" ht="35.1" customHeight="1" x14ac:dyDescent="0.25">
      <c r="A18" s="95" t="s">
        <v>32</v>
      </c>
      <c r="B18" s="96">
        <v>20</v>
      </c>
      <c r="C18" s="97" t="s">
        <v>446</v>
      </c>
      <c r="D18" s="95" t="s">
        <v>441</v>
      </c>
      <c r="E18" s="95">
        <v>2024</v>
      </c>
      <c r="F18" s="95">
        <v>2044</v>
      </c>
      <c r="G18" s="95"/>
      <c r="H18" s="139" t="s">
        <v>414</v>
      </c>
      <c r="I18" s="98">
        <v>164.834</v>
      </c>
      <c r="J18" s="99">
        <f>I18*53</f>
        <v>8736.2019999999993</v>
      </c>
      <c r="K18" s="99"/>
      <c r="L18" s="99">
        <v>3296.68</v>
      </c>
      <c r="M18" s="100"/>
      <c r="N18" s="152">
        <v>8241.7000000000007</v>
      </c>
      <c r="O18" s="101"/>
      <c r="P18" s="102"/>
    </row>
    <row r="19" spans="1:16" s="103" customFormat="1" ht="35.1" customHeight="1" x14ac:dyDescent="0.25">
      <c r="A19" s="95" t="s">
        <v>32</v>
      </c>
      <c r="B19" s="96">
        <v>24</v>
      </c>
      <c r="C19" s="97" t="s">
        <v>446</v>
      </c>
      <c r="D19" s="95" t="s">
        <v>460</v>
      </c>
      <c r="E19" s="95">
        <v>2024</v>
      </c>
      <c r="F19" s="95">
        <v>2048</v>
      </c>
      <c r="G19" s="95"/>
      <c r="H19" s="139" t="s">
        <v>414</v>
      </c>
      <c r="I19" s="98">
        <v>32.229999999999997</v>
      </c>
      <c r="J19" s="99">
        <f t="shared" ref="J19:J20" si="3">I19*53</f>
        <v>1708.1899999999998</v>
      </c>
      <c r="K19" s="99"/>
      <c r="L19" s="99">
        <v>644.6</v>
      </c>
      <c r="M19" s="100"/>
      <c r="N19" s="152">
        <v>1611.4999999999998</v>
      </c>
      <c r="O19" s="101"/>
      <c r="P19" s="102"/>
    </row>
    <row r="20" spans="1:16" s="103" customFormat="1" ht="35.1" customHeight="1" x14ac:dyDescent="0.25">
      <c r="A20" s="95" t="s">
        <v>32</v>
      </c>
      <c r="B20" s="96">
        <v>25</v>
      </c>
      <c r="C20" s="97" t="s">
        <v>446</v>
      </c>
      <c r="D20" s="95" t="s">
        <v>461</v>
      </c>
      <c r="E20" s="95">
        <v>2024</v>
      </c>
      <c r="F20" s="95">
        <v>2049</v>
      </c>
      <c r="G20" s="95"/>
      <c r="H20" s="139" t="s">
        <v>414</v>
      </c>
      <c r="I20" s="98">
        <v>75.941000000000003</v>
      </c>
      <c r="J20" s="99">
        <f t="shared" si="3"/>
        <v>4024.873</v>
      </c>
      <c r="K20" s="99"/>
      <c r="L20" s="99">
        <v>1518.82</v>
      </c>
      <c r="M20" s="100"/>
      <c r="N20" s="152">
        <v>3797.05</v>
      </c>
      <c r="O20" s="101"/>
      <c r="P20" s="102"/>
    </row>
    <row r="21" spans="1:16" s="102" customFormat="1" ht="35.1" customHeight="1" x14ac:dyDescent="0.25">
      <c r="A21" s="95" t="s">
        <v>32</v>
      </c>
      <c r="B21" s="96"/>
      <c r="C21" s="108"/>
      <c r="D21" s="95" t="s">
        <v>418</v>
      </c>
      <c r="E21" s="95"/>
      <c r="F21" s="95"/>
      <c r="G21" s="95"/>
      <c r="H21" s="139" t="s">
        <v>413</v>
      </c>
      <c r="I21" s="106"/>
      <c r="J21" s="104"/>
      <c r="K21" s="99"/>
      <c r="L21" s="104"/>
      <c r="M21" s="145"/>
      <c r="N21" s="150"/>
      <c r="O21" s="101"/>
    </row>
    <row r="22" spans="1:16" s="102" customFormat="1" ht="35.1" customHeight="1" x14ac:dyDescent="0.25">
      <c r="A22" s="95" t="s">
        <v>32</v>
      </c>
      <c r="B22" s="96"/>
      <c r="C22" s="108"/>
      <c r="D22" s="95" t="s">
        <v>418</v>
      </c>
      <c r="E22" s="95"/>
      <c r="F22" s="95"/>
      <c r="G22" s="95"/>
      <c r="H22" s="139" t="s">
        <v>405</v>
      </c>
      <c r="I22" s="106"/>
      <c r="J22" s="104"/>
      <c r="K22" s="99"/>
      <c r="L22" s="104"/>
      <c r="M22" s="145"/>
      <c r="N22" s="150"/>
      <c r="O22" s="101"/>
    </row>
    <row r="23" spans="1:16" s="102" customFormat="1" ht="35.1" customHeight="1" x14ac:dyDescent="0.25">
      <c r="A23" s="95"/>
      <c r="B23" s="96"/>
      <c r="C23" s="108"/>
      <c r="D23" s="95" t="s">
        <v>443</v>
      </c>
      <c r="E23" s="95"/>
      <c r="F23" s="95"/>
      <c r="G23" s="95"/>
      <c r="H23" s="141" t="s">
        <v>447</v>
      </c>
      <c r="I23" s="109"/>
      <c r="J23" s="104"/>
      <c r="K23" s="99"/>
      <c r="L23" s="104"/>
      <c r="M23" s="145">
        <v>3778.98</v>
      </c>
      <c r="N23" s="150"/>
      <c r="O23" s="101"/>
    </row>
    <row r="24" spans="1:16" s="102" customFormat="1" ht="35.1" customHeight="1" x14ac:dyDescent="0.25">
      <c r="A24" s="95"/>
      <c r="B24" s="96"/>
      <c r="C24" s="108"/>
      <c r="D24" s="95" t="s">
        <v>443</v>
      </c>
      <c r="E24" s="95"/>
      <c r="F24" s="95"/>
      <c r="G24" s="95"/>
      <c r="H24" s="141" t="s">
        <v>448</v>
      </c>
      <c r="I24" s="109"/>
      <c r="J24" s="104"/>
      <c r="K24" s="99"/>
      <c r="L24" s="104"/>
      <c r="M24" s="145">
        <v>3479.16</v>
      </c>
      <c r="N24" s="150"/>
      <c r="O24" s="101"/>
    </row>
    <row r="25" spans="1:16" s="102" customFormat="1" ht="35.1" customHeight="1" x14ac:dyDescent="0.25">
      <c r="A25" s="95"/>
      <c r="B25" s="96"/>
      <c r="C25" s="108"/>
      <c r="D25" s="95" t="s">
        <v>443</v>
      </c>
      <c r="E25" s="95"/>
      <c r="F25" s="95"/>
      <c r="G25" s="95"/>
      <c r="H25" s="141" t="s">
        <v>442</v>
      </c>
      <c r="I25" s="109"/>
      <c r="J25" s="104"/>
      <c r="K25" s="99"/>
      <c r="L25" s="104"/>
      <c r="M25" s="145">
        <v>3443.36</v>
      </c>
      <c r="N25" s="150"/>
      <c r="O25" s="101"/>
    </row>
    <row r="26" spans="1:16" s="102" customFormat="1" ht="35.25" customHeight="1" x14ac:dyDescent="0.25">
      <c r="A26" s="95"/>
      <c r="B26" s="96"/>
      <c r="C26" s="97"/>
      <c r="D26" s="107" t="s">
        <v>443</v>
      </c>
      <c r="E26" s="95"/>
      <c r="F26" s="95"/>
      <c r="G26" s="95"/>
      <c r="H26" s="141" t="s">
        <v>449</v>
      </c>
      <c r="I26" s="109"/>
      <c r="J26" s="104"/>
      <c r="K26" s="99"/>
      <c r="L26" s="104"/>
      <c r="M26" s="145">
        <v>2966.6</v>
      </c>
      <c r="N26" s="150"/>
      <c r="O26" s="101"/>
    </row>
    <row r="27" spans="1:16" s="102" customFormat="1" ht="35.25" customHeight="1" x14ac:dyDescent="0.25">
      <c r="A27" s="95"/>
      <c r="B27" s="96"/>
      <c r="C27" s="97"/>
      <c r="D27" s="107" t="s">
        <v>443</v>
      </c>
      <c r="E27" s="95"/>
      <c r="F27" s="95"/>
      <c r="G27" s="95"/>
      <c r="H27" s="141" t="s">
        <v>450</v>
      </c>
      <c r="I27" s="109"/>
      <c r="J27" s="104"/>
      <c r="K27" s="99"/>
      <c r="L27" s="104"/>
      <c r="M27" s="145">
        <v>3801.53</v>
      </c>
      <c r="N27" s="150"/>
      <c r="O27" s="101"/>
    </row>
    <row r="28" spans="1:16" s="102" customFormat="1" ht="35.25" customHeight="1" x14ac:dyDescent="0.25">
      <c r="A28" s="95"/>
      <c r="B28" s="96"/>
      <c r="C28" s="97"/>
      <c r="D28" s="107"/>
      <c r="E28" s="95"/>
      <c r="F28" s="95"/>
      <c r="G28" s="95"/>
      <c r="H28" s="141"/>
      <c r="I28" s="106">
        <f t="shared" ref="I28:O28" si="4">SUM(I8:I27)</f>
        <v>1431.0890000000002</v>
      </c>
      <c r="J28" s="104">
        <f t="shared" si="4"/>
        <v>89776.165000000023</v>
      </c>
      <c r="K28" s="104">
        <f t="shared" si="4"/>
        <v>37653.450000000004</v>
      </c>
      <c r="L28" s="104">
        <f t="shared" si="4"/>
        <v>28380.699999999997</v>
      </c>
      <c r="M28" s="145">
        <f t="shared" si="4"/>
        <v>21799.945</v>
      </c>
      <c r="N28" s="101">
        <f t="shared" si="4"/>
        <v>32713.415000000001</v>
      </c>
      <c r="O28" s="101">
        <f t="shared" si="4"/>
        <v>37653.455000000002</v>
      </c>
    </row>
    <row r="29" spans="1:16" s="81" customFormat="1" ht="21.75" customHeight="1" x14ac:dyDescent="0.2">
      <c r="A29" s="110"/>
      <c r="B29" s="111"/>
      <c r="C29" s="111"/>
      <c r="D29" s="112"/>
      <c r="E29" s="112"/>
      <c r="F29" s="112"/>
      <c r="G29" s="112"/>
      <c r="H29" s="113"/>
      <c r="I29" s="114"/>
      <c r="J29" s="115"/>
      <c r="K29" s="115"/>
      <c r="L29" s="117"/>
      <c r="M29" s="126"/>
      <c r="N29" s="118"/>
      <c r="O29" s="116"/>
    </row>
    <row r="30" spans="1:16" x14ac:dyDescent="0.25">
      <c r="J30" s="123"/>
      <c r="K30" s="123"/>
      <c r="L30" s="124"/>
      <c r="M30" s="146"/>
      <c r="O30" s="123"/>
    </row>
    <row r="31" spans="1:16" ht="17.25" customHeight="1" x14ac:dyDescent="0.25">
      <c r="L31" s="187"/>
      <c r="M31" s="187"/>
    </row>
    <row r="32" spans="1:16" x14ac:dyDescent="0.25">
      <c r="L32" s="124"/>
      <c r="O32" s="117"/>
    </row>
    <row r="33" spans="1:16" ht="21.75" customHeight="1" x14ac:dyDescent="0.25">
      <c r="A33" s="127"/>
      <c r="B33" s="82"/>
      <c r="C33" s="82"/>
      <c r="D33" s="82"/>
      <c r="E33" s="82"/>
      <c r="F33" s="82"/>
      <c r="G33" s="82"/>
      <c r="H33" s="142"/>
      <c r="I33" s="82"/>
      <c r="J33" s="82"/>
      <c r="K33" s="82"/>
      <c r="L33" s="128"/>
      <c r="M33" s="147"/>
      <c r="N33" s="129"/>
      <c r="O33" s="81"/>
      <c r="P33" s="82"/>
    </row>
    <row r="34" spans="1:16" ht="15.75" x14ac:dyDescent="0.25">
      <c r="A34" s="127"/>
      <c r="B34" s="82"/>
      <c r="C34" s="82"/>
      <c r="D34" s="82"/>
      <c r="E34" s="82"/>
      <c r="F34" s="82"/>
      <c r="G34" s="82"/>
      <c r="H34" s="142"/>
      <c r="I34" s="82"/>
      <c r="J34" s="82"/>
      <c r="K34" s="82"/>
      <c r="L34" s="128"/>
      <c r="M34" s="147"/>
      <c r="N34" s="129"/>
      <c r="O34" s="81"/>
      <c r="P34" s="82"/>
    </row>
    <row r="35" spans="1:16" ht="15.75" x14ac:dyDescent="0.25">
      <c r="A35" s="127"/>
      <c r="B35" s="82"/>
      <c r="C35" s="82"/>
      <c r="D35" s="82"/>
      <c r="E35" s="82"/>
      <c r="F35" s="82"/>
      <c r="G35" s="82"/>
      <c r="H35" s="142"/>
      <c r="I35" s="82"/>
      <c r="J35" s="82"/>
      <c r="K35" s="82"/>
      <c r="L35" s="81" t="s">
        <v>444</v>
      </c>
      <c r="M35" s="147"/>
      <c r="N35" s="129"/>
      <c r="O35" s="81"/>
      <c r="P35" s="82"/>
    </row>
    <row r="36" spans="1:16" ht="15.75" x14ac:dyDescent="0.25">
      <c r="A36" s="127"/>
      <c r="B36" s="82"/>
      <c r="C36" s="82"/>
      <c r="D36" s="82"/>
      <c r="E36" s="82"/>
      <c r="F36" s="82"/>
      <c r="G36" s="82"/>
      <c r="H36" s="142"/>
      <c r="I36" s="82"/>
      <c r="J36" s="82"/>
      <c r="K36" s="82"/>
      <c r="L36" s="128"/>
      <c r="M36" s="147"/>
      <c r="N36" s="129"/>
      <c r="O36" s="81"/>
      <c r="P36" s="82"/>
    </row>
    <row r="37" spans="1:16" ht="15.75" x14ac:dyDescent="0.25">
      <c r="A37" s="127"/>
      <c r="B37" s="82"/>
      <c r="C37" s="82"/>
      <c r="D37" s="82"/>
      <c r="E37" s="82"/>
      <c r="F37" s="82"/>
      <c r="G37" s="82"/>
      <c r="H37" s="142"/>
      <c r="I37" s="82"/>
      <c r="J37" s="82"/>
      <c r="K37" s="82"/>
      <c r="L37" s="128"/>
      <c r="M37" s="147"/>
      <c r="N37" s="129"/>
      <c r="O37" s="81"/>
      <c r="P37" s="82"/>
    </row>
    <row r="38" spans="1:16" s="81" customFormat="1" ht="23.25" customHeight="1" x14ac:dyDescent="0.2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30"/>
      <c r="N38" s="118"/>
      <c r="O38" s="116"/>
    </row>
    <row r="39" spans="1:16" ht="14.2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</row>
    <row r="40" spans="1:16" ht="15.75" x14ac:dyDescent="0.25">
      <c r="A40" s="131"/>
      <c r="B40" s="132"/>
      <c r="C40" s="132"/>
      <c r="D40" s="112"/>
      <c r="E40" s="112"/>
      <c r="F40" s="112"/>
      <c r="G40" s="112"/>
      <c r="H40" s="133"/>
      <c r="I40" s="134"/>
    </row>
    <row r="41" spans="1:16" x14ac:dyDescent="0.25">
      <c r="A41" s="135"/>
      <c r="B41" s="132"/>
      <c r="C41" s="132"/>
      <c r="D41" s="112"/>
      <c r="E41" s="112"/>
      <c r="F41" s="112"/>
      <c r="G41" s="112"/>
      <c r="H41" s="133"/>
      <c r="I41" s="134"/>
    </row>
    <row r="42" spans="1:16" x14ac:dyDescent="0.25">
      <c r="A42" s="135"/>
      <c r="B42" s="132"/>
      <c r="C42" s="132"/>
      <c r="D42" s="112"/>
      <c r="E42" s="112"/>
      <c r="F42" s="112"/>
      <c r="G42" s="112"/>
      <c r="H42" s="133"/>
      <c r="I42" s="134"/>
    </row>
    <row r="43" spans="1:16" x14ac:dyDescent="0.25">
      <c r="A43" s="135"/>
      <c r="B43" s="132"/>
      <c r="C43" s="132"/>
      <c r="D43" s="112"/>
      <c r="E43" s="112"/>
      <c r="F43" s="112"/>
      <c r="G43" s="112"/>
      <c r="H43" s="133"/>
      <c r="I43" s="134"/>
    </row>
    <row r="44" spans="1:16" x14ac:dyDescent="0.25">
      <c r="A44" s="136"/>
      <c r="B44" s="132"/>
      <c r="C44" s="132"/>
      <c r="D44" s="112"/>
      <c r="E44" s="112"/>
      <c r="F44" s="112"/>
      <c r="G44" s="112"/>
      <c r="H44" s="133"/>
      <c r="I44" s="134"/>
    </row>
    <row r="45" spans="1:16" x14ac:dyDescent="0.25">
      <c r="A45" s="136"/>
      <c r="B45" s="132"/>
      <c r="C45" s="132"/>
      <c r="D45" s="112"/>
      <c r="E45" s="112"/>
      <c r="F45" s="112"/>
      <c r="G45" s="112"/>
      <c r="H45" s="133"/>
      <c r="I45" s="134"/>
    </row>
    <row r="46" spans="1:16" x14ac:dyDescent="0.25">
      <c r="A46" s="136"/>
      <c r="B46" s="132"/>
      <c r="C46" s="132"/>
      <c r="D46" s="112"/>
      <c r="E46" s="112"/>
      <c r="F46" s="112"/>
      <c r="G46" s="112"/>
      <c r="H46" s="133"/>
      <c r="I46" s="134"/>
    </row>
    <row r="47" spans="1:16" x14ac:dyDescent="0.25">
      <c r="A47" s="136"/>
      <c r="B47" s="132"/>
      <c r="C47" s="132"/>
      <c r="D47" s="112"/>
      <c r="E47" s="112"/>
      <c r="F47" s="112"/>
      <c r="G47" s="112"/>
      <c r="H47" s="133"/>
      <c r="I47" s="134"/>
    </row>
    <row r="48" spans="1:16" x14ac:dyDescent="0.25">
      <c r="A48" s="136"/>
      <c r="B48" s="132"/>
      <c r="C48" s="132"/>
      <c r="D48" s="112"/>
      <c r="E48" s="112"/>
      <c r="F48" s="112"/>
      <c r="G48" s="112"/>
      <c r="H48" s="133"/>
      <c r="I48" s="134"/>
    </row>
    <row r="49" spans="1:9" x14ac:dyDescent="0.25">
      <c r="A49" s="136"/>
      <c r="B49" s="132"/>
      <c r="C49" s="132"/>
      <c r="D49" s="112"/>
      <c r="E49" s="112"/>
      <c r="F49" s="112"/>
      <c r="G49" s="112"/>
      <c r="H49" s="133"/>
      <c r="I49" s="134"/>
    </row>
    <row r="50" spans="1:9" x14ac:dyDescent="0.25">
      <c r="A50" s="136"/>
      <c r="B50" s="132"/>
      <c r="C50" s="132"/>
      <c r="D50" s="112"/>
      <c r="E50" s="112"/>
      <c r="F50" s="112"/>
      <c r="G50" s="112"/>
      <c r="H50" s="133"/>
      <c r="I50" s="134"/>
    </row>
    <row r="51" spans="1:9" x14ac:dyDescent="0.25">
      <c r="A51" s="136"/>
      <c r="B51" s="132"/>
      <c r="C51" s="132"/>
      <c r="D51" s="112"/>
      <c r="E51" s="112"/>
      <c r="F51" s="112"/>
      <c r="G51" s="112"/>
      <c r="H51" s="133"/>
      <c r="I51" s="134"/>
    </row>
    <row r="52" spans="1:9" x14ac:dyDescent="0.25">
      <c r="A52" s="136"/>
      <c r="B52" s="132"/>
      <c r="C52" s="132"/>
      <c r="D52" s="112"/>
      <c r="E52" s="112"/>
      <c r="F52" s="112"/>
      <c r="G52" s="112"/>
      <c r="H52" s="133"/>
      <c r="I52" s="134"/>
    </row>
    <row r="53" spans="1:9" x14ac:dyDescent="0.25">
      <c r="A53" s="136"/>
      <c r="B53" s="132"/>
      <c r="C53" s="132"/>
      <c r="D53" s="112"/>
      <c r="E53" s="112"/>
      <c r="F53" s="112"/>
      <c r="G53" s="112"/>
      <c r="H53" s="133"/>
      <c r="I53" s="134"/>
    </row>
    <row r="54" spans="1:9" x14ac:dyDescent="0.25">
      <c r="A54" s="136"/>
      <c r="B54" s="132"/>
      <c r="C54" s="132"/>
      <c r="D54" s="112"/>
      <c r="E54" s="112"/>
      <c r="F54" s="112"/>
      <c r="G54" s="112"/>
      <c r="H54" s="133"/>
      <c r="I54" s="134"/>
    </row>
    <row r="55" spans="1:9" x14ac:dyDescent="0.25">
      <c r="A55" s="136"/>
      <c r="B55" s="132"/>
      <c r="C55" s="132"/>
      <c r="D55" s="112"/>
      <c r="E55" s="112"/>
      <c r="F55" s="112"/>
      <c r="G55" s="112"/>
      <c r="H55" s="133"/>
      <c r="I55" s="137"/>
    </row>
    <row r="56" spans="1:9" x14ac:dyDescent="0.25">
      <c r="A56" s="136"/>
      <c r="B56" s="132"/>
      <c r="C56" s="132"/>
      <c r="D56" s="112"/>
      <c r="E56" s="112"/>
      <c r="F56" s="112"/>
      <c r="G56" s="112"/>
      <c r="H56" s="133"/>
      <c r="I56" s="137"/>
    </row>
    <row r="57" spans="1:9" x14ac:dyDescent="0.25">
      <c r="A57" s="136"/>
      <c r="B57" s="132"/>
      <c r="C57" s="132"/>
      <c r="D57" s="112"/>
      <c r="E57" s="112"/>
      <c r="F57" s="112"/>
      <c r="G57" s="112"/>
      <c r="H57" s="133"/>
      <c r="I57" s="137"/>
    </row>
    <row r="58" spans="1:9" x14ac:dyDescent="0.25">
      <c r="A58" s="136"/>
      <c r="B58" s="132"/>
      <c r="C58" s="132"/>
      <c r="D58" s="112"/>
      <c r="E58" s="112"/>
      <c r="F58" s="112"/>
      <c r="G58" s="112"/>
      <c r="H58" s="133"/>
      <c r="I58" s="137"/>
    </row>
    <row r="59" spans="1:9" x14ac:dyDescent="0.25">
      <c r="A59" s="136"/>
      <c r="B59" s="132"/>
      <c r="C59" s="132"/>
      <c r="D59" s="112"/>
      <c r="E59" s="112"/>
      <c r="F59" s="112"/>
      <c r="G59" s="112"/>
      <c r="H59" s="133"/>
      <c r="I59" s="137"/>
    </row>
    <row r="60" spans="1:9" x14ac:dyDescent="0.25">
      <c r="A60" s="136"/>
      <c r="B60" s="132"/>
      <c r="C60" s="132"/>
      <c r="D60" s="112"/>
      <c r="E60" s="112"/>
      <c r="F60" s="112"/>
      <c r="G60" s="112"/>
      <c r="H60" s="133"/>
      <c r="I60" s="137"/>
    </row>
    <row r="61" spans="1:9" x14ac:dyDescent="0.25">
      <c r="A61" s="136"/>
      <c r="B61" s="132"/>
      <c r="C61" s="132"/>
      <c r="D61" s="112"/>
      <c r="E61" s="112"/>
      <c r="F61" s="112"/>
      <c r="G61" s="112"/>
      <c r="H61" s="133"/>
      <c r="I61" s="137"/>
    </row>
  </sheetData>
  <autoFilter ref="A7:P27"/>
  <mergeCells count="4">
    <mergeCell ref="A1:O1"/>
    <mergeCell ref="L31:M31"/>
    <mergeCell ref="A38:L38"/>
    <mergeCell ref="A39:O39"/>
  </mergeCells>
  <pageMargins left="0.7" right="0.3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B1" workbookViewId="0">
      <selection activeCell="S6" sqref="S6"/>
    </sheetView>
  </sheetViews>
  <sheetFormatPr defaultRowHeight="12.75" x14ac:dyDescent="0.2"/>
  <cols>
    <col min="1" max="1" width="4.5703125" style="2" hidden="1" customWidth="1"/>
    <col min="2" max="2" width="11.140625" style="2" customWidth="1"/>
    <col min="3" max="3" width="14.5703125" style="2" customWidth="1"/>
    <col min="4" max="4" width="12.140625" style="4" customWidth="1"/>
    <col min="5" max="5" width="9.85546875" style="2" customWidth="1"/>
    <col min="6" max="6" width="4.28515625" style="2" customWidth="1"/>
    <col min="7" max="8" width="9.42578125" style="2" customWidth="1"/>
    <col min="9" max="9" width="10.85546875" style="4" customWidth="1"/>
    <col min="10" max="10" width="5" style="4" customWidth="1"/>
    <col min="11" max="11" width="6.5703125" style="4" customWidth="1"/>
    <col min="12" max="12" width="16.140625" style="4" hidden="1" customWidth="1"/>
    <col min="13" max="13" width="17.140625" style="4" customWidth="1"/>
    <col min="14" max="14" width="9.5703125" style="4" hidden="1" customWidth="1"/>
    <col min="15" max="15" width="9.140625" style="4" customWidth="1"/>
    <col min="16" max="16384" width="9.140625" style="2"/>
  </cols>
  <sheetData>
    <row r="1" spans="1:15" ht="47.25" customHeight="1" x14ac:dyDescent="0.2">
      <c r="A1" s="158" t="s">
        <v>417</v>
      </c>
      <c r="B1" s="189" t="s">
        <v>465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58"/>
    </row>
    <row r="2" spans="1:15" ht="13.5" thickBot="1" x14ac:dyDescent="0.25">
      <c r="A2" s="7"/>
    </row>
    <row r="3" spans="1:15" s="7" customFormat="1" ht="74.25" customHeight="1" thickTop="1" x14ac:dyDescent="0.25">
      <c r="A3" s="5" t="s">
        <v>4</v>
      </c>
      <c r="B3" s="153" t="s">
        <v>0</v>
      </c>
      <c r="C3" s="154" t="s">
        <v>1</v>
      </c>
      <c r="D3" s="154" t="s">
        <v>10</v>
      </c>
      <c r="E3" s="154" t="s">
        <v>5</v>
      </c>
      <c r="F3" s="154" t="s">
        <v>3</v>
      </c>
      <c r="G3" s="153" t="s">
        <v>2</v>
      </c>
      <c r="H3" s="153" t="s">
        <v>6</v>
      </c>
      <c r="I3" s="154" t="s">
        <v>11</v>
      </c>
      <c r="J3" s="154" t="s">
        <v>12</v>
      </c>
      <c r="K3" s="154" t="s">
        <v>7</v>
      </c>
      <c r="L3" s="154" t="s">
        <v>399</v>
      </c>
      <c r="M3" s="154" t="s">
        <v>400</v>
      </c>
      <c r="N3" s="154" t="s">
        <v>459</v>
      </c>
      <c r="O3" s="154" t="s">
        <v>9</v>
      </c>
    </row>
    <row r="4" spans="1:15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/>
      <c r="M4" s="8">
        <v>12</v>
      </c>
      <c r="N4" s="8"/>
      <c r="O4" s="8">
        <v>13</v>
      </c>
    </row>
    <row r="5" spans="1:15" s="13" customFormat="1" ht="49.5" customHeight="1" x14ac:dyDescent="0.25">
      <c r="A5" s="11">
        <v>1</v>
      </c>
      <c r="B5" s="12" t="s">
        <v>32</v>
      </c>
      <c r="C5" s="34" t="s">
        <v>50</v>
      </c>
      <c r="D5" s="22" t="s">
        <v>346</v>
      </c>
      <c r="E5" s="26">
        <v>3.3260000000000001</v>
      </c>
      <c r="F5" s="35" t="s">
        <v>43</v>
      </c>
      <c r="G5" s="16" t="s">
        <v>347</v>
      </c>
      <c r="H5" s="11" t="s">
        <v>344</v>
      </c>
      <c r="I5" s="11" t="s">
        <v>392</v>
      </c>
      <c r="J5" s="9" t="s">
        <v>353</v>
      </c>
      <c r="K5" s="11" t="s">
        <v>345</v>
      </c>
      <c r="L5" s="11"/>
      <c r="M5" s="1" t="s">
        <v>352</v>
      </c>
      <c r="N5" s="1"/>
      <c r="O5" s="10">
        <f>E5*20</f>
        <v>66.52</v>
      </c>
    </row>
    <row r="6" spans="1:15" s="13" customFormat="1" ht="51.75" customHeight="1" x14ac:dyDescent="0.25">
      <c r="A6" s="9">
        <v>2</v>
      </c>
      <c r="B6" s="12" t="s">
        <v>32</v>
      </c>
      <c r="C6" s="32" t="s">
        <v>50</v>
      </c>
      <c r="D6" s="22" t="s">
        <v>348</v>
      </c>
      <c r="E6" s="21">
        <v>3.9870000000000001</v>
      </c>
      <c r="F6" s="29" t="s">
        <v>43</v>
      </c>
      <c r="G6" s="33" t="s">
        <v>347</v>
      </c>
      <c r="H6" s="11" t="s">
        <v>344</v>
      </c>
      <c r="I6" s="11" t="s">
        <v>392</v>
      </c>
      <c r="J6" s="9" t="s">
        <v>353</v>
      </c>
      <c r="K6" s="11" t="s">
        <v>345</v>
      </c>
      <c r="L6" s="11"/>
      <c r="M6" s="1" t="s">
        <v>352</v>
      </c>
      <c r="N6" s="1"/>
      <c r="O6" s="10">
        <f>E6*20</f>
        <v>79.740000000000009</v>
      </c>
    </row>
    <row r="7" spans="1:15" s="13" customFormat="1" ht="51" customHeight="1" x14ac:dyDescent="0.25">
      <c r="A7" s="9">
        <v>3</v>
      </c>
      <c r="B7" s="12" t="s">
        <v>32</v>
      </c>
      <c r="C7" s="32" t="s">
        <v>50</v>
      </c>
      <c r="D7" s="22" t="s">
        <v>349</v>
      </c>
      <c r="E7" s="21">
        <v>4.0279999999999996</v>
      </c>
      <c r="F7" s="29" t="s">
        <v>43</v>
      </c>
      <c r="G7" s="33" t="s">
        <v>347</v>
      </c>
      <c r="H7" s="11" t="s">
        <v>344</v>
      </c>
      <c r="I7" s="11" t="s">
        <v>392</v>
      </c>
      <c r="J7" s="9" t="s">
        <v>353</v>
      </c>
      <c r="K7" s="11" t="s">
        <v>345</v>
      </c>
      <c r="L7" s="11"/>
      <c r="M7" s="1" t="s">
        <v>352</v>
      </c>
      <c r="N7" s="1"/>
      <c r="O7" s="10">
        <f>E7*20</f>
        <v>80.559999999999988</v>
      </c>
    </row>
    <row r="8" spans="1:15" s="13" customFormat="1" ht="51" x14ac:dyDescent="0.25">
      <c r="A8" s="9">
        <v>8</v>
      </c>
      <c r="B8" s="12" t="s">
        <v>32</v>
      </c>
      <c r="C8" s="32" t="s">
        <v>50</v>
      </c>
      <c r="D8" s="22" t="s">
        <v>350</v>
      </c>
      <c r="E8" s="21">
        <v>7.9610000000000003</v>
      </c>
      <c r="F8" s="29" t="s">
        <v>43</v>
      </c>
      <c r="G8" s="33" t="s">
        <v>347</v>
      </c>
      <c r="H8" s="11" t="s">
        <v>344</v>
      </c>
      <c r="I8" s="11" t="s">
        <v>392</v>
      </c>
      <c r="J8" s="9" t="s">
        <v>353</v>
      </c>
      <c r="K8" s="11" t="s">
        <v>345</v>
      </c>
      <c r="L8" s="11"/>
      <c r="M8" s="155" t="s">
        <v>352</v>
      </c>
      <c r="N8" s="155"/>
      <c r="O8" s="156">
        <f>E8*20</f>
        <v>159.22</v>
      </c>
    </row>
    <row r="9" spans="1:15" s="13" customFormat="1" ht="49.5" customHeight="1" x14ac:dyDescent="0.25">
      <c r="A9" s="9">
        <v>14</v>
      </c>
      <c r="B9" s="12" t="s">
        <v>32</v>
      </c>
      <c r="C9" s="32" t="s">
        <v>50</v>
      </c>
      <c r="D9" s="22" t="s">
        <v>351</v>
      </c>
      <c r="E9" s="21">
        <v>3.0009999999999999</v>
      </c>
      <c r="F9" s="29" t="s">
        <v>43</v>
      </c>
      <c r="G9" s="33" t="s">
        <v>347</v>
      </c>
      <c r="H9" s="11" t="s">
        <v>344</v>
      </c>
      <c r="I9" s="11" t="s">
        <v>392</v>
      </c>
      <c r="J9" s="9" t="s">
        <v>353</v>
      </c>
      <c r="K9" s="11" t="s">
        <v>345</v>
      </c>
      <c r="L9" s="11"/>
      <c r="M9" s="155" t="s">
        <v>352</v>
      </c>
      <c r="N9" s="155"/>
      <c r="O9" s="156">
        <f>E9*20</f>
        <v>60.019999999999996</v>
      </c>
    </row>
    <row r="10" spans="1:15" x14ac:dyDescent="0.2">
      <c r="E10" s="14">
        <f>SUM(E5:E9)</f>
        <v>22.303000000000001</v>
      </c>
    </row>
    <row r="11" spans="1:15" x14ac:dyDescent="0.2">
      <c r="E11" s="14"/>
      <c r="O11" s="138"/>
    </row>
    <row r="16" spans="1:15" x14ac:dyDescent="0.2">
      <c r="D16" s="2"/>
      <c r="F16" s="4"/>
      <c r="G16" s="44"/>
      <c r="I16" s="2"/>
      <c r="J16" s="2"/>
      <c r="K16" s="2"/>
      <c r="L16" s="2"/>
      <c r="M16" s="2"/>
      <c r="N16" s="2"/>
      <c r="O16" s="2"/>
    </row>
    <row r="17" spans="4:15" x14ac:dyDescent="0.2">
      <c r="D17" s="2"/>
      <c r="F17" s="4"/>
      <c r="G17" s="44"/>
      <c r="I17" s="2"/>
      <c r="J17" s="2"/>
      <c r="K17" s="2"/>
      <c r="L17" s="2"/>
      <c r="M17" s="2"/>
      <c r="N17" s="2"/>
      <c r="O17" s="2"/>
    </row>
    <row r="18" spans="4:15" x14ac:dyDescent="0.2">
      <c r="D18" s="2"/>
      <c r="F18" s="4"/>
      <c r="G18" s="44"/>
      <c r="I18" s="2"/>
      <c r="J18" s="2"/>
      <c r="K18" s="2"/>
      <c r="L18" s="2"/>
      <c r="M18" s="2"/>
      <c r="N18" s="2"/>
      <c r="O18" s="2"/>
    </row>
    <row r="19" spans="4:15" x14ac:dyDescent="0.2">
      <c r="D19" s="2"/>
      <c r="F19" s="4"/>
      <c r="G19" s="44"/>
      <c r="I19" s="2"/>
      <c r="J19" s="2"/>
      <c r="K19" s="2"/>
      <c r="L19" s="2"/>
      <c r="M19" s="2"/>
      <c r="N19" s="2"/>
      <c r="O19" s="2"/>
    </row>
    <row r="20" spans="4:15" x14ac:dyDescent="0.2">
      <c r="D20" s="2"/>
      <c r="F20" s="4"/>
      <c r="G20" s="44"/>
      <c r="I20" s="2"/>
      <c r="J20" s="2"/>
      <c r="K20" s="2"/>
      <c r="L20" s="2"/>
      <c r="M20" s="2"/>
      <c r="N20" s="2"/>
      <c r="O20" s="2"/>
    </row>
    <row r="21" spans="4:15" x14ac:dyDescent="0.2">
      <c r="D21" s="2"/>
      <c r="F21" s="4"/>
      <c r="G21" s="44"/>
      <c r="I21" s="2"/>
      <c r="J21" s="2"/>
      <c r="K21" s="2"/>
      <c r="L21" s="2"/>
      <c r="M21" s="2"/>
      <c r="N21" s="2"/>
      <c r="O21" s="2"/>
    </row>
    <row r="22" spans="4:15" x14ac:dyDescent="0.2">
      <c r="D22" s="2"/>
      <c r="F22" s="4"/>
      <c r="G22" s="44"/>
      <c r="I22" s="2"/>
      <c r="J22" s="2"/>
      <c r="K22" s="2"/>
      <c r="L22" s="2"/>
      <c r="M22" s="2"/>
      <c r="N22" s="2"/>
      <c r="O22" s="2"/>
    </row>
    <row r="23" spans="4:15" x14ac:dyDescent="0.2">
      <c r="D23" s="2"/>
      <c r="F23" s="4"/>
      <c r="G23" s="44"/>
      <c r="I23" s="2"/>
      <c r="J23" s="2"/>
      <c r="K23" s="2"/>
      <c r="L23" s="2"/>
      <c r="M23" s="2"/>
      <c r="N23" s="2"/>
      <c r="O23" s="2"/>
    </row>
  </sheetData>
  <autoFilter ref="A4:O10"/>
  <sortState ref="A1:N1">
    <sortCondition descending="1" ref="A1"/>
  </sortState>
  <mergeCells count="1">
    <mergeCell ref="B1:N1"/>
  </mergeCells>
  <pageMargins left="0.7" right="0.23" top="0.75" bottom="0.4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O15" sqref="O15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51" customHeight="1" x14ac:dyDescent="0.2">
      <c r="A1" s="190" t="s">
        <v>397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24.95" customHeight="1" x14ac:dyDescent="0.25">
      <c r="A5" s="45">
        <v>1</v>
      </c>
      <c r="B5" s="54" t="s">
        <v>25</v>
      </c>
      <c r="C5" s="62" t="s">
        <v>359</v>
      </c>
      <c r="D5" s="54" t="s">
        <v>360</v>
      </c>
      <c r="E5" s="55">
        <v>3.48</v>
      </c>
      <c r="F5" s="54" t="s">
        <v>19</v>
      </c>
      <c r="G5" s="46" t="s">
        <v>16</v>
      </c>
      <c r="H5" s="45" t="s">
        <v>344</v>
      </c>
      <c r="I5" s="66">
        <v>58</v>
      </c>
      <c r="J5" s="66">
        <f>E5*I5*20%</f>
        <v>40.368000000000002</v>
      </c>
    </row>
    <row r="6" spans="1:10" s="13" customFormat="1" ht="24.95" customHeight="1" x14ac:dyDescent="0.25">
      <c r="A6" s="45">
        <v>2</v>
      </c>
      <c r="B6" s="64" t="s">
        <v>30</v>
      </c>
      <c r="C6" s="48" t="s">
        <v>70</v>
      </c>
      <c r="D6" s="49" t="s">
        <v>376</v>
      </c>
      <c r="E6" s="50">
        <v>9.6010000000000009</v>
      </c>
      <c r="F6" s="51" t="s">
        <v>19</v>
      </c>
      <c r="G6" s="52" t="s">
        <v>22</v>
      </c>
      <c r="H6" s="45" t="s">
        <v>344</v>
      </c>
      <c r="I6" s="66">
        <v>58</v>
      </c>
      <c r="J6" s="66">
        <f t="shared" ref="J6:J18" si="0">E6*I6*20%</f>
        <v>111.37160000000002</v>
      </c>
    </row>
    <row r="7" spans="1:10" s="13" customFormat="1" ht="24.95" customHeight="1" x14ac:dyDescent="0.25">
      <c r="A7" s="45">
        <v>3</v>
      </c>
      <c r="B7" s="64" t="s">
        <v>30</v>
      </c>
      <c r="C7" s="48" t="s">
        <v>70</v>
      </c>
      <c r="D7" s="49" t="s">
        <v>377</v>
      </c>
      <c r="E7" s="50">
        <v>4.3099999999999996</v>
      </c>
      <c r="F7" s="51" t="s">
        <v>19</v>
      </c>
      <c r="G7" s="52" t="s">
        <v>22</v>
      </c>
      <c r="H7" s="45" t="s">
        <v>344</v>
      </c>
      <c r="I7" s="66">
        <v>58</v>
      </c>
      <c r="J7" s="66">
        <f t="shared" si="0"/>
        <v>49.996000000000002</v>
      </c>
    </row>
    <row r="8" spans="1:10" s="13" customFormat="1" ht="24.95" customHeight="1" x14ac:dyDescent="0.25">
      <c r="A8" s="45">
        <v>4</v>
      </c>
      <c r="B8" s="64" t="s">
        <v>30</v>
      </c>
      <c r="C8" s="48" t="s">
        <v>70</v>
      </c>
      <c r="D8" s="49" t="s">
        <v>378</v>
      </c>
      <c r="E8" s="50">
        <v>13.999000000000001</v>
      </c>
      <c r="F8" s="51" t="s">
        <v>19</v>
      </c>
      <c r="G8" s="52" t="s">
        <v>22</v>
      </c>
      <c r="H8" s="45" t="s">
        <v>344</v>
      </c>
      <c r="I8" s="66">
        <v>58</v>
      </c>
      <c r="J8" s="66">
        <f t="shared" si="0"/>
        <v>162.38840000000002</v>
      </c>
    </row>
    <row r="9" spans="1:10" s="13" customFormat="1" ht="24.95" customHeight="1" x14ac:dyDescent="0.25">
      <c r="A9" s="45">
        <v>5</v>
      </c>
      <c r="B9" s="64" t="s">
        <v>30</v>
      </c>
      <c r="C9" s="48" t="s">
        <v>70</v>
      </c>
      <c r="D9" s="49" t="s">
        <v>379</v>
      </c>
      <c r="E9" s="50">
        <v>1.7230000000000001</v>
      </c>
      <c r="F9" s="53" t="s">
        <v>17</v>
      </c>
      <c r="G9" s="52" t="s">
        <v>22</v>
      </c>
      <c r="H9" s="45" t="s">
        <v>344</v>
      </c>
      <c r="I9" s="66">
        <v>58</v>
      </c>
      <c r="J9" s="66">
        <f t="shared" si="0"/>
        <v>19.986800000000002</v>
      </c>
    </row>
    <row r="10" spans="1:10" s="13" customFormat="1" ht="24.95" customHeight="1" x14ac:dyDescent="0.25">
      <c r="A10" s="45">
        <v>6</v>
      </c>
      <c r="B10" s="64" t="s">
        <v>30</v>
      </c>
      <c r="C10" s="48" t="s">
        <v>70</v>
      </c>
      <c r="D10" s="49" t="s">
        <v>380</v>
      </c>
      <c r="E10" s="50">
        <v>1.8080000000000001</v>
      </c>
      <c r="F10" s="53" t="s">
        <v>17</v>
      </c>
      <c r="G10" s="52" t="s">
        <v>22</v>
      </c>
      <c r="H10" s="45" t="s">
        <v>344</v>
      </c>
      <c r="I10" s="66">
        <v>58</v>
      </c>
      <c r="J10" s="66">
        <f t="shared" si="0"/>
        <v>20.972800000000003</v>
      </c>
    </row>
    <row r="11" spans="1:10" s="13" customFormat="1" ht="24.95" customHeight="1" x14ac:dyDescent="0.25">
      <c r="A11" s="45">
        <v>7</v>
      </c>
      <c r="B11" s="60" t="s">
        <v>30</v>
      </c>
      <c r="C11" s="54" t="s">
        <v>29</v>
      </c>
      <c r="D11" s="54" t="s">
        <v>381</v>
      </c>
      <c r="E11" s="55">
        <v>4.5720000000000001</v>
      </c>
      <c r="F11" s="56" t="s">
        <v>19</v>
      </c>
      <c r="G11" s="57" t="s">
        <v>16</v>
      </c>
      <c r="H11" s="45" t="s">
        <v>344</v>
      </c>
      <c r="I11" s="66">
        <v>58</v>
      </c>
      <c r="J11" s="66">
        <f t="shared" si="0"/>
        <v>53.035200000000003</v>
      </c>
    </row>
    <row r="12" spans="1:10" s="13" customFormat="1" ht="24.95" customHeight="1" x14ac:dyDescent="0.25">
      <c r="A12" s="45">
        <v>8</v>
      </c>
      <c r="B12" s="60" t="s">
        <v>30</v>
      </c>
      <c r="C12" s="54" t="s">
        <v>29</v>
      </c>
      <c r="D12" s="54" t="s">
        <v>382</v>
      </c>
      <c r="E12" s="67">
        <v>16.329999999999998</v>
      </c>
      <c r="F12" s="56" t="s">
        <v>19</v>
      </c>
      <c r="G12" s="57" t="s">
        <v>16</v>
      </c>
      <c r="H12" s="45" t="s">
        <v>344</v>
      </c>
      <c r="I12" s="66">
        <v>58</v>
      </c>
      <c r="J12" s="66">
        <f t="shared" si="0"/>
        <v>189.428</v>
      </c>
    </row>
    <row r="13" spans="1:10" s="13" customFormat="1" ht="24.95" customHeight="1" x14ac:dyDescent="0.25">
      <c r="A13" s="45">
        <v>9</v>
      </c>
      <c r="B13" s="60" t="s">
        <v>30</v>
      </c>
      <c r="C13" s="54" t="s">
        <v>383</v>
      </c>
      <c r="D13" s="54" t="s">
        <v>384</v>
      </c>
      <c r="E13" s="67">
        <v>7.9989999999999997</v>
      </c>
      <c r="F13" s="56" t="s">
        <v>19</v>
      </c>
      <c r="G13" s="57" t="s">
        <v>27</v>
      </c>
      <c r="H13" s="45" t="s">
        <v>344</v>
      </c>
      <c r="I13" s="66">
        <v>58</v>
      </c>
      <c r="J13" s="66">
        <f t="shared" si="0"/>
        <v>92.78840000000001</v>
      </c>
    </row>
    <row r="14" spans="1:10" s="13" customFormat="1" ht="24.95" customHeight="1" x14ac:dyDescent="0.25">
      <c r="A14" s="45">
        <v>10</v>
      </c>
      <c r="B14" s="60" t="s">
        <v>30</v>
      </c>
      <c r="C14" s="54" t="s">
        <v>383</v>
      </c>
      <c r="D14" s="54" t="s">
        <v>385</v>
      </c>
      <c r="E14" s="67">
        <v>8.93</v>
      </c>
      <c r="F14" s="56" t="s">
        <v>19</v>
      </c>
      <c r="G14" s="57" t="s">
        <v>27</v>
      </c>
      <c r="H14" s="45" t="s">
        <v>344</v>
      </c>
      <c r="I14" s="66">
        <v>58</v>
      </c>
      <c r="J14" s="66">
        <f t="shared" si="0"/>
        <v>103.58799999999999</v>
      </c>
    </row>
    <row r="15" spans="1:10" s="13" customFormat="1" ht="24.95" customHeight="1" x14ac:dyDescent="0.25">
      <c r="A15" s="45">
        <v>11</v>
      </c>
      <c r="B15" s="60" t="s">
        <v>30</v>
      </c>
      <c r="C15" s="54" t="s">
        <v>383</v>
      </c>
      <c r="D15" s="54" t="s">
        <v>386</v>
      </c>
      <c r="E15" s="67">
        <v>9.9990000000000006</v>
      </c>
      <c r="F15" s="56" t="s">
        <v>19</v>
      </c>
      <c r="G15" s="57" t="s">
        <v>27</v>
      </c>
      <c r="H15" s="45" t="s">
        <v>344</v>
      </c>
      <c r="I15" s="66">
        <v>58</v>
      </c>
      <c r="J15" s="66">
        <f t="shared" si="0"/>
        <v>115.98840000000001</v>
      </c>
    </row>
    <row r="16" spans="1:10" s="13" customFormat="1" ht="24.95" customHeight="1" x14ac:dyDescent="0.25">
      <c r="A16" s="45">
        <v>12</v>
      </c>
      <c r="B16" s="60" t="s">
        <v>30</v>
      </c>
      <c r="C16" s="60" t="s">
        <v>30</v>
      </c>
      <c r="D16" s="68" t="s">
        <v>388</v>
      </c>
      <c r="E16" s="69">
        <v>12.346</v>
      </c>
      <c r="F16" s="60" t="s">
        <v>20</v>
      </c>
      <c r="G16" s="55" t="s">
        <v>16</v>
      </c>
      <c r="H16" s="45" t="s">
        <v>344</v>
      </c>
      <c r="I16" s="66">
        <v>58</v>
      </c>
      <c r="J16" s="66">
        <f t="shared" si="0"/>
        <v>143.21360000000001</v>
      </c>
    </row>
    <row r="17" spans="1:10" s="13" customFormat="1" ht="24.95" customHeight="1" x14ac:dyDescent="0.25">
      <c r="A17" s="45">
        <v>13</v>
      </c>
      <c r="B17" s="60" t="s">
        <v>30</v>
      </c>
      <c r="C17" s="54" t="s">
        <v>31</v>
      </c>
      <c r="D17" s="54" t="s">
        <v>389</v>
      </c>
      <c r="E17" s="67">
        <v>7.6619999999999999</v>
      </c>
      <c r="F17" s="58" t="s">
        <v>17</v>
      </c>
      <c r="G17" s="55" t="s">
        <v>16</v>
      </c>
      <c r="H17" s="45" t="s">
        <v>344</v>
      </c>
      <c r="I17" s="66">
        <v>58</v>
      </c>
      <c r="J17" s="66">
        <f t="shared" si="0"/>
        <v>88.879200000000012</v>
      </c>
    </row>
    <row r="18" spans="1:10" s="13" customFormat="1" ht="24.95" customHeight="1" x14ac:dyDescent="0.25">
      <c r="A18" s="45">
        <v>14</v>
      </c>
      <c r="B18" s="54" t="s">
        <v>32</v>
      </c>
      <c r="C18" s="54" t="s">
        <v>33</v>
      </c>
      <c r="D18" s="54" t="s">
        <v>390</v>
      </c>
      <c r="E18" s="55">
        <v>6.3259999999999996</v>
      </c>
      <c r="F18" s="54" t="s">
        <v>19</v>
      </c>
      <c r="G18" s="55" t="s">
        <v>16</v>
      </c>
      <c r="H18" s="45" t="s">
        <v>344</v>
      </c>
      <c r="I18" s="66">
        <v>58</v>
      </c>
      <c r="J18" s="66">
        <f t="shared" si="0"/>
        <v>73.381599999999992</v>
      </c>
    </row>
    <row r="19" spans="1:10" ht="18" customHeight="1" x14ac:dyDescent="0.2">
      <c r="E19" s="59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42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190" t="s">
        <v>398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45">
        <v>1</v>
      </c>
      <c r="B5" s="60" t="s">
        <v>14</v>
      </c>
      <c r="C5" s="54" t="s">
        <v>354</v>
      </c>
      <c r="D5" s="54" t="s">
        <v>355</v>
      </c>
      <c r="E5" s="55">
        <v>4.2229999999999999</v>
      </c>
      <c r="F5" s="54" t="s">
        <v>15</v>
      </c>
      <c r="G5" s="55" t="s">
        <v>356</v>
      </c>
      <c r="H5" s="45" t="s">
        <v>344</v>
      </c>
      <c r="I5" s="66">
        <v>9</v>
      </c>
      <c r="J5" s="66">
        <f>E5*I5*20%</f>
        <v>7.6013999999999999</v>
      </c>
    </row>
    <row r="6" spans="1:10" s="13" customFormat="1" ht="18" customHeight="1" x14ac:dyDescent="0.25">
      <c r="A6" s="45">
        <v>2</v>
      </c>
      <c r="B6" s="60" t="s">
        <v>14</v>
      </c>
      <c r="C6" s="54" t="s">
        <v>354</v>
      </c>
      <c r="D6" s="54" t="s">
        <v>357</v>
      </c>
      <c r="E6" s="55">
        <v>2.274</v>
      </c>
      <c r="F6" s="54" t="s">
        <v>15</v>
      </c>
      <c r="G6" s="55" t="s">
        <v>356</v>
      </c>
      <c r="H6" s="45" t="s">
        <v>344</v>
      </c>
      <c r="I6" s="66">
        <v>9</v>
      </c>
      <c r="J6" s="66">
        <f t="shared" ref="J6:J22" si="0">E6*I6*20%</f>
        <v>4.0932000000000004</v>
      </c>
    </row>
    <row r="7" spans="1:10" s="13" customFormat="1" ht="18" customHeight="1" x14ac:dyDescent="0.25">
      <c r="A7" s="45">
        <v>3</v>
      </c>
      <c r="B7" s="60" t="s">
        <v>14</v>
      </c>
      <c r="C7" s="54" t="s">
        <v>354</v>
      </c>
      <c r="D7" s="54" t="s">
        <v>358</v>
      </c>
      <c r="E7" s="55">
        <v>2.891</v>
      </c>
      <c r="F7" s="54" t="s">
        <v>15</v>
      </c>
      <c r="G7" s="55" t="s">
        <v>356</v>
      </c>
      <c r="H7" s="45" t="s">
        <v>344</v>
      </c>
      <c r="I7" s="66">
        <v>9</v>
      </c>
      <c r="J7" s="66">
        <f t="shared" si="0"/>
        <v>5.2038000000000002</v>
      </c>
    </row>
    <row r="8" spans="1:10" s="13" customFormat="1" ht="18" customHeight="1" x14ac:dyDescent="0.25">
      <c r="A8" s="45">
        <v>4</v>
      </c>
      <c r="B8" s="54" t="s">
        <v>25</v>
      </c>
      <c r="C8" s="54" t="s">
        <v>359</v>
      </c>
      <c r="D8" s="54" t="s">
        <v>361</v>
      </c>
      <c r="E8" s="55">
        <v>2.8050000000000002</v>
      </c>
      <c r="F8" s="54" t="s">
        <v>19</v>
      </c>
      <c r="G8" s="55" t="s">
        <v>356</v>
      </c>
      <c r="H8" s="45" t="s">
        <v>344</v>
      </c>
      <c r="I8" s="66">
        <v>10</v>
      </c>
      <c r="J8" s="66">
        <f t="shared" si="0"/>
        <v>5.61</v>
      </c>
    </row>
    <row r="9" spans="1:10" s="13" customFormat="1" ht="18" customHeight="1" x14ac:dyDescent="0.25">
      <c r="A9" s="45">
        <v>5</v>
      </c>
      <c r="B9" s="54" t="s">
        <v>25</v>
      </c>
      <c r="C9" s="54" t="s">
        <v>359</v>
      </c>
      <c r="D9" s="54" t="s">
        <v>362</v>
      </c>
      <c r="E9" s="55">
        <v>3.5569999999999999</v>
      </c>
      <c r="F9" s="54" t="s">
        <v>19</v>
      </c>
      <c r="G9" s="55" t="s">
        <v>356</v>
      </c>
      <c r="H9" s="45" t="s">
        <v>344</v>
      </c>
      <c r="I9" s="66">
        <v>10</v>
      </c>
      <c r="J9" s="66">
        <f t="shared" si="0"/>
        <v>7.1140000000000008</v>
      </c>
    </row>
    <row r="10" spans="1:10" s="13" customFormat="1" ht="18" customHeight="1" x14ac:dyDescent="0.25">
      <c r="A10" s="45">
        <v>6</v>
      </c>
      <c r="B10" s="54" t="s">
        <v>25</v>
      </c>
      <c r="C10" s="54" t="s">
        <v>359</v>
      </c>
      <c r="D10" s="54" t="s">
        <v>363</v>
      </c>
      <c r="E10" s="55">
        <v>0.71099999999999997</v>
      </c>
      <c r="F10" s="54" t="s">
        <v>19</v>
      </c>
      <c r="G10" s="55" t="s">
        <v>356</v>
      </c>
      <c r="H10" s="45" t="s">
        <v>344</v>
      </c>
      <c r="I10" s="66">
        <v>10</v>
      </c>
      <c r="J10" s="66">
        <f t="shared" si="0"/>
        <v>1.4219999999999999</v>
      </c>
    </row>
    <row r="11" spans="1:10" s="13" customFormat="1" ht="18" customHeight="1" x14ac:dyDescent="0.25">
      <c r="A11" s="61">
        <v>7</v>
      </c>
      <c r="B11" s="54" t="s">
        <v>25</v>
      </c>
      <c r="C11" s="62" t="s">
        <v>23</v>
      </c>
      <c r="D11" s="54" t="s">
        <v>364</v>
      </c>
      <c r="E11" s="55">
        <v>22.898</v>
      </c>
      <c r="F11" s="54" t="s">
        <v>365</v>
      </c>
      <c r="G11" s="55" t="s">
        <v>356</v>
      </c>
      <c r="H11" s="45" t="s">
        <v>344</v>
      </c>
      <c r="I11" s="66">
        <v>10</v>
      </c>
      <c r="J11" s="66">
        <f t="shared" si="0"/>
        <v>45.795999999999999</v>
      </c>
    </row>
    <row r="12" spans="1:10" s="13" customFormat="1" ht="18" customHeight="1" x14ac:dyDescent="0.25">
      <c r="A12" s="45">
        <v>8</v>
      </c>
      <c r="B12" s="54" t="s">
        <v>25</v>
      </c>
      <c r="C12" s="62" t="s">
        <v>24</v>
      </c>
      <c r="D12" s="54" t="s">
        <v>366</v>
      </c>
      <c r="E12" s="55">
        <v>10.199999999999999</v>
      </c>
      <c r="F12" s="54" t="s">
        <v>19</v>
      </c>
      <c r="G12" s="55" t="s">
        <v>356</v>
      </c>
      <c r="H12" s="45" t="s">
        <v>344</v>
      </c>
      <c r="I12" s="66">
        <v>10</v>
      </c>
      <c r="J12" s="66">
        <f t="shared" si="0"/>
        <v>20.400000000000002</v>
      </c>
    </row>
    <row r="13" spans="1:10" s="13" customFormat="1" ht="18" customHeight="1" x14ac:dyDescent="0.25">
      <c r="A13" s="45">
        <v>9</v>
      </c>
      <c r="B13" s="54" t="s">
        <v>25</v>
      </c>
      <c r="C13" s="62" t="s">
        <v>26</v>
      </c>
      <c r="D13" s="54" t="s">
        <v>367</v>
      </c>
      <c r="E13" s="55">
        <v>2.2690000000000001</v>
      </c>
      <c r="F13" s="54" t="s">
        <v>15</v>
      </c>
      <c r="G13" s="55" t="s">
        <v>356</v>
      </c>
      <c r="H13" s="45" t="s">
        <v>344</v>
      </c>
      <c r="I13" s="66">
        <v>10</v>
      </c>
      <c r="J13" s="66">
        <f t="shared" si="0"/>
        <v>4.5380000000000003</v>
      </c>
    </row>
    <row r="14" spans="1:10" s="13" customFormat="1" ht="18" customHeight="1" x14ac:dyDescent="0.25">
      <c r="A14" s="61">
        <v>10</v>
      </c>
      <c r="B14" s="54" t="s">
        <v>25</v>
      </c>
      <c r="C14" s="62" t="s">
        <v>26</v>
      </c>
      <c r="D14" s="63" t="s">
        <v>368</v>
      </c>
      <c r="E14" s="55">
        <v>6.2320000000000002</v>
      </c>
      <c r="F14" s="54" t="s">
        <v>15</v>
      </c>
      <c r="G14" s="55" t="s">
        <v>356</v>
      </c>
      <c r="H14" s="45" t="s">
        <v>344</v>
      </c>
      <c r="I14" s="66">
        <v>10</v>
      </c>
      <c r="J14" s="66">
        <f t="shared" si="0"/>
        <v>12.464</v>
      </c>
    </row>
    <row r="15" spans="1:10" s="13" customFormat="1" ht="18" customHeight="1" x14ac:dyDescent="0.25">
      <c r="A15" s="45">
        <v>11</v>
      </c>
      <c r="B15" s="54" t="s">
        <v>25</v>
      </c>
      <c r="C15" s="64" t="s">
        <v>369</v>
      </c>
      <c r="D15" s="49" t="s">
        <v>370</v>
      </c>
      <c r="E15" s="65">
        <v>6.3959999999999999</v>
      </c>
      <c r="F15" s="54" t="s">
        <v>18</v>
      </c>
      <c r="G15" s="55" t="s">
        <v>356</v>
      </c>
      <c r="H15" s="45" t="s">
        <v>344</v>
      </c>
      <c r="I15" s="66">
        <v>10</v>
      </c>
      <c r="J15" s="66">
        <f t="shared" si="0"/>
        <v>12.792000000000002</v>
      </c>
    </row>
    <row r="16" spans="1:10" s="13" customFormat="1" ht="18" customHeight="1" x14ac:dyDescent="0.25">
      <c r="A16" s="45">
        <v>12</v>
      </c>
      <c r="B16" s="54" t="s">
        <v>25</v>
      </c>
      <c r="C16" s="64" t="s">
        <v>369</v>
      </c>
      <c r="D16" s="49" t="s">
        <v>371</v>
      </c>
      <c r="E16" s="65">
        <v>2.573</v>
      </c>
      <c r="F16" s="54" t="s">
        <v>18</v>
      </c>
      <c r="G16" s="55" t="s">
        <v>356</v>
      </c>
      <c r="H16" s="45" t="s">
        <v>344</v>
      </c>
      <c r="I16" s="66">
        <v>10</v>
      </c>
      <c r="J16" s="66">
        <f t="shared" si="0"/>
        <v>5.1460000000000008</v>
      </c>
    </row>
    <row r="17" spans="1:10" s="13" customFormat="1" ht="18" customHeight="1" x14ac:dyDescent="0.25">
      <c r="A17" s="61">
        <v>13</v>
      </c>
      <c r="B17" s="54" t="s">
        <v>25</v>
      </c>
      <c r="C17" s="64" t="s">
        <v>369</v>
      </c>
      <c r="D17" s="49" t="s">
        <v>372</v>
      </c>
      <c r="E17" s="65">
        <v>0.89700000000000002</v>
      </c>
      <c r="F17" s="54" t="s">
        <v>18</v>
      </c>
      <c r="G17" s="55" t="s">
        <v>356</v>
      </c>
      <c r="H17" s="45" t="s">
        <v>344</v>
      </c>
      <c r="I17" s="66">
        <v>10</v>
      </c>
      <c r="J17" s="66">
        <f t="shared" si="0"/>
        <v>1.7940000000000003</v>
      </c>
    </row>
    <row r="18" spans="1:10" s="13" customFormat="1" ht="18" customHeight="1" x14ac:dyDescent="0.25">
      <c r="A18" s="45">
        <v>14</v>
      </c>
      <c r="B18" s="60" t="s">
        <v>30</v>
      </c>
      <c r="C18" s="54" t="s">
        <v>28</v>
      </c>
      <c r="D18" s="54" t="s">
        <v>373</v>
      </c>
      <c r="E18" s="67">
        <v>11.693</v>
      </c>
      <c r="F18" s="58" t="s">
        <v>17</v>
      </c>
      <c r="G18" s="60" t="s">
        <v>356</v>
      </c>
      <c r="H18" s="45" t="s">
        <v>344</v>
      </c>
      <c r="I18" s="66">
        <v>9</v>
      </c>
      <c r="J18" s="66">
        <f t="shared" si="0"/>
        <v>21.0474</v>
      </c>
    </row>
    <row r="19" spans="1:10" s="13" customFormat="1" ht="18" customHeight="1" x14ac:dyDescent="0.25">
      <c r="A19" s="45">
        <v>15</v>
      </c>
      <c r="B19" s="60" t="s">
        <v>30</v>
      </c>
      <c r="C19" s="54" t="s">
        <v>28</v>
      </c>
      <c r="D19" s="54" t="s">
        <v>374</v>
      </c>
      <c r="E19" s="67">
        <v>2.472</v>
      </c>
      <c r="F19" s="58" t="s">
        <v>17</v>
      </c>
      <c r="G19" s="60" t="s">
        <v>356</v>
      </c>
      <c r="H19" s="45" t="s">
        <v>344</v>
      </c>
      <c r="I19" s="66">
        <v>9</v>
      </c>
      <c r="J19" s="66">
        <f t="shared" si="0"/>
        <v>4.4496000000000002</v>
      </c>
    </row>
    <row r="20" spans="1:10" s="13" customFormat="1" ht="18" customHeight="1" x14ac:dyDescent="0.25">
      <c r="A20" s="61">
        <v>16</v>
      </c>
      <c r="B20" s="60" t="s">
        <v>30</v>
      </c>
      <c r="C20" s="54" t="s">
        <v>28</v>
      </c>
      <c r="D20" s="54" t="s">
        <v>375</v>
      </c>
      <c r="E20" s="67">
        <v>8.2050000000000001</v>
      </c>
      <c r="F20" s="58" t="s">
        <v>17</v>
      </c>
      <c r="G20" s="60" t="s">
        <v>356</v>
      </c>
      <c r="H20" s="45" t="s">
        <v>344</v>
      </c>
      <c r="I20" s="66">
        <v>9</v>
      </c>
      <c r="J20" s="66">
        <f t="shared" si="0"/>
        <v>14.769</v>
      </c>
    </row>
    <row r="21" spans="1:10" s="13" customFormat="1" ht="18" customHeight="1" x14ac:dyDescent="0.25">
      <c r="A21" s="45">
        <v>17</v>
      </c>
      <c r="B21" s="60" t="s">
        <v>30</v>
      </c>
      <c r="C21" s="60" t="s">
        <v>30</v>
      </c>
      <c r="D21" s="68" t="s">
        <v>387</v>
      </c>
      <c r="E21" s="69">
        <v>2.6389999999999998</v>
      </c>
      <c r="F21" s="56" t="s">
        <v>19</v>
      </c>
      <c r="G21" s="60" t="s">
        <v>356</v>
      </c>
      <c r="H21" s="45" t="s">
        <v>344</v>
      </c>
      <c r="I21" s="66">
        <v>9</v>
      </c>
      <c r="J21" s="66">
        <f t="shared" si="0"/>
        <v>4.7501999999999995</v>
      </c>
    </row>
    <row r="22" spans="1:10" s="13" customFormat="1" ht="18" customHeight="1" x14ac:dyDescent="0.25">
      <c r="A22" s="45">
        <v>18</v>
      </c>
      <c r="B22" s="54" t="s">
        <v>32</v>
      </c>
      <c r="C22" s="62" t="s">
        <v>321</v>
      </c>
      <c r="D22" s="54" t="s">
        <v>391</v>
      </c>
      <c r="E22" s="55">
        <v>18.001000000000001</v>
      </c>
      <c r="F22" s="54" t="s">
        <v>20</v>
      </c>
      <c r="G22" s="55" t="s">
        <v>356</v>
      </c>
      <c r="H22" s="45" t="s">
        <v>344</v>
      </c>
      <c r="I22" s="66">
        <v>9</v>
      </c>
      <c r="J22" s="66">
        <f t="shared" si="0"/>
        <v>32.401800000000001</v>
      </c>
    </row>
    <row r="23" spans="1:10" ht="18" customHeight="1" x14ac:dyDescent="0.2">
      <c r="E23" s="59">
        <f>SUM(E5:E22)</f>
        <v>110.93599999999998</v>
      </c>
    </row>
    <row r="25" spans="1:10" x14ac:dyDescent="0.2">
      <c r="F25" s="4"/>
      <c r="G25" s="2" t="s">
        <v>393</v>
      </c>
      <c r="I25" s="2" t="s">
        <v>395</v>
      </c>
    </row>
    <row r="26" spans="1:10" x14ac:dyDescent="0.2">
      <c r="F26" s="4"/>
      <c r="G26" s="2" t="s">
        <v>394</v>
      </c>
      <c r="I26" s="2" t="s">
        <v>396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Аренда-Наем ЕПК, МФ и З</vt:lpstr>
      <vt:lpstr>ДОГОВОРИ-ПЪРВА ТР.СЕСИЯ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2024-10-08T12:57:59Z</cp:lastPrinted>
  <dcterms:created xsi:type="dcterms:W3CDTF">2015-04-06T16:04:16Z</dcterms:created>
  <dcterms:modified xsi:type="dcterms:W3CDTF">2024-10-14T07:17:10Z</dcterms:modified>
</cp:coreProperties>
</file>