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<sst xmlns="http://schemas.openxmlformats.org/spreadsheetml/2006/main" count="124" uniqueCount="62">
  <si>
    <t>Имот №</t>
  </si>
  <si>
    <t>Местност</t>
  </si>
  <si>
    <t>НТП</t>
  </si>
  <si>
    <t xml:space="preserve">поливност да/не </t>
  </si>
  <si>
    <t>Землище</t>
  </si>
  <si>
    <t>Площ</t>
  </si>
  <si>
    <t>Категория</t>
  </si>
  <si>
    <t>Велики Преслав</t>
  </si>
  <si>
    <t>58222.155.13</t>
  </si>
  <si>
    <t>не</t>
  </si>
  <si>
    <t>Осмар</t>
  </si>
  <si>
    <t>58222.8.13</t>
  </si>
  <si>
    <t>58222.114.18</t>
  </si>
  <si>
    <t>58222.132.6</t>
  </si>
  <si>
    <t>58222.163.4</t>
  </si>
  <si>
    <t>58222.436.6</t>
  </si>
  <si>
    <t>54273.61.3</t>
  </si>
  <si>
    <t xml:space="preserve"> </t>
  </si>
  <si>
    <t>ОБЛАСТ ШУМЕН</t>
  </si>
  <si>
    <t>ВЪРБИЦА</t>
  </si>
  <si>
    <t>КАРА ОРМАН</t>
  </si>
  <si>
    <t>12766.36.5</t>
  </si>
  <si>
    <t>Овощна градина</t>
  </si>
  <si>
    <t>12766.36.58</t>
  </si>
  <si>
    <t>ТУШОВИЦА</t>
  </si>
  <si>
    <t>КУВАНЛЪК</t>
  </si>
  <si>
    <t>73537.9.20</t>
  </si>
  <si>
    <t>73537.9.24</t>
  </si>
  <si>
    <t>73537.9.48</t>
  </si>
  <si>
    <t>Каолиново</t>
  </si>
  <si>
    <t>36079.12.36</t>
  </si>
  <si>
    <t>Крива река</t>
  </si>
  <si>
    <t>39760.16.11</t>
  </si>
  <si>
    <t>СТУДЕНИЦА</t>
  </si>
  <si>
    <t>МЕШЕ АЛТЪ</t>
  </si>
  <si>
    <t>70099.35.8</t>
  </si>
  <si>
    <t>Община</t>
  </si>
  <si>
    <t>Върбица</t>
  </si>
  <si>
    <t>Никола Козлево</t>
  </si>
  <si>
    <t>Хитрино</t>
  </si>
  <si>
    <t>Общо за землището:</t>
  </si>
  <si>
    <t>Общо за общината:</t>
  </si>
  <si>
    <t>ОБЩО ЗА ОБЛАСТТА:</t>
  </si>
  <si>
    <t>Начална тръжна цена лв./дка</t>
  </si>
  <si>
    <t>Размер на депозита за участие в търга</t>
  </si>
  <si>
    <t>Свободни площи със съществуващи трайни насаждения за предоставяне на търг за стопанската 2021/2022 г.</t>
  </si>
  <si>
    <t>ЛИПАРУ</t>
  </si>
  <si>
    <t>КАЛЪКЧИЯ</t>
  </si>
  <si>
    <t>СРЕДНИЯ ПЪТ</t>
  </si>
  <si>
    <t>Лозе</t>
  </si>
  <si>
    <t>КРАИЩЕ</t>
  </si>
  <si>
    <t>Изоставено трайно насаждение</t>
  </si>
  <si>
    <t>КРУШОВ КЛАДЕНЕЦ</t>
  </si>
  <si>
    <t>БЛАТОТО</t>
  </si>
  <si>
    <t>МЕШЕТО</t>
  </si>
  <si>
    <t>ЛОЗЯТА</t>
  </si>
  <si>
    <t>КЪЗЪЛДЖЪК КУЛАК</t>
  </si>
  <si>
    <t>Смядово</t>
  </si>
  <si>
    <t>Риш</t>
  </si>
  <si>
    <t>62732.38.25</t>
  </si>
  <si>
    <t>СТОЯНДЖИКА</t>
  </si>
  <si>
    <t>Етерично-маслодайна култура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</si>
</sst>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0.0"/>
    <numFmt numFmtId="183" formatCode="0.000"/>
    <numFmt numFmtId="184" formatCode="000000"/>
    <numFmt numFmtId="185" formatCode="0.0000"/>
    <numFmt numFmtId="186" formatCode="0.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left"/>
    </xf>
    <xf numFmtId="49" fontId="1" fillId="33" borderId="10" xfId="0" applyNumberFormat="1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3" fontId="1" fillId="33" borderId="10" xfId="0" applyNumberFormat="1" applyFont="1" applyFill="1" applyBorder="1" applyAlignment="1">
      <alignment horizontal="right" vertical="center"/>
    </xf>
    <xf numFmtId="183" fontId="2" fillId="33" borderId="10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184" fontId="2" fillId="33" borderId="10" xfId="0" applyNumberFormat="1" applyFont="1" applyFill="1" applyBorder="1" applyAlignment="1">
      <alignment horizontal="left" vertical="center"/>
    </xf>
    <xf numFmtId="184" fontId="1" fillId="33" borderId="10" xfId="0" applyNumberFormat="1" applyFont="1" applyFill="1" applyBorder="1" applyAlignment="1">
      <alignment horizontal="left" vertical="center" wrapText="1"/>
    </xf>
    <xf numFmtId="184" fontId="2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/>
    </xf>
    <xf numFmtId="183" fontId="1" fillId="33" borderId="11" xfId="0" applyNumberFormat="1" applyFont="1" applyFill="1" applyBorder="1" applyAlignment="1">
      <alignment horizontal="right" vertical="center"/>
    </xf>
    <xf numFmtId="183" fontId="1" fillId="33" borderId="10" xfId="0" applyNumberFormat="1" applyFont="1" applyFill="1" applyBorder="1" applyAlignment="1">
      <alignment horizontal="right" vertical="center" wrapText="1"/>
    </xf>
    <xf numFmtId="183" fontId="2" fillId="33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40" fillId="0" borderId="0" xfId="0" applyNumberFormat="1" applyFont="1" applyAlignment="1">
      <alignment horizontal="right"/>
    </xf>
    <xf numFmtId="183" fontId="40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0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49" fontId="4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49" fontId="4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106" zoomScaleNormal="106" workbookViewId="0" topLeftCell="A1">
      <selection activeCell="G13" sqref="G13"/>
    </sheetView>
  </sheetViews>
  <sheetFormatPr defaultColWidth="9.140625" defaultRowHeight="12.75"/>
  <cols>
    <col min="1" max="1" width="17.7109375" style="4" bestFit="1" customWidth="1"/>
    <col min="2" max="2" width="17.140625" style="4" bestFit="1" customWidth="1"/>
    <col min="3" max="3" width="24.140625" style="16" bestFit="1" customWidth="1"/>
    <col min="4" max="4" width="14.57421875" style="16" customWidth="1"/>
    <col min="5" max="5" width="28.140625" style="4" customWidth="1"/>
    <col min="6" max="6" width="8.140625" style="17" customWidth="1"/>
    <col min="7" max="7" width="14.28125" style="18" customWidth="1"/>
    <col min="8" max="8" width="14.00390625" style="4" customWidth="1"/>
    <col min="9" max="9" width="11.00390625" style="18" customWidth="1"/>
    <col min="10" max="10" width="11.57421875" style="4" customWidth="1"/>
    <col min="11" max="16384" width="9.140625" style="4" customWidth="1"/>
  </cols>
  <sheetData>
    <row r="1" spans="1:10" ht="18" customHeight="1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6.5" customHeight="1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</row>
    <row r="3" spans="2:8" ht="10.5" customHeight="1">
      <c r="B3" s="52" t="s">
        <v>17</v>
      </c>
      <c r="C3" s="52"/>
      <c r="D3" s="52"/>
      <c r="E3" s="52"/>
      <c r="F3" s="52"/>
      <c r="G3" s="52"/>
      <c r="H3" s="52"/>
    </row>
    <row r="4" spans="1:10" ht="69.75" customHeight="1">
      <c r="A4" s="5" t="s">
        <v>36</v>
      </c>
      <c r="B4" s="6" t="s">
        <v>4</v>
      </c>
      <c r="C4" s="5" t="s">
        <v>1</v>
      </c>
      <c r="D4" s="6" t="s">
        <v>0</v>
      </c>
      <c r="E4" s="6" t="s">
        <v>2</v>
      </c>
      <c r="F4" s="6" t="s">
        <v>5</v>
      </c>
      <c r="G4" s="6" t="s">
        <v>6</v>
      </c>
      <c r="H4" s="6" t="s">
        <v>3</v>
      </c>
      <c r="I4" s="6" t="s">
        <v>43</v>
      </c>
      <c r="J4" s="6" t="s">
        <v>44</v>
      </c>
    </row>
    <row r="5" spans="1:10" ht="15.75">
      <c r="A5" s="7" t="s">
        <v>7</v>
      </c>
      <c r="B5" s="8" t="s">
        <v>7</v>
      </c>
      <c r="C5" s="23" t="s">
        <v>46</v>
      </c>
      <c r="D5" s="32" t="s">
        <v>8</v>
      </c>
      <c r="E5" s="27" t="s">
        <v>22</v>
      </c>
      <c r="F5" s="38">
        <v>2.12</v>
      </c>
      <c r="G5" s="42">
        <v>7</v>
      </c>
      <c r="H5" s="42" t="s">
        <v>9</v>
      </c>
      <c r="I5" s="25">
        <v>61</v>
      </c>
      <c r="J5" s="41">
        <f aca="true" t="shared" si="0" ref="J5:J10">SUM((F5*I5)*20%)</f>
        <v>25.864</v>
      </c>
    </row>
    <row r="6" spans="1:10" ht="15.75">
      <c r="A6" s="7" t="s">
        <v>7</v>
      </c>
      <c r="B6" s="1" t="s">
        <v>7</v>
      </c>
      <c r="C6" s="23" t="s">
        <v>47</v>
      </c>
      <c r="D6" s="23" t="s">
        <v>11</v>
      </c>
      <c r="E6" s="27" t="s">
        <v>22</v>
      </c>
      <c r="F6" s="19">
        <v>1</v>
      </c>
      <c r="G6" s="22">
        <v>4</v>
      </c>
      <c r="H6" s="22" t="s">
        <v>9</v>
      </c>
      <c r="I6" s="25">
        <v>61</v>
      </c>
      <c r="J6" s="41">
        <f t="shared" si="0"/>
        <v>12.200000000000001</v>
      </c>
    </row>
    <row r="7" spans="1:10" ht="15.75">
      <c r="A7" s="7" t="s">
        <v>7</v>
      </c>
      <c r="B7" s="1" t="s">
        <v>7</v>
      </c>
      <c r="C7" s="23" t="s">
        <v>48</v>
      </c>
      <c r="D7" s="23" t="s">
        <v>12</v>
      </c>
      <c r="E7" s="27" t="s">
        <v>49</v>
      </c>
      <c r="F7" s="19">
        <v>3.999</v>
      </c>
      <c r="G7" s="22">
        <v>4</v>
      </c>
      <c r="H7" s="22" t="s">
        <v>9</v>
      </c>
      <c r="I7" s="25">
        <v>49</v>
      </c>
      <c r="J7" s="41">
        <f t="shared" si="0"/>
        <v>39.190200000000004</v>
      </c>
    </row>
    <row r="8" spans="1:10" ht="31.5">
      <c r="A8" s="21" t="s">
        <v>7</v>
      </c>
      <c r="B8" s="23" t="s">
        <v>7</v>
      </c>
      <c r="C8" s="23" t="s">
        <v>50</v>
      </c>
      <c r="D8" s="23" t="s">
        <v>13</v>
      </c>
      <c r="E8" s="29" t="s">
        <v>51</v>
      </c>
      <c r="F8" s="19">
        <v>4</v>
      </c>
      <c r="G8" s="22">
        <v>4</v>
      </c>
      <c r="H8" s="22" t="s">
        <v>9</v>
      </c>
      <c r="I8" s="25">
        <v>66</v>
      </c>
      <c r="J8" s="41">
        <f t="shared" si="0"/>
        <v>52.800000000000004</v>
      </c>
    </row>
    <row r="9" spans="1:10" ht="31.5">
      <c r="A9" s="21" t="s">
        <v>7</v>
      </c>
      <c r="B9" s="23" t="s">
        <v>7</v>
      </c>
      <c r="C9" s="23" t="s">
        <v>52</v>
      </c>
      <c r="D9" s="23" t="s">
        <v>14</v>
      </c>
      <c r="E9" s="29" t="s">
        <v>51</v>
      </c>
      <c r="F9" s="19">
        <v>2.739</v>
      </c>
      <c r="G9" s="22">
        <v>7</v>
      </c>
      <c r="H9" s="22" t="s">
        <v>9</v>
      </c>
      <c r="I9" s="25">
        <v>66</v>
      </c>
      <c r="J9" s="41">
        <f t="shared" si="0"/>
        <v>36.1548</v>
      </c>
    </row>
    <row r="10" spans="1:10" ht="15.75">
      <c r="A10" s="7" t="s">
        <v>7</v>
      </c>
      <c r="B10" s="1" t="s">
        <v>7</v>
      </c>
      <c r="C10" s="23" t="s">
        <v>53</v>
      </c>
      <c r="D10" s="23" t="s">
        <v>15</v>
      </c>
      <c r="E10" s="27" t="s">
        <v>22</v>
      </c>
      <c r="F10" s="19">
        <v>1.262</v>
      </c>
      <c r="G10" s="22">
        <v>6</v>
      </c>
      <c r="H10" s="22" t="s">
        <v>9</v>
      </c>
      <c r="I10" s="25">
        <v>61</v>
      </c>
      <c r="J10" s="41">
        <f t="shared" si="0"/>
        <v>15.3964</v>
      </c>
    </row>
    <row r="11" spans="1:10" s="10" customFormat="1" ht="15.75">
      <c r="A11" s="9" t="s">
        <v>40</v>
      </c>
      <c r="B11" s="3"/>
      <c r="C11" s="30"/>
      <c r="D11" s="30"/>
      <c r="E11" s="28"/>
      <c r="F11" s="20">
        <f>SUM(F5:F10)</f>
        <v>15.120000000000001</v>
      </c>
      <c r="G11" s="43"/>
      <c r="H11" s="43"/>
      <c r="I11" s="5"/>
      <c r="J11" s="5"/>
    </row>
    <row r="12" spans="1:10" ht="15.75">
      <c r="A12" s="7" t="s">
        <v>7</v>
      </c>
      <c r="B12" s="1" t="s">
        <v>10</v>
      </c>
      <c r="C12" s="23" t="s">
        <v>54</v>
      </c>
      <c r="D12" s="23" t="s">
        <v>16</v>
      </c>
      <c r="E12" s="27" t="s">
        <v>49</v>
      </c>
      <c r="F12" s="19">
        <v>5.199</v>
      </c>
      <c r="G12" s="22">
        <v>5</v>
      </c>
      <c r="H12" s="22" t="s">
        <v>9</v>
      </c>
      <c r="I12" s="25">
        <v>49</v>
      </c>
      <c r="J12" s="41">
        <f>SUM((F12*I12)*20%)</f>
        <v>50.9502</v>
      </c>
    </row>
    <row r="13" spans="1:10" s="10" customFormat="1" ht="15.75">
      <c r="A13" s="11" t="s">
        <v>40</v>
      </c>
      <c r="B13" s="2"/>
      <c r="C13" s="30"/>
      <c r="D13" s="30"/>
      <c r="E13" s="28"/>
      <c r="F13" s="20">
        <f>SUM(F12)</f>
        <v>5.199</v>
      </c>
      <c r="G13" s="43"/>
      <c r="H13" s="43"/>
      <c r="I13" s="5"/>
      <c r="J13" s="5"/>
    </row>
    <row r="14" spans="1:10" s="10" customFormat="1" ht="15.75">
      <c r="A14" s="54" t="s">
        <v>41</v>
      </c>
      <c r="B14" s="54"/>
      <c r="C14" s="30"/>
      <c r="D14" s="30"/>
      <c r="E14" s="28"/>
      <c r="F14" s="20">
        <f>F11+F13</f>
        <v>20.319000000000003</v>
      </c>
      <c r="G14" s="43"/>
      <c r="H14" s="43"/>
      <c r="I14" s="5"/>
      <c r="J14" s="5"/>
    </row>
    <row r="15" spans="1:10" ht="15.75">
      <c r="A15" s="12" t="s">
        <v>37</v>
      </c>
      <c r="B15" s="1" t="s">
        <v>19</v>
      </c>
      <c r="C15" s="23" t="s">
        <v>20</v>
      </c>
      <c r="D15" s="33" t="s">
        <v>21</v>
      </c>
      <c r="E15" s="27" t="s">
        <v>22</v>
      </c>
      <c r="F15" s="19">
        <v>6.329</v>
      </c>
      <c r="G15" s="22">
        <v>6</v>
      </c>
      <c r="H15" s="22" t="s">
        <v>9</v>
      </c>
      <c r="I15" s="25">
        <v>61</v>
      </c>
      <c r="J15" s="41">
        <f>SUM((F15*I15)*20%)</f>
        <v>77.21379999999999</v>
      </c>
    </row>
    <row r="16" spans="1:10" ht="15.75">
      <c r="A16" s="12" t="s">
        <v>37</v>
      </c>
      <c r="B16" s="1" t="s">
        <v>19</v>
      </c>
      <c r="C16" s="23" t="s">
        <v>20</v>
      </c>
      <c r="D16" s="33" t="s">
        <v>23</v>
      </c>
      <c r="E16" s="27" t="s">
        <v>22</v>
      </c>
      <c r="F16" s="19">
        <v>1.999</v>
      </c>
      <c r="G16" s="22">
        <v>6</v>
      </c>
      <c r="H16" s="22" t="s">
        <v>9</v>
      </c>
      <c r="I16" s="25">
        <v>61</v>
      </c>
      <c r="J16" s="41">
        <f>SUM((F16*I16)*20%)</f>
        <v>24.387800000000002</v>
      </c>
    </row>
    <row r="17" spans="1:10" s="10" customFormat="1" ht="12.75" customHeight="1">
      <c r="A17" s="9" t="s">
        <v>40</v>
      </c>
      <c r="B17" s="2"/>
      <c r="C17" s="30"/>
      <c r="D17" s="34"/>
      <c r="E17" s="28"/>
      <c r="F17" s="20">
        <f>SUM(F15:F16)</f>
        <v>8.328</v>
      </c>
      <c r="G17" s="43"/>
      <c r="H17" s="43"/>
      <c r="I17" s="5"/>
      <c r="J17" s="5"/>
    </row>
    <row r="18" spans="1:10" ht="15.75">
      <c r="A18" s="12" t="s">
        <v>37</v>
      </c>
      <c r="B18" s="1" t="s">
        <v>24</v>
      </c>
      <c r="C18" s="24" t="s">
        <v>25</v>
      </c>
      <c r="D18" s="35" t="s">
        <v>26</v>
      </c>
      <c r="E18" s="27" t="s">
        <v>22</v>
      </c>
      <c r="F18" s="39">
        <v>4.5</v>
      </c>
      <c r="G18" s="22">
        <v>4</v>
      </c>
      <c r="H18" s="22" t="s">
        <v>9</v>
      </c>
      <c r="I18" s="25">
        <v>61</v>
      </c>
      <c r="J18" s="41">
        <f>SUM((F18*I18)*20%)</f>
        <v>54.900000000000006</v>
      </c>
    </row>
    <row r="19" spans="1:10" ht="15.75">
      <c r="A19" s="12" t="s">
        <v>37</v>
      </c>
      <c r="B19" s="1" t="s">
        <v>24</v>
      </c>
      <c r="C19" s="24" t="s">
        <v>25</v>
      </c>
      <c r="D19" s="35" t="s">
        <v>27</v>
      </c>
      <c r="E19" s="27" t="s">
        <v>22</v>
      </c>
      <c r="F19" s="39">
        <v>2</v>
      </c>
      <c r="G19" s="22">
        <v>4</v>
      </c>
      <c r="H19" s="22" t="s">
        <v>9</v>
      </c>
      <c r="I19" s="25">
        <v>61</v>
      </c>
      <c r="J19" s="41">
        <f>SUM((F19*I19)*20%)</f>
        <v>24.400000000000002</v>
      </c>
    </row>
    <row r="20" spans="1:10" ht="15.75">
      <c r="A20" s="12" t="s">
        <v>37</v>
      </c>
      <c r="B20" s="1" t="s">
        <v>24</v>
      </c>
      <c r="C20" s="24" t="s">
        <v>25</v>
      </c>
      <c r="D20" s="35" t="s">
        <v>28</v>
      </c>
      <c r="E20" s="27" t="s">
        <v>22</v>
      </c>
      <c r="F20" s="39">
        <v>7.798</v>
      </c>
      <c r="G20" s="22">
        <v>4</v>
      </c>
      <c r="H20" s="22" t="s">
        <v>9</v>
      </c>
      <c r="I20" s="25">
        <v>61</v>
      </c>
      <c r="J20" s="41">
        <f>SUM((F20*I20)*20%)</f>
        <v>95.13560000000001</v>
      </c>
    </row>
    <row r="21" spans="1:10" s="13" customFormat="1" ht="15.75">
      <c r="A21" s="11" t="s">
        <v>40</v>
      </c>
      <c r="B21" s="2"/>
      <c r="C21" s="31"/>
      <c r="D21" s="36"/>
      <c r="E21" s="28"/>
      <c r="F21" s="40">
        <f>SUM(F18:F20)</f>
        <v>14.298</v>
      </c>
      <c r="G21" s="43"/>
      <c r="H21" s="43"/>
      <c r="I21" s="5"/>
      <c r="J21" s="5"/>
    </row>
    <row r="22" spans="1:10" s="13" customFormat="1" ht="15.75">
      <c r="A22" s="54" t="s">
        <v>41</v>
      </c>
      <c r="B22" s="54"/>
      <c r="C22" s="30"/>
      <c r="D22" s="30"/>
      <c r="E22" s="28"/>
      <c r="F22" s="20">
        <f>F17+F21</f>
        <v>22.625999999999998</v>
      </c>
      <c r="G22" s="43"/>
      <c r="H22" s="43"/>
      <c r="I22" s="5"/>
      <c r="J22" s="5"/>
    </row>
    <row r="23" spans="1:10" ht="15.75">
      <c r="A23" s="12" t="s">
        <v>29</v>
      </c>
      <c r="B23" s="14" t="s">
        <v>29</v>
      </c>
      <c r="C23" s="24" t="s">
        <v>55</v>
      </c>
      <c r="D23" s="37" t="s">
        <v>30</v>
      </c>
      <c r="E23" s="27" t="s">
        <v>49</v>
      </c>
      <c r="F23" s="19">
        <v>0.623</v>
      </c>
      <c r="G23" s="44">
        <v>3</v>
      </c>
      <c r="H23" s="45" t="s">
        <v>9</v>
      </c>
      <c r="I23" s="25">
        <v>49</v>
      </c>
      <c r="J23" s="41">
        <f>SUM((F23*I23)*20%)</f>
        <v>6.1054</v>
      </c>
    </row>
    <row r="24" spans="1:10" s="10" customFormat="1" ht="15.75">
      <c r="A24" s="53" t="s">
        <v>40</v>
      </c>
      <c r="B24" s="53"/>
      <c r="C24" s="30"/>
      <c r="D24" s="30"/>
      <c r="E24" s="28"/>
      <c r="F24" s="20">
        <f>F23</f>
        <v>0.623</v>
      </c>
      <c r="G24" s="43"/>
      <c r="H24" s="43"/>
      <c r="I24" s="5"/>
      <c r="J24" s="5"/>
    </row>
    <row r="25" spans="1:10" s="10" customFormat="1" ht="15.75">
      <c r="A25" s="54" t="s">
        <v>41</v>
      </c>
      <c r="B25" s="54"/>
      <c r="C25" s="30"/>
      <c r="D25" s="30"/>
      <c r="E25" s="28"/>
      <c r="F25" s="20">
        <f>F24</f>
        <v>0.623</v>
      </c>
      <c r="G25" s="43"/>
      <c r="H25" s="43"/>
      <c r="I25" s="5"/>
      <c r="J25" s="5"/>
    </row>
    <row r="26" spans="1:10" ht="31.5">
      <c r="A26" s="26" t="s">
        <v>38</v>
      </c>
      <c r="B26" s="23" t="s">
        <v>31</v>
      </c>
      <c r="C26" s="24" t="s">
        <v>56</v>
      </c>
      <c r="D26" s="23" t="s">
        <v>32</v>
      </c>
      <c r="E26" s="29" t="s">
        <v>51</v>
      </c>
      <c r="F26" s="19">
        <v>1.222</v>
      </c>
      <c r="G26" s="22">
        <v>6</v>
      </c>
      <c r="H26" s="22" t="s">
        <v>9</v>
      </c>
      <c r="I26" s="25">
        <v>66</v>
      </c>
      <c r="J26" s="41">
        <f>SUM((F26*I26)*20%)</f>
        <v>16.1304</v>
      </c>
    </row>
    <row r="27" spans="1:10" s="10" customFormat="1" ht="15.75">
      <c r="A27" s="53" t="s">
        <v>40</v>
      </c>
      <c r="B27" s="53"/>
      <c r="C27" s="30"/>
      <c r="D27" s="30"/>
      <c r="E27" s="28"/>
      <c r="F27" s="20">
        <f>SUM(F26)</f>
        <v>1.222</v>
      </c>
      <c r="G27" s="43"/>
      <c r="H27" s="43"/>
      <c r="I27" s="5"/>
      <c r="J27" s="5"/>
    </row>
    <row r="28" spans="1:10" s="10" customFormat="1" ht="15.75">
      <c r="A28" s="54" t="s">
        <v>41</v>
      </c>
      <c r="B28" s="54"/>
      <c r="C28" s="30"/>
      <c r="D28" s="30"/>
      <c r="E28" s="28"/>
      <c r="F28" s="20">
        <f>F27</f>
        <v>1.222</v>
      </c>
      <c r="G28" s="43"/>
      <c r="H28" s="43"/>
      <c r="I28" s="5"/>
      <c r="J28" s="5"/>
    </row>
    <row r="29" spans="1:10" s="10" customFormat="1" ht="31.5">
      <c r="A29" s="26" t="s">
        <v>57</v>
      </c>
      <c r="B29" s="23" t="s">
        <v>58</v>
      </c>
      <c r="C29" s="24" t="s">
        <v>60</v>
      </c>
      <c r="D29" s="23" t="s">
        <v>59</v>
      </c>
      <c r="E29" s="29" t="s">
        <v>61</v>
      </c>
      <c r="F29" s="19">
        <v>11.253</v>
      </c>
      <c r="G29" s="22">
        <v>5</v>
      </c>
      <c r="H29" s="22" t="s">
        <v>9</v>
      </c>
      <c r="I29" s="25">
        <v>37</v>
      </c>
      <c r="J29" s="41">
        <f>SUM((F29*I29)*20%)</f>
        <v>83.2722</v>
      </c>
    </row>
    <row r="30" spans="1:10" s="10" customFormat="1" ht="15.75">
      <c r="A30" s="53" t="s">
        <v>40</v>
      </c>
      <c r="B30" s="53"/>
      <c r="C30" s="30"/>
      <c r="D30" s="30"/>
      <c r="E30" s="28"/>
      <c r="F30" s="20">
        <f>SUM(F29)</f>
        <v>11.253</v>
      </c>
      <c r="G30" s="43"/>
      <c r="H30" s="43"/>
      <c r="I30" s="5"/>
      <c r="J30" s="5"/>
    </row>
    <row r="31" spans="1:10" s="10" customFormat="1" ht="15.75">
      <c r="A31" s="54" t="s">
        <v>41</v>
      </c>
      <c r="B31" s="54"/>
      <c r="C31" s="30"/>
      <c r="D31" s="30"/>
      <c r="E31" s="28"/>
      <c r="F31" s="20">
        <f>F30</f>
        <v>11.253</v>
      </c>
      <c r="G31" s="43"/>
      <c r="H31" s="43"/>
      <c r="I31" s="5"/>
      <c r="J31" s="5"/>
    </row>
    <row r="32" spans="1:10" ht="15.75">
      <c r="A32" s="12" t="s">
        <v>39</v>
      </c>
      <c r="B32" s="1" t="s">
        <v>33</v>
      </c>
      <c r="C32" s="23" t="s">
        <v>34</v>
      </c>
      <c r="D32" s="23" t="s">
        <v>35</v>
      </c>
      <c r="E32" s="27" t="s">
        <v>22</v>
      </c>
      <c r="F32" s="19">
        <v>1.526</v>
      </c>
      <c r="G32" s="22">
        <v>4</v>
      </c>
      <c r="H32" s="22" t="s">
        <v>9</v>
      </c>
      <c r="I32" s="25">
        <v>61</v>
      </c>
      <c r="J32" s="41">
        <f>SUM((F32*I32)*20%)</f>
        <v>18.6172</v>
      </c>
    </row>
    <row r="33" spans="1:10" s="10" customFormat="1" ht="15.75">
      <c r="A33" s="53" t="s">
        <v>40</v>
      </c>
      <c r="B33" s="53"/>
      <c r="C33" s="30"/>
      <c r="D33" s="30"/>
      <c r="E33" s="28"/>
      <c r="F33" s="20">
        <f>SUM(F32)</f>
        <v>1.526</v>
      </c>
      <c r="G33" s="43"/>
      <c r="H33" s="43"/>
      <c r="I33" s="5"/>
      <c r="J33" s="5"/>
    </row>
    <row r="34" spans="1:10" s="10" customFormat="1" ht="15.75">
      <c r="A34" s="54" t="s">
        <v>41</v>
      </c>
      <c r="B34" s="54"/>
      <c r="C34" s="30"/>
      <c r="D34" s="30"/>
      <c r="E34" s="28"/>
      <c r="F34" s="20">
        <f>F33</f>
        <v>1.526</v>
      </c>
      <c r="G34" s="43"/>
      <c r="H34" s="43"/>
      <c r="I34" s="5"/>
      <c r="J34" s="5"/>
    </row>
    <row r="35" spans="1:10" s="15" customFormat="1" ht="15.75">
      <c r="A35" s="54" t="s">
        <v>42</v>
      </c>
      <c r="B35" s="54"/>
      <c r="C35" s="30"/>
      <c r="D35" s="30"/>
      <c r="E35" s="28"/>
      <c r="F35" s="20">
        <f>F14+F22+F25+F28+F34+F31</f>
        <v>57.569</v>
      </c>
      <c r="G35" s="43"/>
      <c r="H35" s="43"/>
      <c r="I35" s="43"/>
      <c r="J35" s="43"/>
    </row>
    <row r="38" spans="1:8" ht="15.75">
      <c r="A38" s="56"/>
      <c r="B38" s="56"/>
      <c r="C38" s="46"/>
      <c r="D38" s="47"/>
      <c r="F38" s="49"/>
      <c r="H38" s="48"/>
    </row>
    <row r="39" spans="1:8" ht="15.75">
      <c r="A39" s="50"/>
      <c r="B39" s="51"/>
      <c r="C39" s="50"/>
      <c r="D39" s="50"/>
      <c r="F39" s="50"/>
      <c r="H39" s="51"/>
    </row>
  </sheetData>
  <sheetProtection/>
  <mergeCells count="15">
    <mergeCell ref="A38:B38"/>
    <mergeCell ref="A34:B34"/>
    <mergeCell ref="A35:B35"/>
    <mergeCell ref="A14:B14"/>
    <mergeCell ref="A22:B22"/>
    <mergeCell ref="A24:B24"/>
    <mergeCell ref="A25:B25"/>
    <mergeCell ref="A27:B27"/>
    <mergeCell ref="A28:B28"/>
    <mergeCell ref="B3:H3"/>
    <mergeCell ref="A33:B33"/>
    <mergeCell ref="A30:B30"/>
    <mergeCell ref="A31:B31"/>
    <mergeCell ref="A1:J1"/>
    <mergeCell ref="A2:J2"/>
  </mergeCells>
  <printOptions/>
  <pageMargins left="0.7480314960629921" right="0.7480314960629921" top="0.5511811023622047" bottom="0.3937007874015748" header="0.5118110236220472" footer="0.5118110236220472"/>
  <pageSetup fitToHeight="0" fitToWidth="1" horizontalDpi="600" verticalDpi="600" orientation="landscape" paperSize="8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2022-02-04T08:22:04Z</cp:lastPrinted>
  <dcterms:created xsi:type="dcterms:W3CDTF">1996-10-14T23:33:28Z</dcterms:created>
  <dcterms:modified xsi:type="dcterms:W3CDTF">2022-02-14T08:05:29Z</dcterms:modified>
  <cp:category/>
  <cp:version/>
  <cp:contentType/>
  <cp:contentStatus/>
</cp:coreProperties>
</file>