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RINA VALCHEVA\2023-2024\ВТОРА ТРЪЖНА СЕСИЯ ЕПК 2023-2024\"/>
    </mc:Choice>
  </mc:AlternateContent>
  <bookViews>
    <workbookView xWindow="0" yWindow="0" windowWidth="20730" windowHeight="11760"/>
  </bookViews>
  <sheets>
    <sheet name="Sheet2" sheetId="3" r:id="rId1"/>
  </sheets>
  <calcPr calcId="162913"/>
</workbook>
</file>

<file path=xl/calcChain.xml><?xml version="1.0" encoding="utf-8"?>
<calcChain xmlns="http://schemas.openxmlformats.org/spreadsheetml/2006/main">
  <c r="F304" i="3" l="1"/>
  <c r="J303" i="3"/>
  <c r="J302" i="3"/>
  <c r="J301" i="3"/>
  <c r="F300" i="3"/>
  <c r="J299" i="3"/>
  <c r="F298" i="3"/>
  <c r="J297" i="3"/>
  <c r="F296" i="3"/>
  <c r="J295" i="3"/>
  <c r="J294" i="3"/>
  <c r="J293" i="3"/>
  <c r="J292" i="3"/>
  <c r="F291" i="3"/>
  <c r="J290" i="3"/>
  <c r="F289" i="3"/>
  <c r="F305" i="3" s="1"/>
  <c r="J288" i="3"/>
  <c r="J287" i="3"/>
  <c r="J286" i="3"/>
  <c r="F285" i="3"/>
  <c r="F284" i="3"/>
  <c r="J283" i="3"/>
  <c r="F282" i="3"/>
  <c r="J281" i="3"/>
  <c r="F279" i="3"/>
  <c r="F280" i="3" s="1"/>
  <c r="J278" i="3"/>
  <c r="J277" i="3"/>
  <c r="J276" i="3"/>
  <c r="J275" i="3"/>
  <c r="J274" i="3"/>
  <c r="F273" i="3"/>
  <c r="J272" i="3"/>
  <c r="J271" i="3"/>
  <c r="J270" i="3"/>
  <c r="J269" i="3"/>
  <c r="J268" i="3"/>
  <c r="J267" i="3"/>
  <c r="J266" i="3"/>
  <c r="J265" i="3"/>
  <c r="J264" i="3"/>
  <c r="J263" i="3"/>
  <c r="J262" i="3"/>
  <c r="J261" i="3"/>
  <c r="J260" i="3"/>
  <c r="J259" i="3"/>
  <c r="J258" i="3"/>
  <c r="J257" i="3"/>
  <c r="J256" i="3"/>
  <c r="J255" i="3"/>
  <c r="J254" i="3"/>
  <c r="J253" i="3"/>
  <c r="J252" i="3"/>
  <c r="J251" i="3"/>
  <c r="J250" i="3"/>
  <c r="J249" i="3"/>
  <c r="J248" i="3"/>
  <c r="J247" i="3"/>
  <c r="J246" i="3"/>
  <c r="J245" i="3"/>
  <c r="J244" i="3"/>
  <c r="J243" i="3"/>
  <c r="J242" i="3"/>
  <c r="J241" i="3"/>
  <c r="J240" i="3"/>
  <c r="J239" i="3"/>
  <c r="J238" i="3"/>
  <c r="J237" i="3"/>
  <c r="J236" i="3"/>
  <c r="J235" i="3"/>
  <c r="J234" i="3"/>
  <c r="J233" i="3"/>
  <c r="J232" i="3"/>
  <c r="J231" i="3"/>
  <c r="J230" i="3"/>
  <c r="J229" i="3"/>
  <c r="J228" i="3"/>
  <c r="J227" i="3"/>
  <c r="J226" i="3"/>
  <c r="J225" i="3"/>
  <c r="J224" i="3"/>
  <c r="J223" i="3"/>
  <c r="J222" i="3"/>
  <c r="J221" i="3"/>
  <c r="J220" i="3"/>
  <c r="J219" i="3"/>
  <c r="J218" i="3"/>
  <c r="J217" i="3"/>
  <c r="J216" i="3"/>
  <c r="J215" i="3"/>
  <c r="J214" i="3"/>
  <c r="J213" i="3"/>
  <c r="J212" i="3"/>
  <c r="J211" i="3"/>
  <c r="J210" i="3"/>
  <c r="J209" i="3"/>
  <c r="J208" i="3"/>
  <c r="J207" i="3"/>
  <c r="J206" i="3"/>
  <c r="J205" i="3"/>
  <c r="J204" i="3"/>
  <c r="J203" i="3"/>
  <c r="J202" i="3"/>
  <c r="J201" i="3"/>
  <c r="J200" i="3"/>
  <c r="J199" i="3"/>
  <c r="J198" i="3"/>
  <c r="J197" i="3"/>
  <c r="J196" i="3"/>
  <c r="J195" i="3"/>
  <c r="J194" i="3"/>
  <c r="J193" i="3"/>
  <c r="J192" i="3"/>
  <c r="J191" i="3"/>
  <c r="J190" i="3"/>
  <c r="J189" i="3"/>
  <c r="J188" i="3"/>
  <c r="J187" i="3"/>
  <c r="J186" i="3"/>
  <c r="J185" i="3"/>
  <c r="J184" i="3"/>
  <c r="J183" i="3"/>
  <c r="J182" i="3"/>
  <c r="F181" i="3"/>
  <c r="J180" i="3"/>
  <c r="F179" i="3"/>
  <c r="J178" i="3"/>
  <c r="J177" i="3"/>
  <c r="J176" i="3"/>
  <c r="J175" i="3"/>
  <c r="F174" i="3"/>
  <c r="J173" i="3"/>
  <c r="F172" i="3"/>
  <c r="J171" i="3"/>
  <c r="J170" i="3"/>
  <c r="J169" i="3"/>
  <c r="J168" i="3"/>
  <c r="J167" i="3"/>
  <c r="J166" i="3"/>
  <c r="J165" i="3"/>
  <c r="J164" i="3"/>
  <c r="J163" i="3"/>
  <c r="J162" i="3"/>
  <c r="J161" i="3"/>
  <c r="J160" i="3"/>
  <c r="J159" i="3"/>
  <c r="J158" i="3"/>
  <c r="J157" i="3"/>
  <c r="J156" i="3"/>
  <c r="J155" i="3"/>
  <c r="J154" i="3"/>
  <c r="J153" i="3"/>
  <c r="J152" i="3"/>
  <c r="J151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F87" i="3"/>
  <c r="J86" i="3"/>
  <c r="J85" i="3"/>
  <c r="J84" i="3"/>
  <c r="J83" i="3"/>
  <c r="J82" i="3"/>
  <c r="J81" i="3"/>
  <c r="J80" i="3"/>
  <c r="J79" i="3"/>
  <c r="J78" i="3"/>
  <c r="F77" i="3"/>
  <c r="J76" i="3"/>
  <c r="J75" i="3"/>
  <c r="F73" i="3"/>
  <c r="F74" i="3" s="1"/>
  <c r="J72" i="3"/>
  <c r="J71" i="3"/>
  <c r="F69" i="3"/>
  <c r="F70" i="3" s="1"/>
  <c r="J68" i="3"/>
  <c r="F67" i="3"/>
  <c r="J66" i="3"/>
  <c r="J65" i="3"/>
  <c r="F63" i="3"/>
  <c r="F64" i="3" s="1"/>
  <c r="J62" i="3"/>
  <c r="F61" i="3"/>
  <c r="J60" i="3"/>
  <c r="J59" i="3"/>
  <c r="F57" i="3"/>
  <c r="F58" i="3" s="1"/>
  <c r="J56" i="3"/>
  <c r="F55" i="3"/>
  <c r="J54" i="3"/>
  <c r="J53" i="3"/>
  <c r="F51" i="3"/>
  <c r="F52" i="3" s="1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F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F22" i="3"/>
  <c r="J21" i="3"/>
  <c r="J20" i="3"/>
  <c r="F19" i="3"/>
  <c r="J18" i="3"/>
  <c r="J17" i="3"/>
  <c r="F16" i="3"/>
  <c r="J15" i="3"/>
  <c r="F13" i="3"/>
  <c r="F14" i="3" s="1"/>
  <c r="J12" i="3"/>
  <c r="F11" i="3"/>
  <c r="J10" i="3"/>
  <c r="F9" i="3"/>
  <c r="F8" i="3"/>
  <c r="J7" i="3"/>
  <c r="F6" i="3"/>
  <c r="J5" i="3"/>
  <c r="F306" i="3" l="1"/>
</calcChain>
</file>

<file path=xl/sharedStrings.xml><?xml version="1.0" encoding="utf-8"?>
<sst xmlns="http://schemas.openxmlformats.org/spreadsheetml/2006/main" count="1809" uniqueCount="444">
  <si>
    <t xml:space="preserve"> </t>
  </si>
  <si>
    <t>Имот №</t>
  </si>
  <si>
    <t>не</t>
  </si>
  <si>
    <t>да</t>
  </si>
  <si>
    <t>Велики Преслав</t>
  </si>
  <si>
    <t>Венец</t>
  </si>
  <si>
    <t>Нива</t>
  </si>
  <si>
    <t>Изоставена нива</t>
  </si>
  <si>
    <t>Върбица</t>
  </si>
  <si>
    <t>Каолиново</t>
  </si>
  <si>
    <t>Каспичан</t>
  </si>
  <si>
    <t>Никола Козлево</t>
  </si>
  <si>
    <t>Нови пазар</t>
  </si>
  <si>
    <t>Войвода</t>
  </si>
  <si>
    <t>11819.37.16</t>
  </si>
  <si>
    <t>Смядово</t>
  </si>
  <si>
    <t>Александрово</t>
  </si>
  <si>
    <t>00330.97.8</t>
  </si>
  <si>
    <t>00330.129.1</t>
  </si>
  <si>
    <t>Бял бряг</t>
  </si>
  <si>
    <t>07729.19.1</t>
  </si>
  <si>
    <t>07729.19.20</t>
  </si>
  <si>
    <t>07729.41.7</t>
  </si>
  <si>
    <t>07729.75.5</t>
  </si>
  <si>
    <t>07729.99.11</t>
  </si>
  <si>
    <t>Веселиново</t>
  </si>
  <si>
    <t>10762.21.61</t>
  </si>
  <si>
    <t>10762.19.1</t>
  </si>
  <si>
    <t>10762.20.20</t>
  </si>
  <si>
    <t>10762.23.12</t>
  </si>
  <si>
    <t>10762.24.2</t>
  </si>
  <si>
    <t>10762.25.7</t>
  </si>
  <si>
    <t>10762.27.3</t>
  </si>
  <si>
    <t>10762.27.5</t>
  </si>
  <si>
    <t>10762.32.4</t>
  </si>
  <si>
    <t>10762.32.14</t>
  </si>
  <si>
    <t>10762.32.15</t>
  </si>
  <si>
    <t>10762.33.104</t>
  </si>
  <si>
    <t>10762.36.8</t>
  </si>
  <si>
    <t>10762.36.11</t>
  </si>
  <si>
    <t>10762.36.12</t>
  </si>
  <si>
    <t>10762.37.17</t>
  </si>
  <si>
    <t>10762.37.28</t>
  </si>
  <si>
    <t>10762.37.50</t>
  </si>
  <si>
    <t>10762.39.5</t>
  </si>
  <si>
    <t>10762.44.1</t>
  </si>
  <si>
    <t>10762.44.2</t>
  </si>
  <si>
    <t>10762.45.2</t>
  </si>
  <si>
    <t>10762.51.27</t>
  </si>
  <si>
    <t>10762.52.3</t>
  </si>
  <si>
    <t>10762.56.18</t>
  </si>
  <si>
    <t>10762.57.34</t>
  </si>
  <si>
    <t>10762.58.5</t>
  </si>
  <si>
    <t>Желъд</t>
  </si>
  <si>
    <t>29177.15.4</t>
  </si>
  <si>
    <t>Кълново</t>
  </si>
  <si>
    <t>40840.9.33</t>
  </si>
  <si>
    <t>40840.9.41</t>
  </si>
  <si>
    <t>40840.9.45</t>
  </si>
  <si>
    <t>Ново Янково</t>
  </si>
  <si>
    <t>52310.19.9</t>
  </si>
  <si>
    <t>Риш</t>
  </si>
  <si>
    <t>62732.10.96</t>
  </si>
  <si>
    <t>62732.24.4</t>
  </si>
  <si>
    <t>62732.24.6</t>
  </si>
  <si>
    <t>62732.24.7</t>
  </si>
  <si>
    <t>62732.24.8</t>
  </si>
  <si>
    <t>62732.24.13</t>
  </si>
  <si>
    <t>62732.24.18</t>
  </si>
  <si>
    <t>62732.24.19</t>
  </si>
  <si>
    <t>62732.24.43</t>
  </si>
  <si>
    <t>62732.24.119</t>
  </si>
  <si>
    <t>62732.24.121</t>
  </si>
  <si>
    <t>62732.24.122</t>
  </si>
  <si>
    <t>62732.24.128</t>
  </si>
  <si>
    <t>62732.24.131</t>
  </si>
  <si>
    <t>62732.24.132</t>
  </si>
  <si>
    <t>62732.24.134</t>
  </si>
  <si>
    <t>62732.24.137</t>
  </si>
  <si>
    <t>62732.38.4</t>
  </si>
  <si>
    <t>62732.38.5</t>
  </si>
  <si>
    <t>62732.38.6</t>
  </si>
  <si>
    <t>62732.38.9</t>
  </si>
  <si>
    <t>62732.38.36</t>
  </si>
  <si>
    <t>62732.39.14</t>
  </si>
  <si>
    <t>62732.39.17</t>
  </si>
  <si>
    <t>62732.40.18</t>
  </si>
  <si>
    <t>62732.40.19</t>
  </si>
  <si>
    <t>62732.40.21</t>
  </si>
  <si>
    <t>62732.40.22</t>
  </si>
  <si>
    <t>62732.40.26</t>
  </si>
  <si>
    <t>62732.41.4</t>
  </si>
  <si>
    <t>62732.43.32</t>
  </si>
  <si>
    <t>62732.43.33</t>
  </si>
  <si>
    <t>62732.47.48</t>
  </si>
  <si>
    <t>62732.60.11</t>
  </si>
  <si>
    <t>62732.63.20</t>
  </si>
  <si>
    <t>62732.63.44</t>
  </si>
  <si>
    <t>62732.64.7</t>
  </si>
  <si>
    <t>62732.64.13</t>
  </si>
  <si>
    <t>62732.65.27</t>
  </si>
  <si>
    <t>62732.65.32</t>
  </si>
  <si>
    <t>62732.66.6</t>
  </si>
  <si>
    <t>62732.66.18</t>
  </si>
  <si>
    <t>62732.67.19</t>
  </si>
  <si>
    <t>62732.70.70</t>
  </si>
  <si>
    <t>62732.70.77</t>
  </si>
  <si>
    <t>62732.70.81</t>
  </si>
  <si>
    <t>62732.72.4</t>
  </si>
  <si>
    <t>62732.72.5</t>
  </si>
  <si>
    <t>62732.72.6</t>
  </si>
  <si>
    <t>62732.72.13</t>
  </si>
  <si>
    <t>62732.72.15</t>
  </si>
  <si>
    <t>62732.72.52</t>
  </si>
  <si>
    <t>62732.76.15</t>
  </si>
  <si>
    <t>62732.76.16</t>
  </si>
  <si>
    <t>62732.77.58</t>
  </si>
  <si>
    <t>62732.77.59</t>
  </si>
  <si>
    <t>62732.78.17</t>
  </si>
  <si>
    <t>62732.79.4</t>
  </si>
  <si>
    <t>62732.79.5</t>
  </si>
  <si>
    <t>62732.79.7</t>
  </si>
  <si>
    <t>62732.81.63</t>
  </si>
  <si>
    <t>62732.82.2</t>
  </si>
  <si>
    <t>62732.82.60</t>
  </si>
  <si>
    <t>62732.85.4</t>
  </si>
  <si>
    <t>62732.86.19</t>
  </si>
  <si>
    <t>62732.86.21</t>
  </si>
  <si>
    <t>62732.88.53</t>
  </si>
  <si>
    <t>62732.89.23</t>
  </si>
  <si>
    <t>62732.89.24</t>
  </si>
  <si>
    <t>62732.89.35</t>
  </si>
  <si>
    <t>67708.11.3</t>
  </si>
  <si>
    <t>67708.33.768</t>
  </si>
  <si>
    <t>67708.259.22</t>
  </si>
  <si>
    <t>67708.259.24</t>
  </si>
  <si>
    <t>Хитрино</t>
  </si>
  <si>
    <t>Шумен</t>
  </si>
  <si>
    <t>Градище</t>
  </si>
  <si>
    <t>17573.15.101</t>
  </si>
  <si>
    <t>Ивански</t>
  </si>
  <si>
    <t>32158.110.61</t>
  </si>
  <si>
    <t>32158.194.86</t>
  </si>
  <si>
    <t>32158.256.2</t>
  </si>
  <si>
    <t>Кладенец</t>
  </si>
  <si>
    <t>37135.10.8</t>
  </si>
  <si>
    <t>Новосел</t>
  </si>
  <si>
    <t>Салманово</t>
  </si>
  <si>
    <t>65187.25.2</t>
  </si>
  <si>
    <t>65187.48.3</t>
  </si>
  <si>
    <t>Местност</t>
  </si>
  <si>
    <t xml:space="preserve">НТП </t>
  </si>
  <si>
    <t xml:space="preserve">Категория </t>
  </si>
  <si>
    <t xml:space="preserve">Площ </t>
  </si>
  <si>
    <t>Община</t>
  </si>
  <si>
    <t>Землище</t>
  </si>
  <si>
    <t>Поливност  да/не</t>
  </si>
  <si>
    <t>Общо за землището:</t>
  </si>
  <si>
    <t>Общо за общината:</t>
  </si>
  <si>
    <t>КИРЕЗЛИК</t>
  </si>
  <si>
    <t>КОРУ АЛТЪ</t>
  </si>
  <si>
    <t>62732.40.2</t>
  </si>
  <si>
    <t>ОБЛАСТ ШУМЕН</t>
  </si>
  <si>
    <t>Начална тръжна цена лв./дка</t>
  </si>
  <si>
    <t>Размер на депозита за участие в търга</t>
  </si>
  <si>
    <t>Друг вид нива</t>
  </si>
  <si>
    <t>Изоставена орна земя</t>
  </si>
  <si>
    <t>62732.86.47</t>
  </si>
  <si>
    <t>10762.20.24</t>
  </si>
  <si>
    <t>Габрица</t>
  </si>
  <si>
    <t>Асърлък</t>
  </si>
  <si>
    <t>14132.24.4</t>
  </si>
  <si>
    <t>Драгоево</t>
  </si>
  <si>
    <t>КАРБУН</t>
  </si>
  <si>
    <t>23340.142.21</t>
  </si>
  <si>
    <t>Мостич</t>
  </si>
  <si>
    <t>49148.17.13</t>
  </si>
  <si>
    <t>МАНДЖА</t>
  </si>
  <si>
    <t>БАЛЖАЛЪК</t>
  </si>
  <si>
    <t>43949.30.3</t>
  </si>
  <si>
    <t>УЗУНДЖА</t>
  </si>
  <si>
    <t>43949.33.3</t>
  </si>
  <si>
    <t>АЛМАЛЪК</t>
  </si>
  <si>
    <t>ГЯУР ТАРЛА</t>
  </si>
  <si>
    <t>51785.22.41</t>
  </si>
  <si>
    <t>ЧОБАНКА</t>
  </si>
  <si>
    <t>51785.25.22</t>
  </si>
  <si>
    <t>АСАЛЪК</t>
  </si>
  <si>
    <t>73537.6.18</t>
  </si>
  <si>
    <t>РАДИЧ</t>
  </si>
  <si>
    <t>73537.30.38</t>
  </si>
  <si>
    <t>БОКЛУДЖА</t>
  </si>
  <si>
    <t>73537.31.30</t>
  </si>
  <si>
    <t>73537.31.32</t>
  </si>
  <si>
    <t>73537.31.33</t>
  </si>
  <si>
    <t>КОРУ БАШИ</t>
  </si>
  <si>
    <t>73537.25.96</t>
  </si>
  <si>
    <t>КАВАК ДОРУСУ</t>
  </si>
  <si>
    <t>73537.28.4</t>
  </si>
  <si>
    <t>73537.30.23</t>
  </si>
  <si>
    <t>73537.30.62</t>
  </si>
  <si>
    <t>73537.31.17</t>
  </si>
  <si>
    <t>73537.31.18</t>
  </si>
  <si>
    <t>ЕШ ОТУЛАР</t>
  </si>
  <si>
    <t>73537.36.14</t>
  </si>
  <si>
    <t>БЕДЖЕНЕЛИК</t>
  </si>
  <si>
    <t>73537.43.8</t>
  </si>
  <si>
    <t>КАЯ БАШИ</t>
  </si>
  <si>
    <t>70398.17.3</t>
  </si>
  <si>
    <t>ЧЕРВЕНАТА ПРЪСТ</t>
  </si>
  <si>
    <t>70398.29.1</t>
  </si>
  <si>
    <t>КУЗ АЛТЪ</t>
  </si>
  <si>
    <t>70398.37.3</t>
  </si>
  <si>
    <t>70398.41.1</t>
  </si>
  <si>
    <t>70398.42.1</t>
  </si>
  <si>
    <t>ПАПАЗ ГЬОЛ</t>
  </si>
  <si>
    <t>70398.49.5</t>
  </si>
  <si>
    <t>КОНДЖАК</t>
  </si>
  <si>
    <t>70398.77.5</t>
  </si>
  <si>
    <t>70398.72.1</t>
  </si>
  <si>
    <t>70398.89.2</t>
  </si>
  <si>
    <t>ЮВЕК</t>
  </si>
  <si>
    <t>70398.224.31</t>
  </si>
  <si>
    <t>70398.224.49</t>
  </si>
  <si>
    <t>70398.226.29</t>
  </si>
  <si>
    <t>ТИТЯНГЪОЛЮ</t>
  </si>
  <si>
    <t>70398.310.60</t>
  </si>
  <si>
    <t>Кюлевча</t>
  </si>
  <si>
    <t>Долене</t>
  </si>
  <si>
    <t>41109.34.100</t>
  </si>
  <si>
    <t>Ирима</t>
  </si>
  <si>
    <t>41109.55.43</t>
  </si>
  <si>
    <t>Марково</t>
  </si>
  <si>
    <t>Иванов рид</t>
  </si>
  <si>
    <t>Саксан</t>
  </si>
  <si>
    <t>36079.17.3</t>
  </si>
  <si>
    <t>Язовира</t>
  </si>
  <si>
    <t>36079.33.2</t>
  </si>
  <si>
    <t>Тодор Икономово</t>
  </si>
  <si>
    <t>Шарвъ екинлик</t>
  </si>
  <si>
    <t>72549.2.1</t>
  </si>
  <si>
    <t>Красен дол</t>
  </si>
  <si>
    <t>Крива река</t>
  </si>
  <si>
    <t>4</t>
  </si>
  <si>
    <t>5</t>
  </si>
  <si>
    <t>Юрта</t>
  </si>
  <si>
    <t>Добравата</t>
  </si>
  <si>
    <t>Ени балар</t>
  </si>
  <si>
    <t>6</t>
  </si>
  <si>
    <t>Пишмана</t>
  </si>
  <si>
    <t>7</t>
  </si>
  <si>
    <t>3</t>
  </si>
  <si>
    <t>Тазлъка</t>
  </si>
  <si>
    <t>Ерменина</t>
  </si>
  <si>
    <t>10762.19.6</t>
  </si>
  <si>
    <t>Батака</t>
  </si>
  <si>
    <t>Сръбкова кория</t>
  </si>
  <si>
    <t>Черковица</t>
  </si>
  <si>
    <t>Кешекова стока</t>
  </si>
  <si>
    <t>8</t>
  </si>
  <si>
    <t>Коджа келеме</t>
  </si>
  <si>
    <t>10762.27.12</t>
  </si>
  <si>
    <t>Др. поземлен имот</t>
  </si>
  <si>
    <t>Груньова стока</t>
  </si>
  <si>
    <t>10762.29.21</t>
  </si>
  <si>
    <t>Бостанлъка</t>
  </si>
  <si>
    <t>10762.30.2</t>
  </si>
  <si>
    <t>10762.30.3</t>
  </si>
  <si>
    <t>10762.30.5</t>
  </si>
  <si>
    <t>10762.30.6</t>
  </si>
  <si>
    <t>10762.30.7</t>
  </si>
  <si>
    <t>Ачми</t>
  </si>
  <si>
    <t>Гъста стока</t>
  </si>
  <si>
    <t>Ермен чеир</t>
  </si>
  <si>
    <t>Топ куру</t>
  </si>
  <si>
    <t>Гечова стока</t>
  </si>
  <si>
    <t>Ераклии</t>
  </si>
  <si>
    <t>Енева поляна</t>
  </si>
  <si>
    <t>Мочура</t>
  </si>
  <si>
    <t>Габра</t>
  </si>
  <si>
    <t>10762.61.1</t>
  </si>
  <si>
    <t>10762.61.11</t>
  </si>
  <si>
    <t>10762.61.15</t>
  </si>
  <si>
    <t>Бастър карас</t>
  </si>
  <si>
    <t>10762.61.16</t>
  </si>
  <si>
    <t>10762.61.2</t>
  </si>
  <si>
    <t>10762.61.4</t>
  </si>
  <si>
    <t>10762.61.5</t>
  </si>
  <si>
    <t>10762.61.6</t>
  </si>
  <si>
    <t>10762.61.7</t>
  </si>
  <si>
    <t>Паша локва</t>
  </si>
  <si>
    <t>10762.61.9</t>
  </si>
  <si>
    <t>Субаша</t>
  </si>
  <si>
    <t>10762.62.1</t>
  </si>
  <si>
    <t>10762.62.10</t>
  </si>
  <si>
    <t>10762.62.12</t>
  </si>
  <si>
    <t>10762.62.14</t>
  </si>
  <si>
    <t>10762.62.15</t>
  </si>
  <si>
    <t>10762.62.17</t>
  </si>
  <si>
    <t>10762.62.23</t>
  </si>
  <si>
    <t>10762.62.4</t>
  </si>
  <si>
    <t>10762.62.6</t>
  </si>
  <si>
    <t>10762.62.8</t>
  </si>
  <si>
    <t>Мая дере</t>
  </si>
  <si>
    <t>10762.63.10</t>
  </si>
  <si>
    <t>Гущерка</t>
  </si>
  <si>
    <t>10762.63.11</t>
  </si>
  <si>
    <t>10762.63.13</t>
  </si>
  <si>
    <t>10762.63.15</t>
  </si>
  <si>
    <t>10762.63.17</t>
  </si>
  <si>
    <t>10762.63.18</t>
  </si>
  <si>
    <t>10762.63.2</t>
  </si>
  <si>
    <t>10762.63.20</t>
  </si>
  <si>
    <t>10762.63.21</t>
  </si>
  <si>
    <t>10762.63.22</t>
  </si>
  <si>
    <t>10762.63.23</t>
  </si>
  <si>
    <t>10762.63.25</t>
  </si>
  <si>
    <t>10762.63.3</t>
  </si>
  <si>
    <t>10762.63.5</t>
  </si>
  <si>
    <t>10762.63.6</t>
  </si>
  <si>
    <t>10762.63.7</t>
  </si>
  <si>
    <t>10762.63.8</t>
  </si>
  <si>
    <t>10762.63.9</t>
  </si>
  <si>
    <t>Аланкайряк</t>
  </si>
  <si>
    <t>10762.64.1</t>
  </si>
  <si>
    <t>10762.64.10</t>
  </si>
  <si>
    <t>10762.64.11</t>
  </si>
  <si>
    <t>10762.64.13</t>
  </si>
  <si>
    <t>10762.64.2</t>
  </si>
  <si>
    <t>10762.64.4</t>
  </si>
  <si>
    <t>10762.64.5</t>
  </si>
  <si>
    <t>10762.64.7</t>
  </si>
  <si>
    <t>Гюнгенлика</t>
  </si>
  <si>
    <t>Кремене</t>
  </si>
  <si>
    <t>Домуз хюсе</t>
  </si>
  <si>
    <t>Божковица</t>
  </si>
  <si>
    <t>Стоянджика</t>
  </si>
  <si>
    <t>62732.21.60</t>
  </si>
  <si>
    <t>Брегурла</t>
  </si>
  <si>
    <t>Пъндъкова кория</t>
  </si>
  <si>
    <t>62732.25.17</t>
  </si>
  <si>
    <t>Моливото</t>
  </si>
  <si>
    <t>Андонови ясаци</t>
  </si>
  <si>
    <t>62732.41.9</t>
  </si>
  <si>
    <t>Бобков рът</t>
  </si>
  <si>
    <t>Катица</t>
  </si>
  <si>
    <t>62732.63.30</t>
  </si>
  <si>
    <t>62732.63.32</t>
  </si>
  <si>
    <t>Ливадите</t>
  </si>
  <si>
    <t>Ливарски рът</t>
  </si>
  <si>
    <t>Арчовец</t>
  </si>
  <si>
    <t>Чернозема</t>
  </si>
  <si>
    <t>Бялата чешма</t>
  </si>
  <si>
    <t>Бяла река</t>
  </si>
  <si>
    <t>62732.78.18</t>
  </si>
  <si>
    <t>62732.78.21</t>
  </si>
  <si>
    <t>62732.78.22</t>
  </si>
  <si>
    <t>Моравата</t>
  </si>
  <si>
    <t>Нови лозя</t>
  </si>
  <si>
    <t>Сивков дол</t>
  </si>
  <si>
    <t>Гърнето</t>
  </si>
  <si>
    <t>Никулица</t>
  </si>
  <si>
    <t>Кадиевец</t>
  </si>
  <si>
    <t>Лясковец</t>
  </si>
  <si>
    <t>Кьоррачева воденица</t>
  </si>
  <si>
    <t>Неизползвана нива</t>
  </si>
  <si>
    <t>32250.62.1</t>
  </si>
  <si>
    <t>Дърма</t>
  </si>
  <si>
    <t>83510.609.13</t>
  </si>
  <si>
    <t>83510.622.8</t>
  </si>
  <si>
    <t>Дамналия</t>
  </si>
  <si>
    <t>83510.629.3</t>
  </si>
  <si>
    <t>Таш юг</t>
  </si>
  <si>
    <t>Орехов дол</t>
  </si>
  <si>
    <t>Вълчака</t>
  </si>
  <si>
    <t>Корду баир</t>
  </si>
  <si>
    <t>Глоговица</t>
  </si>
  <si>
    <t>Дюз меше</t>
  </si>
  <si>
    <t>ОБЩО ЗА ОБЛАСТТА:</t>
  </si>
  <si>
    <t>40840.9.17</t>
  </si>
  <si>
    <t xml:space="preserve">Списък на свободни  имоти от ДПФ  за 2023/2024 стопанска година за отглеждане на едногодишни полски култури   </t>
  </si>
  <si>
    <t xml:space="preserve">Юч алан </t>
  </si>
  <si>
    <t>10642.30.25</t>
  </si>
  <si>
    <t>БЯЛА РЕКА</t>
  </si>
  <si>
    <t>07692.1.1</t>
  </si>
  <si>
    <t>ЛОВЕЦ</t>
  </si>
  <si>
    <t/>
  </si>
  <si>
    <t>НОВА БЯЛА РЕКА</t>
  </si>
  <si>
    <t>СУШИНА</t>
  </si>
  <si>
    <t>ЯСАК</t>
  </si>
  <si>
    <t>70398.25.15</t>
  </si>
  <si>
    <t>ТУШОВИЦА</t>
  </si>
  <si>
    <t>Коджа анлък</t>
  </si>
  <si>
    <t>39548.50.23</t>
  </si>
  <si>
    <t>39548.50.24</t>
  </si>
  <si>
    <t>Долай</t>
  </si>
  <si>
    <t>39760.14.5</t>
  </si>
  <si>
    <t>11819.15.1</t>
  </si>
  <si>
    <t>07729.16.2</t>
  </si>
  <si>
    <t>07729.17.6</t>
  </si>
  <si>
    <t>Бабица</t>
  </si>
  <si>
    <t>07729.102.1</t>
  </si>
  <si>
    <t>07729.103.1</t>
  </si>
  <si>
    <t>Коларе</t>
  </si>
  <si>
    <t>10762.15.23</t>
  </si>
  <si>
    <t>Д. Батак</t>
  </si>
  <si>
    <t>Банчов чеир</t>
  </si>
  <si>
    <t>Карадряновец</t>
  </si>
  <si>
    <t>Др. вид имот без определено стоп. предназначение</t>
  </si>
  <si>
    <t>Карадимоулу</t>
  </si>
  <si>
    <t>62732.54.1</t>
  </si>
  <si>
    <t>62732.65.22</t>
  </si>
  <si>
    <t>62732.65.24</t>
  </si>
  <si>
    <t>62732.66.7</t>
  </si>
  <si>
    <t>62732.66.20</t>
  </si>
  <si>
    <t>62732.66.21</t>
  </si>
  <si>
    <t>62732.66.23</t>
  </si>
  <si>
    <t>62732.66.24</t>
  </si>
  <si>
    <t>62732.67.6</t>
  </si>
  <si>
    <t>62732.67.9</t>
  </si>
  <si>
    <t>62732.67.11</t>
  </si>
  <si>
    <t>Бежането</t>
  </si>
  <si>
    <t>Енибалар</t>
  </si>
  <si>
    <t>Кабасокак</t>
  </si>
  <si>
    <t>Барака</t>
  </si>
  <si>
    <t>67708.137.50</t>
  </si>
  <si>
    <t>ЕДИНАКОВЦИ</t>
  </si>
  <si>
    <t>КАВАК ТАРЛА ЯКАСЪ</t>
  </si>
  <si>
    <t>27067.4.20</t>
  </si>
  <si>
    <t>ИГЛИКА</t>
  </si>
  <si>
    <t>ЕНЯ</t>
  </si>
  <si>
    <t>32158.215.9</t>
  </si>
  <si>
    <t>Ташлък</t>
  </si>
  <si>
    <t>52132.128.1</t>
  </si>
  <si>
    <t>65187.19.1</t>
  </si>
  <si>
    <t>Друг вид земеделска земя</t>
  </si>
  <si>
    <t>няма</t>
  </si>
  <si>
    <t>47319.41.106</t>
  </si>
  <si>
    <t>ИЗГОТВИЛ:...................................</t>
  </si>
  <si>
    <t>ДИРЕКТОР НА ОДЗ:.........................................</t>
  </si>
  <si>
    <t>Ирина Вълчева - главен експерт ГД АР</t>
  </si>
  <si>
    <t xml:space="preserve">                    Борислав Стоянов Георгиев</t>
  </si>
  <si>
    <t>10762.12.401</t>
  </si>
  <si>
    <t>Байова Кория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</si>
</sst>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00000"/>
  </numFmts>
  <fonts count="9" x14ac:knownFonts="1">
    <font>
      <sz val="12"/>
      <name val="Times New Roman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1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 applyProtection="1">
      <alignment horizontal="left" vertical="center"/>
    </xf>
    <xf numFmtId="0" fontId="4" fillId="0" borderId="4" xfId="0" applyNumberFormat="1" applyFont="1" applyFill="1" applyBorder="1" applyAlignment="1" applyProtection="1">
      <alignment horizontal="left" vertical="center"/>
    </xf>
    <xf numFmtId="0" fontId="4" fillId="0" borderId="6" xfId="0" applyNumberFormat="1" applyFont="1" applyFill="1" applyBorder="1" applyAlignment="1" applyProtection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 applyAlignment="1"/>
    <xf numFmtId="0" fontId="2" fillId="0" borderId="7" xfId="0" applyFont="1" applyBorder="1" applyAlignment="1"/>
    <xf numFmtId="0" fontId="2" fillId="0" borderId="0" xfId="0" applyFont="1" applyAlignment="1"/>
    <xf numFmtId="0" fontId="5" fillId="0" borderId="0" xfId="0" applyFont="1" applyAlignment="1"/>
    <xf numFmtId="0" fontId="2" fillId="2" borderId="1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164" fontId="1" fillId="0" borderId="0" xfId="0" applyNumberFormat="1" applyFont="1" applyFill="1" applyAlignment="1">
      <alignment horizontal="right" vertical="center"/>
    </xf>
    <xf numFmtId="164" fontId="2" fillId="2" borderId="1" xfId="0" quotePrefix="1" applyNumberFormat="1" applyFont="1" applyFill="1" applyBorder="1" applyAlignment="1">
      <alignment horizontal="right"/>
    </xf>
    <xf numFmtId="164" fontId="4" fillId="0" borderId="1" xfId="0" quotePrefix="1" applyNumberFormat="1" applyFont="1" applyBorder="1" applyAlignment="1">
      <alignment horizontal="right"/>
    </xf>
    <xf numFmtId="164" fontId="4" fillId="0" borderId="7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Alignment="1">
      <alignment horizontal="right" vertical="center"/>
    </xf>
    <xf numFmtId="0" fontId="5" fillId="0" borderId="0" xfId="0" applyFont="1" applyAlignment="1">
      <alignment horizontal="right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64" fontId="4" fillId="2" borderId="1" xfId="0" quotePrefix="1" applyNumberFormat="1" applyFont="1" applyFill="1" applyBorder="1" applyAlignment="1">
      <alignment horizontal="right"/>
    </xf>
    <xf numFmtId="165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4" xfId="0" applyNumberFormat="1" applyFont="1" applyFill="1" applyBorder="1" applyAlignment="1" applyProtection="1">
      <alignment horizontal="left" vertical="center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right"/>
    </xf>
    <xf numFmtId="2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49" fontId="2" fillId="2" borderId="1" xfId="0" applyNumberFormat="1" applyFont="1" applyFill="1" applyBorder="1" applyAlignment="1"/>
    <xf numFmtId="164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/>
    <xf numFmtId="0" fontId="2" fillId="2" borderId="4" xfId="0" applyNumberFormat="1" applyFont="1" applyFill="1" applyBorder="1" applyAlignment="1" applyProtection="1">
      <alignment horizontal="left" vertical="top"/>
    </xf>
    <xf numFmtId="0" fontId="2" fillId="2" borderId="1" xfId="0" applyNumberFormat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horizontal="left" vertical="center"/>
    </xf>
    <xf numFmtId="0" fontId="2" fillId="2" borderId="1" xfId="0" applyNumberFormat="1" applyFont="1" applyFill="1" applyBorder="1" applyAlignment="1" applyProtection="1">
      <alignment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/>
    </xf>
    <xf numFmtId="0" fontId="4" fillId="2" borderId="4" xfId="0" applyNumberFormat="1" applyFont="1" applyFill="1" applyBorder="1" applyAlignment="1" applyProtection="1">
      <alignment horizontal="left" vertical="center"/>
    </xf>
    <xf numFmtId="164" fontId="2" fillId="2" borderId="1" xfId="0" quotePrefix="1" applyNumberFormat="1" applyFont="1" applyFill="1" applyBorder="1"/>
    <xf numFmtId="164" fontId="4" fillId="0" borderId="1" xfId="0" quotePrefix="1" applyNumberFormat="1" applyFont="1" applyBorder="1"/>
    <xf numFmtId="164" fontId="2" fillId="0" borderId="1" xfId="0" quotePrefix="1" applyNumberFormat="1" applyFont="1" applyBorder="1"/>
    <xf numFmtId="2" fontId="2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right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164" fontId="4" fillId="0" borderId="1" xfId="0" quotePrefix="1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164" fontId="4" fillId="0" borderId="10" xfId="0" quotePrefix="1" applyNumberFormat="1" applyFont="1" applyBorder="1" applyAlignment="1">
      <alignment horizontal="right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right" vertical="top"/>
    </xf>
    <xf numFmtId="49" fontId="7" fillId="0" borderId="0" xfId="0" applyNumberFormat="1" applyFont="1" applyAlignment="1"/>
    <xf numFmtId="49" fontId="7" fillId="0" borderId="0" xfId="0" applyNumberFormat="1" applyFont="1" applyFill="1" applyAlignment="1">
      <alignment horizontal="right"/>
    </xf>
    <xf numFmtId="164" fontId="7" fillId="0" borderId="0" xfId="0" applyNumberFormat="1" applyFont="1" applyFill="1" applyAlignment="1">
      <alignment horizontal="right"/>
    </xf>
    <xf numFmtId="49" fontId="8" fillId="0" borderId="0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>
      <alignment horizontal="right"/>
    </xf>
    <xf numFmtId="164" fontId="6" fillId="0" borderId="0" xfId="0" applyNumberFormat="1" applyFont="1" applyFill="1" applyAlignment="1">
      <alignment horizontal="right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 applyProtection="1">
      <alignment vertical="top"/>
    </xf>
    <xf numFmtId="0" fontId="2" fillId="0" borderId="4" xfId="0" applyNumberFormat="1" applyFont="1" applyFill="1" applyBorder="1" applyAlignment="1" applyProtection="1">
      <alignment horizontal="left" vertical="top"/>
    </xf>
    <xf numFmtId="0" fontId="2" fillId="0" borderId="0" xfId="0" applyFont="1" applyFill="1"/>
    <xf numFmtId="0" fontId="2" fillId="2" borderId="4" xfId="0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2" fontId="2" fillId="2" borderId="5" xfId="0" applyNumberFormat="1" applyFont="1" applyFill="1" applyBorder="1"/>
    <xf numFmtId="2" fontId="4" fillId="2" borderId="5" xfId="0" applyNumberFormat="1" applyFont="1" applyFill="1" applyBorder="1"/>
    <xf numFmtId="2" fontId="2" fillId="0" borderId="5" xfId="0" applyNumberFormat="1" applyFont="1" applyFill="1" applyBorder="1"/>
    <xf numFmtId="2" fontId="2" fillId="0" borderId="12" xfId="0" applyNumberFormat="1" applyFont="1" applyFill="1" applyBorder="1"/>
    <xf numFmtId="2" fontId="2" fillId="0" borderId="8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4"/>
  <sheetViews>
    <sheetView tabSelected="1" workbookViewId="0">
      <selection activeCell="A301" sqref="A301"/>
    </sheetView>
  </sheetViews>
  <sheetFormatPr defaultRowHeight="15.75" x14ac:dyDescent="0.25"/>
  <cols>
    <col min="1" max="1" width="22.875" bestFit="1" customWidth="1"/>
    <col min="2" max="2" width="18.125" customWidth="1"/>
    <col min="3" max="3" width="22.25" bestFit="1" customWidth="1"/>
    <col min="4" max="4" width="11.875" bestFit="1" customWidth="1"/>
    <col min="5" max="5" width="24.75" customWidth="1"/>
  </cols>
  <sheetData>
    <row r="1" spans="1:10" x14ac:dyDescent="0.25">
      <c r="A1" s="119" t="s">
        <v>380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x14ac:dyDescent="0.25">
      <c r="A2" s="120" t="s">
        <v>162</v>
      </c>
      <c r="B2" s="120"/>
      <c r="C2" s="120"/>
      <c r="D2" s="120"/>
      <c r="E2" s="120"/>
      <c r="F2" s="120"/>
      <c r="G2" s="120"/>
      <c r="H2" s="120"/>
      <c r="I2" s="120"/>
      <c r="J2" s="120"/>
    </row>
    <row r="3" spans="1:10" ht="16.5" thickBot="1" x14ac:dyDescent="0.3">
      <c r="A3" s="25"/>
      <c r="B3" s="34"/>
      <c r="C3" s="25"/>
      <c r="D3" s="2"/>
      <c r="E3" s="2"/>
      <c r="F3" s="40"/>
      <c r="G3" s="3"/>
      <c r="H3" s="3"/>
      <c r="I3" s="1"/>
      <c r="J3" s="1"/>
    </row>
    <row r="4" spans="1:10" ht="75.75" thickBot="1" x14ac:dyDescent="0.3">
      <c r="A4" s="4" t="s">
        <v>154</v>
      </c>
      <c r="B4" s="5" t="s">
        <v>155</v>
      </c>
      <c r="C4" s="5" t="s">
        <v>150</v>
      </c>
      <c r="D4" s="6" t="s">
        <v>1</v>
      </c>
      <c r="E4" s="21" t="s">
        <v>151</v>
      </c>
      <c r="F4" s="22" t="s">
        <v>153</v>
      </c>
      <c r="G4" s="5" t="s">
        <v>152</v>
      </c>
      <c r="H4" s="5" t="s">
        <v>156</v>
      </c>
      <c r="I4" s="20" t="s">
        <v>163</v>
      </c>
      <c r="J4" s="121" t="s">
        <v>164</v>
      </c>
    </row>
    <row r="5" spans="1:10" x14ac:dyDescent="0.25">
      <c r="A5" s="115" t="s">
        <v>4</v>
      </c>
      <c r="B5" s="7" t="s">
        <v>172</v>
      </c>
      <c r="C5" s="7" t="s">
        <v>173</v>
      </c>
      <c r="D5" s="50" t="s">
        <v>174</v>
      </c>
      <c r="E5" s="10" t="s">
        <v>6</v>
      </c>
      <c r="F5" s="78">
        <v>6.08</v>
      </c>
      <c r="G5" s="9">
        <v>6</v>
      </c>
      <c r="H5" s="10" t="s">
        <v>2</v>
      </c>
      <c r="I5" s="81">
        <v>48</v>
      </c>
      <c r="J5" s="122">
        <f t="shared" ref="J5:J7" si="0">SUM((F5*I5)*20%)</f>
        <v>58.368000000000009</v>
      </c>
    </row>
    <row r="6" spans="1:10" x14ac:dyDescent="0.25">
      <c r="A6" s="116" t="s">
        <v>157</v>
      </c>
      <c r="B6" s="7"/>
      <c r="C6" s="7"/>
      <c r="D6" s="50"/>
      <c r="E6" s="11"/>
      <c r="F6" s="79">
        <f>SUM(F5:F5)</f>
        <v>6.08</v>
      </c>
      <c r="G6" s="9"/>
      <c r="H6" s="11"/>
      <c r="I6" s="81"/>
      <c r="J6" s="122"/>
    </row>
    <row r="7" spans="1:10" x14ac:dyDescent="0.25">
      <c r="A7" s="117" t="s">
        <v>4</v>
      </c>
      <c r="B7" s="7" t="s">
        <v>175</v>
      </c>
      <c r="C7" s="7" t="s">
        <v>436</v>
      </c>
      <c r="D7" s="50" t="s">
        <v>176</v>
      </c>
      <c r="E7" s="11" t="s">
        <v>6</v>
      </c>
      <c r="F7" s="80">
        <v>5.2640000000000002</v>
      </c>
      <c r="G7" s="9">
        <v>4</v>
      </c>
      <c r="H7" s="11" t="s">
        <v>2</v>
      </c>
      <c r="I7" s="81">
        <v>48</v>
      </c>
      <c r="J7" s="122">
        <f t="shared" si="0"/>
        <v>50.534400000000005</v>
      </c>
    </row>
    <row r="8" spans="1:10" x14ac:dyDescent="0.25">
      <c r="A8" s="116" t="s">
        <v>157</v>
      </c>
      <c r="B8" s="7"/>
      <c r="C8" s="7"/>
      <c r="D8" s="50"/>
      <c r="E8" s="11"/>
      <c r="F8" s="79">
        <f>SUM(F7)</f>
        <v>5.2640000000000002</v>
      </c>
      <c r="G8" s="9"/>
      <c r="H8" s="11"/>
      <c r="I8" s="81"/>
      <c r="J8" s="122"/>
    </row>
    <row r="9" spans="1:10" x14ac:dyDescent="0.25">
      <c r="A9" s="116" t="s">
        <v>158</v>
      </c>
      <c r="B9" s="23"/>
      <c r="C9" s="23"/>
      <c r="D9" s="50"/>
      <c r="E9" s="11"/>
      <c r="F9" s="79">
        <f>F8+F6</f>
        <v>11.344000000000001</v>
      </c>
      <c r="G9" s="9"/>
      <c r="H9" s="11"/>
      <c r="I9" s="81"/>
      <c r="J9" s="122"/>
    </row>
    <row r="10" spans="1:10" x14ac:dyDescent="0.25">
      <c r="A10" s="26" t="s">
        <v>5</v>
      </c>
      <c r="B10" s="7" t="s">
        <v>5</v>
      </c>
      <c r="C10" s="38" t="s">
        <v>381</v>
      </c>
      <c r="D10" s="54" t="s">
        <v>382</v>
      </c>
      <c r="E10" s="10" t="s">
        <v>6</v>
      </c>
      <c r="F10" s="41">
        <v>15.331</v>
      </c>
      <c r="G10" s="10">
        <v>5</v>
      </c>
      <c r="H10" s="10" t="s">
        <v>2</v>
      </c>
      <c r="I10" s="52">
        <v>48</v>
      </c>
      <c r="J10" s="122">
        <f t="shared" ref="J10:J12" si="1">SUM((F10*I10)*20%)</f>
        <v>147.17759999999998</v>
      </c>
    </row>
    <row r="11" spans="1:10" x14ac:dyDescent="0.25">
      <c r="A11" s="48" t="s">
        <v>157</v>
      </c>
      <c r="B11" s="55"/>
      <c r="C11" s="38"/>
      <c r="D11" s="13"/>
      <c r="E11" s="10"/>
      <c r="F11" s="53">
        <f>SUM(F10)</f>
        <v>15.331</v>
      </c>
      <c r="G11" s="10"/>
      <c r="H11" s="10"/>
      <c r="I11" s="52"/>
      <c r="J11" s="122"/>
    </row>
    <row r="12" spans="1:10" x14ac:dyDescent="0.25">
      <c r="A12" s="26" t="s">
        <v>5</v>
      </c>
      <c r="B12" s="55" t="s">
        <v>169</v>
      </c>
      <c r="C12" s="56" t="s">
        <v>170</v>
      </c>
      <c r="D12" s="54" t="s">
        <v>171</v>
      </c>
      <c r="E12" s="10" t="s">
        <v>7</v>
      </c>
      <c r="F12" s="41">
        <v>2.9990000000000001</v>
      </c>
      <c r="G12" s="10">
        <v>4</v>
      </c>
      <c r="H12" s="10" t="s">
        <v>2</v>
      </c>
      <c r="I12" s="52">
        <v>48</v>
      </c>
      <c r="J12" s="122">
        <f t="shared" si="1"/>
        <v>28.790400000000002</v>
      </c>
    </row>
    <row r="13" spans="1:10" x14ac:dyDescent="0.25">
      <c r="A13" s="48" t="s">
        <v>157</v>
      </c>
      <c r="B13" s="55"/>
      <c r="C13" s="38"/>
      <c r="D13" s="13"/>
      <c r="E13" s="10"/>
      <c r="F13" s="53">
        <f>SUM(F12)</f>
        <v>2.9990000000000001</v>
      </c>
      <c r="G13" s="10"/>
      <c r="H13" s="10"/>
      <c r="I13" s="52"/>
      <c r="J13" s="122"/>
    </row>
    <row r="14" spans="1:10" x14ac:dyDescent="0.25">
      <c r="A14" s="116" t="s">
        <v>158</v>
      </c>
      <c r="B14" s="55"/>
      <c r="C14" s="38"/>
      <c r="D14" s="13"/>
      <c r="E14" s="10"/>
      <c r="F14" s="53">
        <f>SUM(F13,F11)</f>
        <v>18.329999999999998</v>
      </c>
      <c r="G14" s="10"/>
      <c r="H14" s="10"/>
      <c r="I14" s="52"/>
      <c r="J14" s="122"/>
    </row>
    <row r="15" spans="1:10" x14ac:dyDescent="0.25">
      <c r="A15" s="57" t="s">
        <v>8</v>
      </c>
      <c r="B15" s="55" t="s">
        <v>383</v>
      </c>
      <c r="C15" s="56" t="s">
        <v>177</v>
      </c>
      <c r="D15" s="58" t="s">
        <v>384</v>
      </c>
      <c r="E15" s="10" t="s">
        <v>7</v>
      </c>
      <c r="F15" s="59">
        <v>11.827999999999999</v>
      </c>
      <c r="G15" s="58">
        <v>5</v>
      </c>
      <c r="H15" s="58" t="s">
        <v>2</v>
      </c>
      <c r="I15" s="52">
        <v>48</v>
      </c>
      <c r="J15" s="122">
        <f t="shared" ref="J15:J50" si="2">SUM((F15*I15)*20%)</f>
        <v>113.54879999999999</v>
      </c>
    </row>
    <row r="16" spans="1:10" x14ac:dyDescent="0.25">
      <c r="A16" s="48" t="s">
        <v>157</v>
      </c>
      <c r="B16" s="82"/>
      <c r="C16" s="83"/>
      <c r="D16" s="84"/>
      <c r="E16" s="84"/>
      <c r="F16" s="85">
        <f>SUM(F15)</f>
        <v>11.827999999999999</v>
      </c>
      <c r="G16" s="84"/>
      <c r="H16" s="84"/>
      <c r="I16" s="60"/>
      <c r="J16" s="123"/>
    </row>
    <row r="17" spans="1:10" x14ac:dyDescent="0.25">
      <c r="A17" s="57" t="s">
        <v>8</v>
      </c>
      <c r="B17" s="55" t="s">
        <v>385</v>
      </c>
      <c r="C17" s="56" t="s">
        <v>178</v>
      </c>
      <c r="D17" s="58" t="s">
        <v>179</v>
      </c>
      <c r="E17" s="58" t="s">
        <v>6</v>
      </c>
      <c r="F17" s="59">
        <v>10.004</v>
      </c>
      <c r="G17" s="58">
        <v>5</v>
      </c>
      <c r="H17" s="58" t="s">
        <v>2</v>
      </c>
      <c r="I17" s="52">
        <v>48</v>
      </c>
      <c r="J17" s="122">
        <f t="shared" si="2"/>
        <v>96.03840000000001</v>
      </c>
    </row>
    <row r="18" spans="1:10" x14ac:dyDescent="0.25">
      <c r="A18" s="57" t="s">
        <v>8</v>
      </c>
      <c r="B18" s="55" t="s">
        <v>385</v>
      </c>
      <c r="C18" s="56" t="s">
        <v>180</v>
      </c>
      <c r="D18" s="58" t="s">
        <v>181</v>
      </c>
      <c r="E18" s="58" t="s">
        <v>6</v>
      </c>
      <c r="F18" s="59">
        <v>10.109</v>
      </c>
      <c r="G18" s="58">
        <v>6</v>
      </c>
      <c r="H18" s="58" t="s">
        <v>2</v>
      </c>
      <c r="I18" s="52">
        <v>48</v>
      </c>
      <c r="J18" s="122">
        <f t="shared" si="2"/>
        <v>97.046400000000006</v>
      </c>
    </row>
    <row r="19" spans="1:10" x14ac:dyDescent="0.25">
      <c r="A19" s="48" t="s">
        <v>157</v>
      </c>
      <c r="B19" s="55"/>
      <c r="C19" s="56"/>
      <c r="D19" s="58" t="s">
        <v>386</v>
      </c>
      <c r="E19" s="58"/>
      <c r="F19" s="85">
        <f>SUM(F17:F18)</f>
        <v>20.113</v>
      </c>
      <c r="G19" s="58"/>
      <c r="H19" s="58"/>
      <c r="I19" s="52"/>
      <c r="J19" s="122"/>
    </row>
    <row r="20" spans="1:10" x14ac:dyDescent="0.25">
      <c r="A20" s="57" t="s">
        <v>8</v>
      </c>
      <c r="B20" s="61" t="s">
        <v>387</v>
      </c>
      <c r="C20" s="56" t="s">
        <v>183</v>
      </c>
      <c r="D20" s="58" t="s">
        <v>184</v>
      </c>
      <c r="E20" s="10" t="s">
        <v>165</v>
      </c>
      <c r="F20" s="59">
        <v>10.706</v>
      </c>
      <c r="G20" s="58">
        <v>6</v>
      </c>
      <c r="H20" s="58" t="s">
        <v>2</v>
      </c>
      <c r="I20" s="52">
        <v>48</v>
      </c>
      <c r="J20" s="122">
        <f t="shared" si="2"/>
        <v>102.77759999999999</v>
      </c>
    </row>
    <row r="21" spans="1:10" x14ac:dyDescent="0.25">
      <c r="A21" s="57" t="s">
        <v>8</v>
      </c>
      <c r="B21" s="61" t="s">
        <v>387</v>
      </c>
      <c r="C21" s="56" t="s">
        <v>185</v>
      </c>
      <c r="D21" s="58" t="s">
        <v>186</v>
      </c>
      <c r="E21" s="10" t="s">
        <v>165</v>
      </c>
      <c r="F21" s="59">
        <v>14.287000000000001</v>
      </c>
      <c r="G21" s="58">
        <v>5</v>
      </c>
      <c r="H21" s="58" t="s">
        <v>2</v>
      </c>
      <c r="I21" s="52">
        <v>48</v>
      </c>
      <c r="J21" s="122">
        <f t="shared" si="2"/>
        <v>137.15520000000001</v>
      </c>
    </row>
    <row r="22" spans="1:10" x14ac:dyDescent="0.25">
      <c r="A22" s="48" t="s">
        <v>157</v>
      </c>
      <c r="B22" s="61"/>
      <c r="C22" s="56"/>
      <c r="D22" s="58"/>
      <c r="E22" s="58"/>
      <c r="F22" s="85">
        <f>SUM(F20:F21)</f>
        <v>24.993000000000002</v>
      </c>
      <c r="G22" s="58"/>
      <c r="H22" s="58"/>
      <c r="I22" s="52"/>
      <c r="J22" s="122"/>
    </row>
    <row r="23" spans="1:10" x14ac:dyDescent="0.25">
      <c r="A23" s="57" t="s">
        <v>8</v>
      </c>
      <c r="B23" s="55" t="s">
        <v>388</v>
      </c>
      <c r="C23" s="56" t="s">
        <v>207</v>
      </c>
      <c r="D23" s="58" t="s">
        <v>208</v>
      </c>
      <c r="E23" s="58" t="s">
        <v>166</v>
      </c>
      <c r="F23" s="59">
        <v>3.9969999999999999</v>
      </c>
      <c r="G23" s="58">
        <v>5</v>
      </c>
      <c r="H23" s="58" t="s">
        <v>2</v>
      </c>
      <c r="I23" s="52">
        <v>48</v>
      </c>
      <c r="J23" s="122">
        <f t="shared" si="2"/>
        <v>38.371200000000002</v>
      </c>
    </row>
    <row r="24" spans="1:10" x14ac:dyDescent="0.25">
      <c r="A24" s="57" t="s">
        <v>8</v>
      </c>
      <c r="B24" s="55" t="s">
        <v>388</v>
      </c>
      <c r="C24" s="56" t="s">
        <v>389</v>
      </c>
      <c r="D24" s="58" t="s">
        <v>390</v>
      </c>
      <c r="E24" s="58" t="s">
        <v>6</v>
      </c>
      <c r="F24" s="59">
        <v>2.3439999999999999</v>
      </c>
      <c r="G24" s="58">
        <v>6</v>
      </c>
      <c r="H24" s="58" t="s">
        <v>2</v>
      </c>
      <c r="I24" s="52">
        <v>48</v>
      </c>
      <c r="J24" s="122">
        <f t="shared" si="2"/>
        <v>22.502400000000002</v>
      </c>
    </row>
    <row r="25" spans="1:10" x14ac:dyDescent="0.25">
      <c r="A25" s="57" t="s">
        <v>8</v>
      </c>
      <c r="B25" s="55" t="s">
        <v>388</v>
      </c>
      <c r="C25" s="56" t="s">
        <v>209</v>
      </c>
      <c r="D25" s="58" t="s">
        <v>210</v>
      </c>
      <c r="E25" s="58" t="s">
        <v>166</v>
      </c>
      <c r="F25" s="59">
        <v>11.706</v>
      </c>
      <c r="G25" s="58">
        <v>5</v>
      </c>
      <c r="H25" s="58" t="s">
        <v>2</v>
      </c>
      <c r="I25" s="52">
        <v>48</v>
      </c>
      <c r="J25" s="122">
        <f t="shared" si="2"/>
        <v>112.37759999999999</v>
      </c>
    </row>
    <row r="26" spans="1:10" x14ac:dyDescent="0.25">
      <c r="A26" s="57" t="s">
        <v>8</v>
      </c>
      <c r="B26" s="55" t="s">
        <v>388</v>
      </c>
      <c r="C26" s="56" t="s">
        <v>211</v>
      </c>
      <c r="D26" s="58" t="s">
        <v>212</v>
      </c>
      <c r="E26" s="58" t="s">
        <v>6</v>
      </c>
      <c r="F26" s="59">
        <v>4.3689999999999998</v>
      </c>
      <c r="G26" s="58">
        <v>4</v>
      </c>
      <c r="H26" s="58" t="s">
        <v>2</v>
      </c>
      <c r="I26" s="52">
        <v>48</v>
      </c>
      <c r="J26" s="122">
        <f t="shared" si="2"/>
        <v>41.942399999999999</v>
      </c>
    </row>
    <row r="27" spans="1:10" x14ac:dyDescent="0.25">
      <c r="A27" s="57" t="s">
        <v>8</v>
      </c>
      <c r="B27" s="55" t="s">
        <v>388</v>
      </c>
      <c r="C27" s="56" t="s">
        <v>211</v>
      </c>
      <c r="D27" s="58" t="s">
        <v>213</v>
      </c>
      <c r="E27" s="58" t="s">
        <v>6</v>
      </c>
      <c r="F27" s="59">
        <v>11.521000000000001</v>
      </c>
      <c r="G27" s="58">
        <v>6</v>
      </c>
      <c r="H27" s="58" t="s">
        <v>2</v>
      </c>
      <c r="I27" s="52">
        <v>48</v>
      </c>
      <c r="J27" s="122">
        <f t="shared" si="2"/>
        <v>110.60160000000002</v>
      </c>
    </row>
    <row r="28" spans="1:10" x14ac:dyDescent="0.25">
      <c r="A28" s="57" t="s">
        <v>8</v>
      </c>
      <c r="B28" s="55" t="s">
        <v>388</v>
      </c>
      <c r="C28" s="56" t="s">
        <v>159</v>
      </c>
      <c r="D28" s="58" t="s">
        <v>214</v>
      </c>
      <c r="E28" s="58" t="s">
        <v>6</v>
      </c>
      <c r="F28" s="59">
        <v>13.164</v>
      </c>
      <c r="G28" s="58">
        <v>4</v>
      </c>
      <c r="H28" s="58" t="s">
        <v>2</v>
      </c>
      <c r="I28" s="52">
        <v>48</v>
      </c>
      <c r="J28" s="122">
        <f t="shared" si="2"/>
        <v>126.37439999999999</v>
      </c>
    </row>
    <row r="29" spans="1:10" x14ac:dyDescent="0.25">
      <c r="A29" s="57" t="s">
        <v>8</v>
      </c>
      <c r="B29" s="55" t="s">
        <v>388</v>
      </c>
      <c r="C29" s="56" t="s">
        <v>215</v>
      </c>
      <c r="D29" s="58" t="s">
        <v>216</v>
      </c>
      <c r="E29" s="58" t="s">
        <v>6</v>
      </c>
      <c r="F29" s="59">
        <v>1.595</v>
      </c>
      <c r="G29" s="58">
        <v>4</v>
      </c>
      <c r="H29" s="58" t="s">
        <v>2</v>
      </c>
      <c r="I29" s="52">
        <v>48</v>
      </c>
      <c r="J29" s="122">
        <f t="shared" si="2"/>
        <v>15.312000000000001</v>
      </c>
    </row>
    <row r="30" spans="1:10" x14ac:dyDescent="0.25">
      <c r="A30" s="57" t="s">
        <v>8</v>
      </c>
      <c r="B30" s="55" t="s">
        <v>388</v>
      </c>
      <c r="C30" s="56" t="s">
        <v>217</v>
      </c>
      <c r="D30" s="58" t="s">
        <v>219</v>
      </c>
      <c r="E30" s="58" t="s">
        <v>166</v>
      </c>
      <c r="F30" s="59">
        <v>3.4249999999999998</v>
      </c>
      <c r="G30" s="58">
        <v>6</v>
      </c>
      <c r="H30" s="58" t="s">
        <v>2</v>
      </c>
      <c r="I30" s="52">
        <v>48</v>
      </c>
      <c r="J30" s="122">
        <f t="shared" si="2"/>
        <v>32.879999999999995</v>
      </c>
    </row>
    <row r="31" spans="1:10" x14ac:dyDescent="0.25">
      <c r="A31" s="57" t="s">
        <v>8</v>
      </c>
      <c r="B31" s="55" t="s">
        <v>388</v>
      </c>
      <c r="C31" s="56" t="s">
        <v>217</v>
      </c>
      <c r="D31" s="58" t="s">
        <v>218</v>
      </c>
      <c r="E31" s="58" t="s">
        <v>6</v>
      </c>
      <c r="F31" s="59">
        <v>2.9990000000000001</v>
      </c>
      <c r="G31" s="58">
        <v>6</v>
      </c>
      <c r="H31" s="58" t="s">
        <v>2</v>
      </c>
      <c r="I31" s="52">
        <v>48</v>
      </c>
      <c r="J31" s="122">
        <f t="shared" si="2"/>
        <v>28.790400000000002</v>
      </c>
    </row>
    <row r="32" spans="1:10" x14ac:dyDescent="0.25">
      <c r="A32" s="57" t="s">
        <v>8</v>
      </c>
      <c r="B32" s="55" t="s">
        <v>388</v>
      </c>
      <c r="C32" s="56" t="s">
        <v>182</v>
      </c>
      <c r="D32" s="58" t="s">
        <v>220</v>
      </c>
      <c r="E32" s="58" t="s">
        <v>166</v>
      </c>
      <c r="F32" s="59">
        <v>0.95399999999999996</v>
      </c>
      <c r="G32" s="58">
        <v>9</v>
      </c>
      <c r="H32" s="58" t="s">
        <v>2</v>
      </c>
      <c r="I32" s="52">
        <v>48</v>
      </c>
      <c r="J32" s="122">
        <f t="shared" si="2"/>
        <v>9.1584000000000003</v>
      </c>
    </row>
    <row r="33" spans="1:10" x14ac:dyDescent="0.25">
      <c r="A33" s="57" t="s">
        <v>8</v>
      </c>
      <c r="B33" s="55" t="s">
        <v>388</v>
      </c>
      <c r="C33" s="56" t="s">
        <v>221</v>
      </c>
      <c r="D33" s="58" t="s">
        <v>222</v>
      </c>
      <c r="E33" s="58" t="s">
        <v>6</v>
      </c>
      <c r="F33" s="59">
        <v>1.5</v>
      </c>
      <c r="G33" s="58">
        <v>5</v>
      </c>
      <c r="H33" s="58" t="s">
        <v>2</v>
      </c>
      <c r="I33" s="52">
        <v>48</v>
      </c>
      <c r="J33" s="122">
        <f t="shared" si="2"/>
        <v>14.4</v>
      </c>
    </row>
    <row r="34" spans="1:10" x14ac:dyDescent="0.25">
      <c r="A34" s="57" t="s">
        <v>8</v>
      </c>
      <c r="B34" s="55" t="s">
        <v>388</v>
      </c>
      <c r="C34" s="56" t="s">
        <v>221</v>
      </c>
      <c r="D34" s="58" t="s">
        <v>223</v>
      </c>
      <c r="E34" s="58" t="s">
        <v>6</v>
      </c>
      <c r="F34" s="59">
        <v>5.9039999999999999</v>
      </c>
      <c r="G34" s="58">
        <v>5</v>
      </c>
      <c r="H34" s="58" t="s">
        <v>2</v>
      </c>
      <c r="I34" s="52">
        <v>48</v>
      </c>
      <c r="J34" s="122">
        <f t="shared" si="2"/>
        <v>56.678400000000003</v>
      </c>
    </row>
    <row r="35" spans="1:10" x14ac:dyDescent="0.25">
      <c r="A35" s="57" t="s">
        <v>8</v>
      </c>
      <c r="B35" s="55" t="s">
        <v>388</v>
      </c>
      <c r="C35" s="56" t="s">
        <v>160</v>
      </c>
      <c r="D35" s="58" t="s">
        <v>224</v>
      </c>
      <c r="E35" s="58" t="s">
        <v>6</v>
      </c>
      <c r="F35" s="59">
        <v>5.6</v>
      </c>
      <c r="G35" s="58">
        <v>4</v>
      </c>
      <c r="H35" s="58" t="s">
        <v>2</v>
      </c>
      <c r="I35" s="52">
        <v>48</v>
      </c>
      <c r="J35" s="122">
        <f t="shared" si="2"/>
        <v>53.759999999999991</v>
      </c>
    </row>
    <row r="36" spans="1:10" x14ac:dyDescent="0.25">
      <c r="A36" s="57" t="s">
        <v>8</v>
      </c>
      <c r="B36" s="55" t="s">
        <v>388</v>
      </c>
      <c r="C36" s="56" t="s">
        <v>225</v>
      </c>
      <c r="D36" s="58" t="s">
        <v>226</v>
      </c>
      <c r="E36" s="58" t="s">
        <v>166</v>
      </c>
      <c r="F36" s="59">
        <v>6.1980000000000004</v>
      </c>
      <c r="G36" s="58">
        <v>3</v>
      </c>
      <c r="H36" s="58" t="s">
        <v>2</v>
      </c>
      <c r="I36" s="52">
        <v>48</v>
      </c>
      <c r="J36" s="122">
        <f t="shared" si="2"/>
        <v>59.500800000000005</v>
      </c>
    </row>
    <row r="37" spans="1:10" x14ac:dyDescent="0.25">
      <c r="A37" s="48" t="s">
        <v>157</v>
      </c>
      <c r="B37" s="55"/>
      <c r="C37" s="56"/>
      <c r="D37" s="58"/>
      <c r="E37" s="58"/>
      <c r="F37" s="85">
        <f>SUM(F23:F36)</f>
        <v>75.275999999999982</v>
      </c>
      <c r="G37" s="58"/>
      <c r="H37" s="58"/>
      <c r="I37" s="52"/>
      <c r="J37" s="122"/>
    </row>
    <row r="38" spans="1:10" x14ac:dyDescent="0.25">
      <c r="A38" s="57" t="s">
        <v>8</v>
      </c>
      <c r="B38" s="55" t="s">
        <v>391</v>
      </c>
      <c r="C38" s="56" t="s">
        <v>187</v>
      </c>
      <c r="D38" s="58" t="s">
        <v>188</v>
      </c>
      <c r="E38" s="58" t="s">
        <v>6</v>
      </c>
      <c r="F38" s="59">
        <v>6.9989999999999997</v>
      </c>
      <c r="G38" s="58">
        <v>8</v>
      </c>
      <c r="H38" s="58" t="s">
        <v>2</v>
      </c>
      <c r="I38" s="52">
        <v>48</v>
      </c>
      <c r="J38" s="122">
        <f t="shared" si="2"/>
        <v>67.190399999999997</v>
      </c>
    </row>
    <row r="39" spans="1:10" x14ac:dyDescent="0.25">
      <c r="A39" s="57" t="s">
        <v>8</v>
      </c>
      <c r="B39" s="55" t="s">
        <v>391</v>
      </c>
      <c r="C39" s="56" t="s">
        <v>195</v>
      </c>
      <c r="D39" s="58" t="s">
        <v>196</v>
      </c>
      <c r="E39" s="10" t="s">
        <v>7</v>
      </c>
      <c r="F39" s="59">
        <v>8.0939999999999994</v>
      </c>
      <c r="G39" s="58">
        <v>4</v>
      </c>
      <c r="H39" s="58" t="s">
        <v>2</v>
      </c>
      <c r="I39" s="52">
        <v>48</v>
      </c>
      <c r="J39" s="122">
        <f t="shared" si="2"/>
        <v>77.702399999999997</v>
      </c>
    </row>
    <row r="40" spans="1:10" x14ac:dyDescent="0.25">
      <c r="A40" s="57" t="s">
        <v>8</v>
      </c>
      <c r="B40" s="55" t="s">
        <v>391</v>
      </c>
      <c r="C40" s="56" t="s">
        <v>197</v>
      </c>
      <c r="D40" s="58" t="s">
        <v>198</v>
      </c>
      <c r="E40" s="58" t="s">
        <v>6</v>
      </c>
      <c r="F40" s="59">
        <v>3</v>
      </c>
      <c r="G40" s="58">
        <v>5</v>
      </c>
      <c r="H40" s="58" t="s">
        <v>2</v>
      </c>
      <c r="I40" s="52">
        <v>48</v>
      </c>
      <c r="J40" s="122">
        <f t="shared" si="2"/>
        <v>28.8</v>
      </c>
    </row>
    <row r="41" spans="1:10" x14ac:dyDescent="0.25">
      <c r="A41" s="57" t="s">
        <v>8</v>
      </c>
      <c r="B41" s="55" t="s">
        <v>391</v>
      </c>
      <c r="C41" s="56" t="s">
        <v>189</v>
      </c>
      <c r="D41" s="58" t="s">
        <v>199</v>
      </c>
      <c r="E41" s="10" t="s">
        <v>7</v>
      </c>
      <c r="F41" s="59">
        <v>5.0060000000000002</v>
      </c>
      <c r="G41" s="58">
        <v>4</v>
      </c>
      <c r="H41" s="58" t="s">
        <v>2</v>
      </c>
      <c r="I41" s="52">
        <v>48</v>
      </c>
      <c r="J41" s="122">
        <f t="shared" si="2"/>
        <v>48.057600000000008</v>
      </c>
    </row>
    <row r="42" spans="1:10" x14ac:dyDescent="0.25">
      <c r="A42" s="57" t="s">
        <v>8</v>
      </c>
      <c r="B42" s="55" t="s">
        <v>391</v>
      </c>
      <c r="C42" s="56" t="s">
        <v>189</v>
      </c>
      <c r="D42" s="58" t="s">
        <v>190</v>
      </c>
      <c r="E42" s="58" t="s">
        <v>6</v>
      </c>
      <c r="F42" s="59">
        <v>6.6980000000000004</v>
      </c>
      <c r="G42" s="58">
        <v>4</v>
      </c>
      <c r="H42" s="58" t="s">
        <v>2</v>
      </c>
      <c r="I42" s="52">
        <v>48</v>
      </c>
      <c r="J42" s="122">
        <f t="shared" si="2"/>
        <v>64.30080000000001</v>
      </c>
    </row>
    <row r="43" spans="1:10" x14ac:dyDescent="0.25">
      <c r="A43" s="57" t="s">
        <v>8</v>
      </c>
      <c r="B43" s="55" t="s">
        <v>391</v>
      </c>
      <c r="C43" s="56" t="s">
        <v>189</v>
      </c>
      <c r="D43" s="58" t="s">
        <v>200</v>
      </c>
      <c r="E43" s="58" t="s">
        <v>6</v>
      </c>
      <c r="F43" s="59">
        <v>4.4989999999999997</v>
      </c>
      <c r="G43" s="58">
        <v>4</v>
      </c>
      <c r="H43" s="58" t="s">
        <v>2</v>
      </c>
      <c r="I43" s="52">
        <v>48</v>
      </c>
      <c r="J43" s="122">
        <f t="shared" si="2"/>
        <v>43.190400000000004</v>
      </c>
    </row>
    <row r="44" spans="1:10" x14ac:dyDescent="0.25">
      <c r="A44" s="57" t="s">
        <v>8</v>
      </c>
      <c r="B44" s="55" t="s">
        <v>391</v>
      </c>
      <c r="C44" s="56" t="s">
        <v>191</v>
      </c>
      <c r="D44" s="58" t="s">
        <v>201</v>
      </c>
      <c r="E44" s="10" t="s">
        <v>7</v>
      </c>
      <c r="F44" s="59">
        <v>5.4989999999999997</v>
      </c>
      <c r="G44" s="58">
        <v>4</v>
      </c>
      <c r="H44" s="58" t="s">
        <v>2</v>
      </c>
      <c r="I44" s="52">
        <v>48</v>
      </c>
      <c r="J44" s="122">
        <f t="shared" si="2"/>
        <v>52.790400000000005</v>
      </c>
    </row>
    <row r="45" spans="1:10" x14ac:dyDescent="0.25">
      <c r="A45" s="57" t="s">
        <v>8</v>
      </c>
      <c r="B45" s="55" t="s">
        <v>391</v>
      </c>
      <c r="C45" s="56" t="s">
        <v>191</v>
      </c>
      <c r="D45" s="58" t="s">
        <v>202</v>
      </c>
      <c r="E45" s="10" t="s">
        <v>7</v>
      </c>
      <c r="F45" s="59">
        <v>2.9990000000000001</v>
      </c>
      <c r="G45" s="58">
        <v>4</v>
      </c>
      <c r="H45" s="58" t="s">
        <v>2</v>
      </c>
      <c r="I45" s="52">
        <v>48</v>
      </c>
      <c r="J45" s="122">
        <f t="shared" si="2"/>
        <v>28.790400000000002</v>
      </c>
    </row>
    <row r="46" spans="1:10" x14ac:dyDescent="0.25">
      <c r="A46" s="57" t="s">
        <v>8</v>
      </c>
      <c r="B46" s="55" t="s">
        <v>391</v>
      </c>
      <c r="C46" s="56" t="s">
        <v>191</v>
      </c>
      <c r="D46" s="58" t="s">
        <v>192</v>
      </c>
      <c r="E46" s="10" t="s">
        <v>7</v>
      </c>
      <c r="F46" s="59">
        <v>6.048</v>
      </c>
      <c r="G46" s="58">
        <v>4</v>
      </c>
      <c r="H46" s="58" t="s">
        <v>2</v>
      </c>
      <c r="I46" s="52">
        <v>48</v>
      </c>
      <c r="J46" s="122">
        <f t="shared" si="2"/>
        <v>58.0608</v>
      </c>
    </row>
    <row r="47" spans="1:10" x14ac:dyDescent="0.25">
      <c r="A47" s="57" t="s">
        <v>8</v>
      </c>
      <c r="B47" s="55" t="s">
        <v>391</v>
      </c>
      <c r="C47" s="56" t="s">
        <v>191</v>
      </c>
      <c r="D47" s="58" t="s">
        <v>193</v>
      </c>
      <c r="E47" s="10" t="s">
        <v>7</v>
      </c>
      <c r="F47" s="59">
        <v>8.5039999999999996</v>
      </c>
      <c r="G47" s="58">
        <v>4</v>
      </c>
      <c r="H47" s="58" t="s">
        <v>2</v>
      </c>
      <c r="I47" s="52">
        <v>48</v>
      </c>
      <c r="J47" s="122">
        <f t="shared" si="2"/>
        <v>81.638400000000004</v>
      </c>
    </row>
    <row r="48" spans="1:10" x14ac:dyDescent="0.25">
      <c r="A48" s="57" t="s">
        <v>8</v>
      </c>
      <c r="B48" s="55" t="s">
        <v>391</v>
      </c>
      <c r="C48" s="56" t="s">
        <v>191</v>
      </c>
      <c r="D48" s="58" t="s">
        <v>194</v>
      </c>
      <c r="E48" s="10" t="s">
        <v>7</v>
      </c>
      <c r="F48" s="59">
        <v>4.899</v>
      </c>
      <c r="G48" s="58">
        <v>4</v>
      </c>
      <c r="H48" s="58" t="s">
        <v>2</v>
      </c>
      <c r="I48" s="52">
        <v>48</v>
      </c>
      <c r="J48" s="122">
        <f t="shared" si="2"/>
        <v>47.0304</v>
      </c>
    </row>
    <row r="49" spans="1:10" x14ac:dyDescent="0.25">
      <c r="A49" s="57" t="s">
        <v>8</v>
      </c>
      <c r="B49" s="55" t="s">
        <v>391</v>
      </c>
      <c r="C49" s="56" t="s">
        <v>203</v>
      </c>
      <c r="D49" s="58" t="s">
        <v>204</v>
      </c>
      <c r="E49" s="10" t="s">
        <v>7</v>
      </c>
      <c r="F49" s="59">
        <v>3</v>
      </c>
      <c r="G49" s="58">
        <v>4</v>
      </c>
      <c r="H49" s="58" t="s">
        <v>2</v>
      </c>
      <c r="I49" s="52">
        <v>48</v>
      </c>
      <c r="J49" s="122">
        <f t="shared" si="2"/>
        <v>28.8</v>
      </c>
    </row>
    <row r="50" spans="1:10" x14ac:dyDescent="0.25">
      <c r="A50" s="57" t="s">
        <v>8</v>
      </c>
      <c r="B50" s="55" t="s">
        <v>391</v>
      </c>
      <c r="C50" s="56" t="s">
        <v>205</v>
      </c>
      <c r="D50" s="58" t="s">
        <v>206</v>
      </c>
      <c r="E50" s="58" t="s">
        <v>6</v>
      </c>
      <c r="F50" s="59">
        <v>8.3989999999999991</v>
      </c>
      <c r="G50" s="58">
        <v>8</v>
      </c>
      <c r="H50" s="58" t="s">
        <v>2</v>
      </c>
      <c r="I50" s="52">
        <v>48</v>
      </c>
      <c r="J50" s="122">
        <f t="shared" si="2"/>
        <v>80.630399999999995</v>
      </c>
    </row>
    <row r="51" spans="1:10" x14ac:dyDescent="0.25">
      <c r="A51" s="48" t="s">
        <v>157</v>
      </c>
      <c r="B51" s="7"/>
      <c r="C51" s="38"/>
      <c r="D51" s="50"/>
      <c r="E51" s="10"/>
      <c r="F51" s="53">
        <f>SUM(F38:F50)</f>
        <v>73.644000000000005</v>
      </c>
      <c r="G51" s="50"/>
      <c r="H51" s="10"/>
      <c r="I51" s="52"/>
      <c r="J51" s="122"/>
    </row>
    <row r="52" spans="1:10" x14ac:dyDescent="0.25">
      <c r="A52" s="48" t="s">
        <v>158</v>
      </c>
      <c r="B52" s="7"/>
      <c r="C52" s="38"/>
      <c r="D52" s="50"/>
      <c r="E52" s="10"/>
      <c r="F52" s="53">
        <f>F51+F37+F22+F19+F16</f>
        <v>205.85399999999998</v>
      </c>
      <c r="G52" s="50"/>
      <c r="H52" s="10"/>
      <c r="I52" s="52"/>
      <c r="J52" s="122"/>
    </row>
    <row r="53" spans="1:10" x14ac:dyDescent="0.25">
      <c r="A53" s="57" t="s">
        <v>9</v>
      </c>
      <c r="B53" s="62" t="s">
        <v>9</v>
      </c>
      <c r="C53" s="56" t="s">
        <v>234</v>
      </c>
      <c r="D53" s="64" t="s">
        <v>235</v>
      </c>
      <c r="E53" s="58" t="s">
        <v>6</v>
      </c>
      <c r="F53" s="51">
        <v>64.600999999999999</v>
      </c>
      <c r="G53" s="65">
        <v>8</v>
      </c>
      <c r="H53" s="66" t="s">
        <v>2</v>
      </c>
      <c r="I53" s="52">
        <v>48</v>
      </c>
      <c r="J53" s="122">
        <f t="shared" ref="J53:J56" si="3">SUM((F53*I53)*20%)</f>
        <v>620.16960000000006</v>
      </c>
    </row>
    <row r="54" spans="1:10" x14ac:dyDescent="0.25">
      <c r="A54" s="57" t="s">
        <v>9</v>
      </c>
      <c r="B54" s="62" t="s">
        <v>9</v>
      </c>
      <c r="C54" s="63" t="s">
        <v>236</v>
      </c>
      <c r="D54" s="64" t="s">
        <v>237</v>
      </c>
      <c r="E54" s="58" t="s">
        <v>6</v>
      </c>
      <c r="F54" s="51">
        <v>107.36499999999999</v>
      </c>
      <c r="G54" s="65">
        <v>3</v>
      </c>
      <c r="H54" s="66" t="s">
        <v>2</v>
      </c>
      <c r="I54" s="52">
        <v>48</v>
      </c>
      <c r="J54" s="122">
        <f t="shared" si="3"/>
        <v>1030.704</v>
      </c>
    </row>
    <row r="55" spans="1:10" x14ac:dyDescent="0.25">
      <c r="A55" s="48" t="s">
        <v>157</v>
      </c>
      <c r="B55" s="7"/>
      <c r="C55" s="38"/>
      <c r="D55" s="50"/>
      <c r="E55" s="10"/>
      <c r="F55" s="53">
        <f>SUM(F53:F54)</f>
        <v>171.96600000000001</v>
      </c>
      <c r="G55" s="50"/>
      <c r="H55" s="10"/>
      <c r="I55" s="52"/>
      <c r="J55" s="122"/>
    </row>
    <row r="56" spans="1:10" x14ac:dyDescent="0.25">
      <c r="A56" s="57" t="s">
        <v>9</v>
      </c>
      <c r="B56" s="55" t="s">
        <v>238</v>
      </c>
      <c r="C56" s="56" t="s">
        <v>239</v>
      </c>
      <c r="D56" s="64" t="s">
        <v>240</v>
      </c>
      <c r="E56" s="58" t="s">
        <v>6</v>
      </c>
      <c r="F56" s="59">
        <v>724.80700000000002</v>
      </c>
      <c r="G56" s="65">
        <v>3</v>
      </c>
      <c r="H56" s="66" t="s">
        <v>2</v>
      </c>
      <c r="I56" s="52">
        <v>48</v>
      </c>
      <c r="J56" s="122">
        <f t="shared" si="3"/>
        <v>6958.1472000000012</v>
      </c>
    </row>
    <row r="57" spans="1:10" x14ac:dyDescent="0.25">
      <c r="A57" s="27" t="s">
        <v>157</v>
      </c>
      <c r="B57" s="7"/>
      <c r="C57" s="38"/>
      <c r="D57" s="8"/>
      <c r="E57" s="10"/>
      <c r="F57" s="42">
        <f>SUM(F56)</f>
        <v>724.80700000000002</v>
      </c>
      <c r="G57" s="9"/>
      <c r="H57" s="10"/>
      <c r="I57" s="46"/>
      <c r="J57" s="124"/>
    </row>
    <row r="58" spans="1:10" x14ac:dyDescent="0.25">
      <c r="A58" s="91" t="s">
        <v>158</v>
      </c>
      <c r="B58" s="92"/>
      <c r="C58" s="93"/>
      <c r="D58" s="94"/>
      <c r="E58" s="95"/>
      <c r="F58" s="96">
        <f>F57+F55</f>
        <v>896.77300000000002</v>
      </c>
      <c r="G58" s="97"/>
      <c r="H58" s="95"/>
      <c r="I58" s="98"/>
      <c r="J58" s="125"/>
    </row>
    <row r="59" spans="1:10" x14ac:dyDescent="0.25">
      <c r="A59" s="29" t="s">
        <v>10</v>
      </c>
      <c r="B59" s="62" t="s">
        <v>227</v>
      </c>
      <c r="C59" s="56" t="s">
        <v>228</v>
      </c>
      <c r="D59" s="64" t="s">
        <v>229</v>
      </c>
      <c r="E59" s="58" t="s">
        <v>166</v>
      </c>
      <c r="F59" s="59">
        <v>3.0009999999999999</v>
      </c>
      <c r="G59" s="65">
        <v>6</v>
      </c>
      <c r="H59" s="10" t="s">
        <v>2</v>
      </c>
      <c r="I59" s="86">
        <v>48</v>
      </c>
      <c r="J59" s="122">
        <f t="shared" ref="J59:J62" si="4">SUM((F59*I59)*20%)</f>
        <v>28.809600000000003</v>
      </c>
    </row>
    <row r="60" spans="1:10" x14ac:dyDescent="0.25">
      <c r="A60" s="29" t="s">
        <v>10</v>
      </c>
      <c r="B60" s="62" t="s">
        <v>227</v>
      </c>
      <c r="C60" s="56" t="s">
        <v>230</v>
      </c>
      <c r="D60" s="64" t="s">
        <v>231</v>
      </c>
      <c r="E60" s="58" t="s">
        <v>166</v>
      </c>
      <c r="F60" s="59">
        <v>3.5950000000000002</v>
      </c>
      <c r="G60" s="65">
        <v>7</v>
      </c>
      <c r="H60" s="10" t="s">
        <v>2</v>
      </c>
      <c r="I60" s="86">
        <v>48</v>
      </c>
      <c r="J60" s="122">
        <f t="shared" si="4"/>
        <v>34.512</v>
      </c>
    </row>
    <row r="61" spans="1:10" x14ac:dyDescent="0.25">
      <c r="A61" s="27" t="s">
        <v>157</v>
      </c>
      <c r="B61" s="7"/>
      <c r="C61" s="38"/>
      <c r="D61" s="8"/>
      <c r="E61" s="10"/>
      <c r="F61" s="42">
        <f>SUM(F59:F60)</f>
        <v>6.5960000000000001</v>
      </c>
      <c r="G61" s="9"/>
      <c r="H61" s="10"/>
      <c r="I61" s="46"/>
      <c r="J61" s="124"/>
    </row>
    <row r="62" spans="1:10" x14ac:dyDescent="0.25">
      <c r="A62" s="29" t="s">
        <v>10</v>
      </c>
      <c r="B62" s="62" t="s">
        <v>232</v>
      </c>
      <c r="C62" s="56" t="s">
        <v>233</v>
      </c>
      <c r="D62" s="64" t="s">
        <v>437</v>
      </c>
      <c r="E62" s="58" t="s">
        <v>6</v>
      </c>
      <c r="F62" s="59">
        <v>5.7</v>
      </c>
      <c r="G62" s="65">
        <v>4</v>
      </c>
      <c r="H62" s="10" t="s">
        <v>2</v>
      </c>
      <c r="I62" s="86">
        <v>48</v>
      </c>
      <c r="J62" s="122">
        <f t="shared" si="4"/>
        <v>54.720000000000006</v>
      </c>
    </row>
    <row r="63" spans="1:10" x14ac:dyDescent="0.25">
      <c r="A63" s="27" t="s">
        <v>157</v>
      </c>
      <c r="B63" s="7"/>
      <c r="C63" s="38"/>
      <c r="D63" s="8"/>
      <c r="E63" s="10"/>
      <c r="F63" s="42">
        <f>SUM(F62)</f>
        <v>5.7</v>
      </c>
      <c r="G63" s="9"/>
      <c r="H63" s="10"/>
      <c r="I63" s="46"/>
      <c r="J63" s="124"/>
    </row>
    <row r="64" spans="1:10" x14ac:dyDescent="0.25">
      <c r="A64" s="28" t="s">
        <v>158</v>
      </c>
      <c r="B64" s="87"/>
      <c r="C64" s="88"/>
      <c r="D64" s="8"/>
      <c r="E64" s="90"/>
      <c r="F64" s="89">
        <f>SUM(F63,F61)</f>
        <v>12.295999999999999</v>
      </c>
      <c r="G64" s="8"/>
      <c r="H64" s="90"/>
      <c r="I64" s="86"/>
      <c r="J64" s="124"/>
    </row>
    <row r="65" spans="1:10" x14ac:dyDescent="0.25">
      <c r="A65" s="57" t="s">
        <v>11</v>
      </c>
      <c r="B65" s="55" t="s">
        <v>241</v>
      </c>
      <c r="C65" s="56" t="s">
        <v>392</v>
      </c>
      <c r="D65" s="10" t="s">
        <v>393</v>
      </c>
      <c r="E65" s="58" t="s">
        <v>6</v>
      </c>
      <c r="F65" s="67">
        <v>15.602</v>
      </c>
      <c r="G65" s="10">
        <v>3</v>
      </c>
      <c r="H65" s="10" t="s">
        <v>2</v>
      </c>
      <c r="I65" s="52">
        <v>66</v>
      </c>
      <c r="J65" s="122">
        <f t="shared" ref="J65:J68" si="5">SUM((F65*I65)*20%)</f>
        <v>205.94640000000001</v>
      </c>
    </row>
    <row r="66" spans="1:10" x14ac:dyDescent="0.25">
      <c r="A66" s="57" t="s">
        <v>11</v>
      </c>
      <c r="B66" s="55" t="s">
        <v>241</v>
      </c>
      <c r="C66" s="56" t="s">
        <v>392</v>
      </c>
      <c r="D66" s="10" t="s">
        <v>394</v>
      </c>
      <c r="E66" s="58" t="s">
        <v>6</v>
      </c>
      <c r="F66" s="67">
        <v>23.401</v>
      </c>
      <c r="G66" s="10">
        <v>3</v>
      </c>
      <c r="H66" s="10" t="s">
        <v>2</v>
      </c>
      <c r="I66" s="52">
        <v>66</v>
      </c>
      <c r="J66" s="122">
        <f t="shared" si="5"/>
        <v>308.89319999999998</v>
      </c>
    </row>
    <row r="67" spans="1:10" x14ac:dyDescent="0.25">
      <c r="A67" s="48" t="s">
        <v>157</v>
      </c>
      <c r="B67" s="7"/>
      <c r="C67" s="38"/>
      <c r="D67" s="50"/>
      <c r="E67" s="10"/>
      <c r="F67" s="53">
        <f>SUM(F65:F66)</f>
        <v>39.003</v>
      </c>
      <c r="G67" s="50"/>
      <c r="H67" s="10"/>
      <c r="I67" s="52"/>
      <c r="J67" s="122"/>
    </row>
    <row r="68" spans="1:10" x14ac:dyDescent="0.25">
      <c r="A68" s="57" t="s">
        <v>11</v>
      </c>
      <c r="B68" s="55" t="s">
        <v>242</v>
      </c>
      <c r="C68" s="56" t="s">
        <v>395</v>
      </c>
      <c r="D68" s="10" t="s">
        <v>396</v>
      </c>
      <c r="E68" s="58" t="s">
        <v>6</v>
      </c>
      <c r="F68" s="67">
        <v>18.006</v>
      </c>
      <c r="G68" s="10">
        <v>6</v>
      </c>
      <c r="H68" s="10" t="s">
        <v>2</v>
      </c>
      <c r="I68" s="52">
        <v>66</v>
      </c>
      <c r="J68" s="122">
        <f t="shared" si="5"/>
        <v>237.67920000000001</v>
      </c>
    </row>
    <row r="69" spans="1:10" x14ac:dyDescent="0.25">
      <c r="A69" s="48" t="s">
        <v>157</v>
      </c>
      <c r="B69" s="7"/>
      <c r="C69" s="38"/>
      <c r="D69" s="50"/>
      <c r="E69" s="10"/>
      <c r="F69" s="53">
        <f>SUM(F68:F68)</f>
        <v>18.006</v>
      </c>
      <c r="G69" s="50"/>
      <c r="H69" s="10"/>
      <c r="I69" s="52"/>
      <c r="J69" s="122"/>
    </row>
    <row r="70" spans="1:10" x14ac:dyDescent="0.25">
      <c r="A70" s="28" t="s">
        <v>158</v>
      </c>
      <c r="B70" s="7"/>
      <c r="C70" s="38"/>
      <c r="D70" s="8"/>
      <c r="E70" s="11"/>
      <c r="F70" s="42">
        <f>SUM(F69,F67)</f>
        <v>57.009</v>
      </c>
      <c r="G70" s="9"/>
      <c r="H70" s="11"/>
      <c r="I70" s="46"/>
      <c r="J70" s="124"/>
    </row>
    <row r="71" spans="1:10" x14ac:dyDescent="0.25">
      <c r="A71" s="57" t="s">
        <v>12</v>
      </c>
      <c r="B71" s="55" t="s">
        <v>13</v>
      </c>
      <c r="C71" s="56"/>
      <c r="D71" s="68" t="s">
        <v>397</v>
      </c>
      <c r="E71" s="10" t="s">
        <v>165</v>
      </c>
      <c r="F71" s="67">
        <v>14.208</v>
      </c>
      <c r="G71" s="10">
        <v>4</v>
      </c>
      <c r="H71" s="50" t="s">
        <v>2</v>
      </c>
      <c r="I71" s="69">
        <v>60</v>
      </c>
      <c r="J71" s="122">
        <f t="shared" ref="J71:J72" si="6">SUM((F71*I71)*20%)</f>
        <v>170.49600000000001</v>
      </c>
    </row>
    <row r="72" spans="1:10" x14ac:dyDescent="0.25">
      <c r="A72" s="57" t="s">
        <v>12</v>
      </c>
      <c r="B72" s="55" t="s">
        <v>13</v>
      </c>
      <c r="C72" s="56"/>
      <c r="D72" s="68" t="s">
        <v>14</v>
      </c>
      <c r="E72" s="10" t="s">
        <v>7</v>
      </c>
      <c r="F72" s="67">
        <v>12</v>
      </c>
      <c r="G72" s="10">
        <v>6</v>
      </c>
      <c r="H72" s="50" t="s">
        <v>2</v>
      </c>
      <c r="I72" s="69">
        <v>60</v>
      </c>
      <c r="J72" s="122">
        <f t="shared" si="6"/>
        <v>144</v>
      </c>
    </row>
    <row r="73" spans="1:10" x14ac:dyDescent="0.25">
      <c r="A73" s="27" t="s">
        <v>157</v>
      </c>
      <c r="B73" s="7"/>
      <c r="C73" s="38"/>
      <c r="D73" s="8"/>
      <c r="E73" s="11"/>
      <c r="F73" s="42">
        <f>SUM(F71:F72)</f>
        <v>26.207999999999998</v>
      </c>
      <c r="G73" s="9"/>
      <c r="H73" s="11"/>
      <c r="I73" s="46"/>
      <c r="J73" s="124"/>
    </row>
    <row r="74" spans="1:10" x14ac:dyDescent="0.25">
      <c r="A74" s="28" t="s">
        <v>158</v>
      </c>
      <c r="B74" s="7"/>
      <c r="C74" s="38"/>
      <c r="D74" s="8"/>
      <c r="E74" s="11"/>
      <c r="F74" s="42">
        <f>F73</f>
        <v>26.207999999999998</v>
      </c>
      <c r="G74" s="9"/>
      <c r="H74" s="11"/>
      <c r="I74" s="46"/>
      <c r="J74" s="124"/>
    </row>
    <row r="75" spans="1:10" x14ac:dyDescent="0.25">
      <c r="A75" s="70" t="s">
        <v>15</v>
      </c>
      <c r="B75" s="71" t="s">
        <v>16</v>
      </c>
      <c r="C75" s="72" t="s">
        <v>245</v>
      </c>
      <c r="D75" s="68" t="s">
        <v>17</v>
      </c>
      <c r="E75" s="10" t="s">
        <v>165</v>
      </c>
      <c r="F75" s="51">
        <v>3.88</v>
      </c>
      <c r="G75" s="68" t="s">
        <v>244</v>
      </c>
      <c r="H75" s="10" t="s">
        <v>2</v>
      </c>
      <c r="I75" s="52">
        <v>54</v>
      </c>
      <c r="J75" s="122">
        <f t="shared" ref="J75:J86" si="7">SUM((F75*I75)*20%)</f>
        <v>41.903999999999996</v>
      </c>
    </row>
    <row r="76" spans="1:10" x14ac:dyDescent="0.25">
      <c r="A76" s="70" t="s">
        <v>15</v>
      </c>
      <c r="B76" s="71" t="s">
        <v>16</v>
      </c>
      <c r="C76" s="72" t="s">
        <v>246</v>
      </c>
      <c r="D76" s="68" t="s">
        <v>18</v>
      </c>
      <c r="E76" s="10" t="s">
        <v>6</v>
      </c>
      <c r="F76" s="51">
        <v>7.0019999999999998</v>
      </c>
      <c r="G76" s="68" t="s">
        <v>243</v>
      </c>
      <c r="H76" s="10" t="s">
        <v>2</v>
      </c>
      <c r="I76" s="52">
        <v>54</v>
      </c>
      <c r="J76" s="122">
        <f t="shared" si="7"/>
        <v>75.621600000000001</v>
      </c>
    </row>
    <row r="77" spans="1:10" x14ac:dyDescent="0.25">
      <c r="A77" s="77" t="s">
        <v>157</v>
      </c>
      <c r="B77" s="71"/>
      <c r="C77" s="71"/>
      <c r="D77" s="71"/>
      <c r="E77" s="71"/>
      <c r="F77" s="99">
        <f>SUM(F75:F76)</f>
        <v>10.882</v>
      </c>
      <c r="G77" s="71"/>
      <c r="H77" s="71"/>
      <c r="I77" s="52"/>
      <c r="J77" s="122"/>
    </row>
    <row r="78" spans="1:10" x14ac:dyDescent="0.25">
      <c r="A78" s="70" t="s">
        <v>15</v>
      </c>
      <c r="B78" s="73" t="s">
        <v>19</v>
      </c>
      <c r="C78" s="72" t="s">
        <v>247</v>
      </c>
      <c r="D78" s="50" t="s">
        <v>398</v>
      </c>
      <c r="E78" s="10" t="s">
        <v>7</v>
      </c>
      <c r="F78" s="51">
        <v>9.2759999999999998</v>
      </c>
      <c r="G78" s="68" t="s">
        <v>243</v>
      </c>
      <c r="H78" s="74" t="s">
        <v>2</v>
      </c>
      <c r="I78" s="52">
        <v>54</v>
      </c>
      <c r="J78" s="122">
        <f t="shared" si="7"/>
        <v>100.1808</v>
      </c>
    </row>
    <row r="79" spans="1:10" x14ac:dyDescent="0.25">
      <c r="A79" s="70" t="s">
        <v>15</v>
      </c>
      <c r="B79" s="73" t="s">
        <v>19</v>
      </c>
      <c r="C79" s="72" t="s">
        <v>247</v>
      </c>
      <c r="D79" s="50" t="s">
        <v>399</v>
      </c>
      <c r="E79" s="10" t="s">
        <v>7</v>
      </c>
      <c r="F79" s="51">
        <v>6.9989999999999997</v>
      </c>
      <c r="G79" s="68" t="s">
        <v>243</v>
      </c>
      <c r="H79" s="74" t="s">
        <v>2</v>
      </c>
      <c r="I79" s="52">
        <v>54</v>
      </c>
      <c r="J79" s="122">
        <f t="shared" si="7"/>
        <v>75.589199999999991</v>
      </c>
    </row>
    <row r="80" spans="1:10" x14ac:dyDescent="0.25">
      <c r="A80" s="70" t="s">
        <v>15</v>
      </c>
      <c r="B80" s="73" t="s">
        <v>19</v>
      </c>
      <c r="C80" s="72" t="s">
        <v>247</v>
      </c>
      <c r="D80" s="50" t="s">
        <v>20</v>
      </c>
      <c r="E80" s="10" t="s">
        <v>165</v>
      </c>
      <c r="F80" s="51">
        <v>12.997999999999999</v>
      </c>
      <c r="G80" s="68" t="s">
        <v>243</v>
      </c>
      <c r="H80" s="74" t="s">
        <v>2</v>
      </c>
      <c r="I80" s="52">
        <v>54</v>
      </c>
      <c r="J80" s="122">
        <f t="shared" si="7"/>
        <v>140.3784</v>
      </c>
    </row>
    <row r="81" spans="1:10" x14ac:dyDescent="0.25">
      <c r="A81" s="70" t="s">
        <v>15</v>
      </c>
      <c r="B81" s="73" t="s">
        <v>19</v>
      </c>
      <c r="C81" s="72" t="s">
        <v>247</v>
      </c>
      <c r="D81" s="50" t="s">
        <v>21</v>
      </c>
      <c r="E81" s="10" t="s">
        <v>165</v>
      </c>
      <c r="F81" s="51">
        <v>3.0019999999999998</v>
      </c>
      <c r="G81" s="68" t="s">
        <v>243</v>
      </c>
      <c r="H81" s="74" t="s">
        <v>2</v>
      </c>
      <c r="I81" s="52">
        <v>54</v>
      </c>
      <c r="J81" s="122">
        <f t="shared" si="7"/>
        <v>32.421599999999998</v>
      </c>
    </row>
    <row r="82" spans="1:10" x14ac:dyDescent="0.25">
      <c r="A82" s="70" t="s">
        <v>15</v>
      </c>
      <c r="B82" s="73" t="s">
        <v>19</v>
      </c>
      <c r="C82" s="72" t="s">
        <v>249</v>
      </c>
      <c r="D82" s="50" t="s">
        <v>22</v>
      </c>
      <c r="E82" s="10" t="s">
        <v>6</v>
      </c>
      <c r="F82" s="51">
        <v>5.3</v>
      </c>
      <c r="G82" s="68" t="s">
        <v>248</v>
      </c>
      <c r="H82" s="74" t="s">
        <v>2</v>
      </c>
      <c r="I82" s="52">
        <v>54</v>
      </c>
      <c r="J82" s="122">
        <f t="shared" si="7"/>
        <v>57.24</v>
      </c>
    </row>
    <row r="83" spans="1:10" x14ac:dyDescent="0.25">
      <c r="A83" s="70" t="s">
        <v>15</v>
      </c>
      <c r="B83" s="73" t="s">
        <v>19</v>
      </c>
      <c r="C83" s="72" t="s">
        <v>400</v>
      </c>
      <c r="D83" s="50" t="s">
        <v>23</v>
      </c>
      <c r="E83" s="10" t="s">
        <v>7</v>
      </c>
      <c r="F83" s="51">
        <v>9.9979999999999993</v>
      </c>
      <c r="G83" s="68" t="s">
        <v>251</v>
      </c>
      <c r="H83" s="74" t="s">
        <v>2</v>
      </c>
      <c r="I83" s="52">
        <v>54</v>
      </c>
      <c r="J83" s="122">
        <f t="shared" si="7"/>
        <v>107.97839999999999</v>
      </c>
    </row>
    <row r="84" spans="1:10" x14ac:dyDescent="0.25">
      <c r="A84" s="70" t="s">
        <v>15</v>
      </c>
      <c r="B84" s="73" t="s">
        <v>19</v>
      </c>
      <c r="C84" s="72" t="s">
        <v>252</v>
      </c>
      <c r="D84" s="10" t="s">
        <v>24</v>
      </c>
      <c r="E84" s="10" t="s">
        <v>7</v>
      </c>
      <c r="F84" s="51">
        <v>14.997999999999999</v>
      </c>
      <c r="G84" s="68" t="s">
        <v>243</v>
      </c>
      <c r="H84" s="74" t="s">
        <v>2</v>
      </c>
      <c r="I84" s="52">
        <v>54</v>
      </c>
      <c r="J84" s="122">
        <f t="shared" si="7"/>
        <v>161.97839999999999</v>
      </c>
    </row>
    <row r="85" spans="1:10" x14ac:dyDescent="0.25">
      <c r="A85" s="70" t="s">
        <v>15</v>
      </c>
      <c r="B85" s="73" t="s">
        <v>19</v>
      </c>
      <c r="C85" s="72" t="s">
        <v>252</v>
      </c>
      <c r="D85" s="50" t="s">
        <v>401</v>
      </c>
      <c r="E85" s="10" t="s">
        <v>7</v>
      </c>
      <c r="F85" s="51">
        <v>3.0089999999999999</v>
      </c>
      <c r="G85" s="68" t="s">
        <v>259</v>
      </c>
      <c r="H85" s="74" t="s">
        <v>2</v>
      </c>
      <c r="I85" s="52">
        <v>54</v>
      </c>
      <c r="J85" s="122">
        <f t="shared" si="7"/>
        <v>32.497199999999999</v>
      </c>
    </row>
    <row r="86" spans="1:10" x14ac:dyDescent="0.25">
      <c r="A86" s="70" t="s">
        <v>15</v>
      </c>
      <c r="B86" s="73" t="s">
        <v>19</v>
      </c>
      <c r="C86" s="72" t="s">
        <v>252</v>
      </c>
      <c r="D86" s="50" t="s">
        <v>402</v>
      </c>
      <c r="E86" s="10" t="s">
        <v>7</v>
      </c>
      <c r="F86" s="51">
        <v>5.3490000000000002</v>
      </c>
      <c r="G86" s="68" t="s">
        <v>259</v>
      </c>
      <c r="H86" s="74" t="s">
        <v>2</v>
      </c>
      <c r="I86" s="52">
        <v>54</v>
      </c>
      <c r="J86" s="122">
        <f t="shared" si="7"/>
        <v>57.769200000000005</v>
      </c>
    </row>
    <row r="87" spans="1:10" x14ac:dyDescent="0.25">
      <c r="A87" s="77" t="s">
        <v>157</v>
      </c>
      <c r="B87" s="71"/>
      <c r="C87" s="71"/>
      <c r="D87" s="71"/>
      <c r="E87" s="71"/>
      <c r="F87" s="99">
        <f>SUM(F78:F86)</f>
        <v>70.928999999999988</v>
      </c>
      <c r="G87" s="71"/>
      <c r="H87" s="71"/>
      <c r="I87" s="52"/>
      <c r="J87" s="122"/>
    </row>
    <row r="88" spans="1:10" x14ac:dyDescent="0.25">
      <c r="A88" s="113" t="s">
        <v>15</v>
      </c>
      <c r="B88" s="112" t="s">
        <v>25</v>
      </c>
      <c r="C88" s="111" t="s">
        <v>443</v>
      </c>
      <c r="D88" s="8" t="s">
        <v>442</v>
      </c>
      <c r="E88" s="90" t="s">
        <v>7</v>
      </c>
      <c r="F88" s="110">
        <v>8.5589999999999993</v>
      </c>
      <c r="G88" s="109" t="s">
        <v>244</v>
      </c>
      <c r="H88" s="108" t="s">
        <v>2</v>
      </c>
      <c r="I88" s="86">
        <v>54</v>
      </c>
      <c r="J88" s="124">
        <f>SUM((F88*I88)*20%)</f>
        <v>92.437200000000004</v>
      </c>
    </row>
    <row r="89" spans="1:10" x14ac:dyDescent="0.25">
      <c r="A89" s="70" t="s">
        <v>15</v>
      </c>
      <c r="B89" s="71" t="s">
        <v>25</v>
      </c>
      <c r="C89" s="49" t="s">
        <v>403</v>
      </c>
      <c r="D89" s="50" t="s">
        <v>404</v>
      </c>
      <c r="E89" s="10" t="s">
        <v>6</v>
      </c>
      <c r="F89" s="51">
        <v>3.0019999999999998</v>
      </c>
      <c r="G89" s="68" t="s">
        <v>243</v>
      </c>
      <c r="H89" s="75" t="s">
        <v>2</v>
      </c>
      <c r="I89" s="52">
        <v>54</v>
      </c>
      <c r="J89" s="122">
        <f t="shared" ref="J89:J152" si="8">SUM((F89*I89)*20%)</f>
        <v>32.421599999999998</v>
      </c>
    </row>
    <row r="90" spans="1:10" x14ac:dyDescent="0.25">
      <c r="A90" s="70" t="s">
        <v>15</v>
      </c>
      <c r="B90" s="71" t="s">
        <v>25</v>
      </c>
      <c r="C90" s="49" t="s">
        <v>253</v>
      </c>
      <c r="D90" s="50" t="s">
        <v>27</v>
      </c>
      <c r="E90" s="10" t="s">
        <v>7</v>
      </c>
      <c r="F90" s="51">
        <v>11.053000000000001</v>
      </c>
      <c r="G90" s="68" t="s">
        <v>243</v>
      </c>
      <c r="H90" s="75" t="s">
        <v>2</v>
      </c>
      <c r="I90" s="52">
        <v>54</v>
      </c>
      <c r="J90" s="122">
        <f t="shared" si="8"/>
        <v>119.37240000000003</v>
      </c>
    </row>
    <row r="91" spans="1:10" x14ac:dyDescent="0.25">
      <c r="A91" s="70" t="s">
        <v>15</v>
      </c>
      <c r="B91" s="71" t="s">
        <v>25</v>
      </c>
      <c r="C91" s="49" t="s">
        <v>253</v>
      </c>
      <c r="D91" s="50" t="s">
        <v>254</v>
      </c>
      <c r="E91" s="10" t="s">
        <v>6</v>
      </c>
      <c r="F91" s="51">
        <v>8.82</v>
      </c>
      <c r="G91" s="68" t="s">
        <v>244</v>
      </c>
      <c r="H91" s="75" t="s">
        <v>2</v>
      </c>
      <c r="I91" s="52">
        <v>54</v>
      </c>
      <c r="J91" s="122">
        <f t="shared" si="8"/>
        <v>95.256000000000014</v>
      </c>
    </row>
    <row r="92" spans="1:10" x14ac:dyDescent="0.25">
      <c r="A92" s="70" t="s">
        <v>15</v>
      </c>
      <c r="B92" s="71" t="s">
        <v>25</v>
      </c>
      <c r="C92" s="38" t="s">
        <v>255</v>
      </c>
      <c r="D92" s="10" t="s">
        <v>28</v>
      </c>
      <c r="E92" s="10" t="s">
        <v>6</v>
      </c>
      <c r="F92" s="51">
        <v>7.6109999999999998</v>
      </c>
      <c r="G92" s="68" t="s">
        <v>243</v>
      </c>
      <c r="H92" s="75" t="s">
        <v>2</v>
      </c>
      <c r="I92" s="52">
        <v>54</v>
      </c>
      <c r="J92" s="122">
        <f t="shared" si="8"/>
        <v>82.198800000000006</v>
      </c>
    </row>
    <row r="93" spans="1:10" x14ac:dyDescent="0.25">
      <c r="A93" s="70" t="s">
        <v>15</v>
      </c>
      <c r="B93" s="71" t="s">
        <v>25</v>
      </c>
      <c r="C93" s="49" t="s">
        <v>255</v>
      </c>
      <c r="D93" s="50" t="s">
        <v>168</v>
      </c>
      <c r="E93" s="10" t="s">
        <v>7</v>
      </c>
      <c r="F93" s="51">
        <v>10.709</v>
      </c>
      <c r="G93" s="68" t="s">
        <v>243</v>
      </c>
      <c r="H93" s="75" t="s">
        <v>2</v>
      </c>
      <c r="I93" s="52">
        <v>54</v>
      </c>
      <c r="J93" s="122">
        <f t="shared" si="8"/>
        <v>115.65719999999999</v>
      </c>
    </row>
    <row r="94" spans="1:10" x14ac:dyDescent="0.25">
      <c r="A94" s="70" t="s">
        <v>15</v>
      </c>
      <c r="B94" s="71" t="s">
        <v>25</v>
      </c>
      <c r="C94" s="49" t="s">
        <v>255</v>
      </c>
      <c r="D94" s="50" t="s">
        <v>26</v>
      </c>
      <c r="E94" s="10" t="s">
        <v>7</v>
      </c>
      <c r="F94" s="51">
        <v>3.7</v>
      </c>
      <c r="G94" s="68" t="s">
        <v>243</v>
      </c>
      <c r="H94" s="75" t="s">
        <v>2</v>
      </c>
      <c r="I94" s="52">
        <v>54</v>
      </c>
      <c r="J94" s="122">
        <f t="shared" si="8"/>
        <v>39.960000000000008</v>
      </c>
    </row>
    <row r="95" spans="1:10" x14ac:dyDescent="0.25">
      <c r="A95" s="70" t="s">
        <v>15</v>
      </c>
      <c r="B95" s="71" t="s">
        <v>25</v>
      </c>
      <c r="C95" s="49" t="s">
        <v>256</v>
      </c>
      <c r="D95" s="50" t="s">
        <v>29</v>
      </c>
      <c r="E95" s="10" t="s">
        <v>7</v>
      </c>
      <c r="F95" s="51">
        <v>21.998999999999999</v>
      </c>
      <c r="G95" s="68" t="s">
        <v>243</v>
      </c>
      <c r="H95" s="75" t="s">
        <v>2</v>
      </c>
      <c r="I95" s="52">
        <v>54</v>
      </c>
      <c r="J95" s="122">
        <f t="shared" si="8"/>
        <v>237.58920000000001</v>
      </c>
    </row>
    <row r="96" spans="1:10" x14ac:dyDescent="0.25">
      <c r="A96" s="70" t="s">
        <v>15</v>
      </c>
      <c r="B96" s="71" t="s">
        <v>25</v>
      </c>
      <c r="C96" s="49" t="s">
        <v>257</v>
      </c>
      <c r="D96" s="50" t="s">
        <v>30</v>
      </c>
      <c r="E96" s="10" t="s">
        <v>6</v>
      </c>
      <c r="F96" s="51">
        <v>21.440999999999999</v>
      </c>
      <c r="G96" s="68" t="s">
        <v>243</v>
      </c>
      <c r="H96" s="75" t="s">
        <v>2</v>
      </c>
      <c r="I96" s="52">
        <v>54</v>
      </c>
      <c r="J96" s="122">
        <f t="shared" si="8"/>
        <v>231.56279999999998</v>
      </c>
    </row>
    <row r="97" spans="1:10" x14ac:dyDescent="0.25">
      <c r="A97" s="70" t="s">
        <v>15</v>
      </c>
      <c r="B97" s="71" t="s">
        <v>25</v>
      </c>
      <c r="C97" s="49" t="s">
        <v>258</v>
      </c>
      <c r="D97" s="50" t="s">
        <v>31</v>
      </c>
      <c r="E97" s="10" t="s">
        <v>7</v>
      </c>
      <c r="F97" s="51">
        <v>15</v>
      </c>
      <c r="G97" s="68" t="s">
        <v>259</v>
      </c>
      <c r="H97" s="75" t="s">
        <v>2</v>
      </c>
      <c r="I97" s="52">
        <v>54</v>
      </c>
      <c r="J97" s="122">
        <f t="shared" si="8"/>
        <v>162</v>
      </c>
    </row>
    <row r="98" spans="1:10" x14ac:dyDescent="0.25">
      <c r="A98" s="70" t="s">
        <v>15</v>
      </c>
      <c r="B98" s="71" t="s">
        <v>25</v>
      </c>
      <c r="C98" s="49" t="s">
        <v>260</v>
      </c>
      <c r="D98" s="50" t="s">
        <v>32</v>
      </c>
      <c r="E98" s="10" t="s">
        <v>7</v>
      </c>
      <c r="F98" s="51">
        <v>10.853</v>
      </c>
      <c r="G98" s="68" t="s">
        <v>259</v>
      </c>
      <c r="H98" s="75" t="s">
        <v>2</v>
      </c>
      <c r="I98" s="52">
        <v>54</v>
      </c>
      <c r="J98" s="122">
        <f t="shared" si="8"/>
        <v>117.2124</v>
      </c>
    </row>
    <row r="99" spans="1:10" x14ac:dyDescent="0.25">
      <c r="A99" s="70" t="s">
        <v>15</v>
      </c>
      <c r="B99" s="71" t="s">
        <v>25</v>
      </c>
      <c r="C99" s="49" t="s">
        <v>260</v>
      </c>
      <c r="D99" s="50" t="s">
        <v>33</v>
      </c>
      <c r="E99" s="10" t="s">
        <v>7</v>
      </c>
      <c r="F99" s="51">
        <v>4.6820000000000004</v>
      </c>
      <c r="G99" s="68" t="s">
        <v>259</v>
      </c>
      <c r="H99" s="75" t="s">
        <v>2</v>
      </c>
      <c r="I99" s="52">
        <v>54</v>
      </c>
      <c r="J99" s="122">
        <f t="shared" si="8"/>
        <v>50.565600000000011</v>
      </c>
    </row>
    <row r="100" spans="1:10" x14ac:dyDescent="0.25">
      <c r="A100" s="70" t="s">
        <v>15</v>
      </c>
      <c r="B100" s="71" t="s">
        <v>25</v>
      </c>
      <c r="C100" s="49" t="s">
        <v>260</v>
      </c>
      <c r="D100" s="50" t="s">
        <v>261</v>
      </c>
      <c r="E100" s="10" t="s">
        <v>262</v>
      </c>
      <c r="F100" s="51">
        <v>3.3370000000000002</v>
      </c>
      <c r="G100" s="68" t="s">
        <v>259</v>
      </c>
      <c r="H100" s="75" t="s">
        <v>2</v>
      </c>
      <c r="I100" s="52">
        <v>54</v>
      </c>
      <c r="J100" s="122">
        <f t="shared" si="8"/>
        <v>36.0396</v>
      </c>
    </row>
    <row r="101" spans="1:10" x14ac:dyDescent="0.25">
      <c r="A101" s="70" t="s">
        <v>15</v>
      </c>
      <c r="B101" s="71" t="s">
        <v>25</v>
      </c>
      <c r="C101" s="49" t="s">
        <v>263</v>
      </c>
      <c r="D101" s="50" t="s">
        <v>264</v>
      </c>
      <c r="E101" s="10" t="s">
        <v>7</v>
      </c>
      <c r="F101" s="51">
        <v>9.407</v>
      </c>
      <c r="G101" s="68" t="s">
        <v>259</v>
      </c>
      <c r="H101" s="75" t="s">
        <v>2</v>
      </c>
      <c r="I101" s="52">
        <v>54</v>
      </c>
      <c r="J101" s="122">
        <f t="shared" si="8"/>
        <v>101.5956</v>
      </c>
    </row>
    <row r="102" spans="1:10" x14ac:dyDescent="0.25">
      <c r="A102" s="70" t="s">
        <v>15</v>
      </c>
      <c r="B102" s="71" t="s">
        <v>25</v>
      </c>
      <c r="C102" s="49" t="s">
        <v>265</v>
      </c>
      <c r="D102" s="50" t="s">
        <v>266</v>
      </c>
      <c r="E102" s="10" t="s">
        <v>262</v>
      </c>
      <c r="F102" s="51">
        <v>8.4350000000000005</v>
      </c>
      <c r="G102" s="68" t="s">
        <v>244</v>
      </c>
      <c r="H102" s="75" t="s">
        <v>2</v>
      </c>
      <c r="I102" s="52">
        <v>54</v>
      </c>
      <c r="J102" s="122">
        <f t="shared" si="8"/>
        <v>91.098000000000013</v>
      </c>
    </row>
    <row r="103" spans="1:10" x14ac:dyDescent="0.25">
      <c r="A103" s="70" t="s">
        <v>15</v>
      </c>
      <c r="B103" s="71" t="s">
        <v>25</v>
      </c>
      <c r="C103" s="49" t="s">
        <v>265</v>
      </c>
      <c r="D103" s="50" t="s">
        <v>267</v>
      </c>
      <c r="E103" s="10" t="s">
        <v>262</v>
      </c>
      <c r="F103" s="51">
        <v>7.3520000000000003</v>
      </c>
      <c r="G103" s="68" t="s">
        <v>244</v>
      </c>
      <c r="H103" s="75" t="s">
        <v>2</v>
      </c>
      <c r="I103" s="52">
        <v>54</v>
      </c>
      <c r="J103" s="122">
        <f t="shared" si="8"/>
        <v>79.401600000000016</v>
      </c>
    </row>
    <row r="104" spans="1:10" x14ac:dyDescent="0.25">
      <c r="A104" s="70" t="s">
        <v>15</v>
      </c>
      <c r="B104" s="71" t="s">
        <v>25</v>
      </c>
      <c r="C104" s="49" t="s">
        <v>265</v>
      </c>
      <c r="D104" s="50" t="s">
        <v>268</v>
      </c>
      <c r="E104" s="10" t="s">
        <v>262</v>
      </c>
      <c r="F104" s="51">
        <v>9.6989999999999998</v>
      </c>
      <c r="G104" s="68" t="s">
        <v>244</v>
      </c>
      <c r="H104" s="75" t="s">
        <v>2</v>
      </c>
      <c r="I104" s="52">
        <v>54</v>
      </c>
      <c r="J104" s="122">
        <f t="shared" si="8"/>
        <v>104.7492</v>
      </c>
    </row>
    <row r="105" spans="1:10" x14ac:dyDescent="0.25">
      <c r="A105" s="70" t="s">
        <v>15</v>
      </c>
      <c r="B105" s="71" t="s">
        <v>25</v>
      </c>
      <c r="C105" s="49" t="s">
        <v>265</v>
      </c>
      <c r="D105" s="50" t="s">
        <v>269</v>
      </c>
      <c r="E105" s="10" t="s">
        <v>262</v>
      </c>
      <c r="F105" s="51">
        <v>9.7029999999999994</v>
      </c>
      <c r="G105" s="68" t="s">
        <v>244</v>
      </c>
      <c r="H105" s="75" t="s">
        <v>2</v>
      </c>
      <c r="I105" s="52">
        <v>54</v>
      </c>
      <c r="J105" s="122">
        <f t="shared" si="8"/>
        <v>104.7924</v>
      </c>
    </row>
    <row r="106" spans="1:10" x14ac:dyDescent="0.25">
      <c r="A106" s="70" t="s">
        <v>15</v>
      </c>
      <c r="B106" s="71" t="s">
        <v>25</v>
      </c>
      <c r="C106" s="49" t="s">
        <v>265</v>
      </c>
      <c r="D106" s="50" t="s">
        <v>270</v>
      </c>
      <c r="E106" s="10" t="s">
        <v>262</v>
      </c>
      <c r="F106" s="51">
        <v>17.003</v>
      </c>
      <c r="G106" s="68" t="s">
        <v>244</v>
      </c>
      <c r="H106" s="75" t="s">
        <v>2</v>
      </c>
      <c r="I106" s="52">
        <v>54</v>
      </c>
      <c r="J106" s="122">
        <f t="shared" si="8"/>
        <v>183.63240000000002</v>
      </c>
    </row>
    <row r="107" spans="1:10" x14ac:dyDescent="0.25">
      <c r="A107" s="70" t="s">
        <v>15</v>
      </c>
      <c r="B107" s="71" t="s">
        <v>25</v>
      </c>
      <c r="C107" s="38" t="s">
        <v>271</v>
      </c>
      <c r="D107" s="10" t="s">
        <v>34</v>
      </c>
      <c r="E107" s="10" t="s">
        <v>7</v>
      </c>
      <c r="F107" s="51">
        <v>7.609</v>
      </c>
      <c r="G107" s="68" t="s">
        <v>244</v>
      </c>
      <c r="H107" s="75" t="s">
        <v>2</v>
      </c>
      <c r="I107" s="52">
        <v>54</v>
      </c>
      <c r="J107" s="122">
        <f t="shared" si="8"/>
        <v>82.177200000000013</v>
      </c>
    </row>
    <row r="108" spans="1:10" x14ac:dyDescent="0.25">
      <c r="A108" s="70" t="s">
        <v>15</v>
      </c>
      <c r="B108" s="71" t="s">
        <v>25</v>
      </c>
      <c r="C108" s="38" t="s">
        <v>271</v>
      </c>
      <c r="D108" s="10" t="s">
        <v>35</v>
      </c>
      <c r="E108" s="10" t="s">
        <v>7</v>
      </c>
      <c r="F108" s="51">
        <v>8.0830000000000002</v>
      </c>
      <c r="G108" s="68" t="s">
        <v>259</v>
      </c>
      <c r="H108" s="75" t="s">
        <v>2</v>
      </c>
      <c r="I108" s="52">
        <v>54</v>
      </c>
      <c r="J108" s="122">
        <f t="shared" si="8"/>
        <v>87.296400000000006</v>
      </c>
    </row>
    <row r="109" spans="1:10" x14ac:dyDescent="0.25">
      <c r="A109" s="70" t="s">
        <v>15</v>
      </c>
      <c r="B109" s="71" t="s">
        <v>25</v>
      </c>
      <c r="C109" s="38" t="s">
        <v>271</v>
      </c>
      <c r="D109" s="10" t="s">
        <v>36</v>
      </c>
      <c r="E109" s="10" t="s">
        <v>7</v>
      </c>
      <c r="F109" s="51">
        <v>8.0809999999999995</v>
      </c>
      <c r="G109" s="68" t="s">
        <v>259</v>
      </c>
      <c r="H109" s="75" t="s">
        <v>2</v>
      </c>
      <c r="I109" s="52">
        <v>54</v>
      </c>
      <c r="J109" s="122">
        <f t="shared" si="8"/>
        <v>87.274799999999999</v>
      </c>
    </row>
    <row r="110" spans="1:10" x14ac:dyDescent="0.25">
      <c r="A110" s="70" t="s">
        <v>15</v>
      </c>
      <c r="B110" s="71" t="s">
        <v>25</v>
      </c>
      <c r="C110" s="38" t="s">
        <v>405</v>
      </c>
      <c r="D110" s="10" t="s">
        <v>37</v>
      </c>
      <c r="E110" s="10" t="s">
        <v>7</v>
      </c>
      <c r="F110" s="51">
        <v>3.1190000000000002</v>
      </c>
      <c r="G110" s="68" t="s">
        <v>243</v>
      </c>
      <c r="H110" s="75" t="s">
        <v>2</v>
      </c>
      <c r="I110" s="52">
        <v>54</v>
      </c>
      <c r="J110" s="122">
        <f t="shared" si="8"/>
        <v>33.685200000000002</v>
      </c>
    </row>
    <row r="111" spans="1:10" x14ac:dyDescent="0.25">
      <c r="A111" s="70" t="s">
        <v>15</v>
      </c>
      <c r="B111" s="71" t="s">
        <v>25</v>
      </c>
      <c r="C111" s="49" t="s">
        <v>406</v>
      </c>
      <c r="D111" s="50" t="s">
        <v>38</v>
      </c>
      <c r="E111" s="10" t="s">
        <v>6</v>
      </c>
      <c r="F111" s="51">
        <v>11.063000000000001</v>
      </c>
      <c r="G111" s="68" t="s">
        <v>244</v>
      </c>
      <c r="H111" s="75" t="s">
        <v>2</v>
      </c>
      <c r="I111" s="52">
        <v>54</v>
      </c>
      <c r="J111" s="122">
        <f t="shared" si="8"/>
        <v>119.48040000000002</v>
      </c>
    </row>
    <row r="112" spans="1:10" x14ac:dyDescent="0.25">
      <c r="A112" s="70" t="s">
        <v>15</v>
      </c>
      <c r="B112" s="71" t="s">
        <v>25</v>
      </c>
      <c r="C112" s="49" t="s">
        <v>406</v>
      </c>
      <c r="D112" s="50" t="s">
        <v>39</v>
      </c>
      <c r="E112" s="10" t="s">
        <v>6</v>
      </c>
      <c r="F112" s="51">
        <v>9.9339999999999993</v>
      </c>
      <c r="G112" s="68" t="s">
        <v>244</v>
      </c>
      <c r="H112" s="75" t="s">
        <v>2</v>
      </c>
      <c r="I112" s="52">
        <v>54</v>
      </c>
      <c r="J112" s="122">
        <f t="shared" si="8"/>
        <v>107.28719999999998</v>
      </c>
    </row>
    <row r="113" spans="1:10" x14ac:dyDescent="0.25">
      <c r="A113" s="70" t="s">
        <v>15</v>
      </c>
      <c r="B113" s="71" t="s">
        <v>25</v>
      </c>
      <c r="C113" s="49" t="s">
        <v>406</v>
      </c>
      <c r="D113" s="50" t="s">
        <v>40</v>
      </c>
      <c r="E113" s="10" t="s">
        <v>6</v>
      </c>
      <c r="F113" s="51">
        <v>7.9909999999999997</v>
      </c>
      <c r="G113" s="68" t="s">
        <v>244</v>
      </c>
      <c r="H113" s="75" t="s">
        <v>2</v>
      </c>
      <c r="I113" s="52">
        <v>54</v>
      </c>
      <c r="J113" s="122">
        <f t="shared" si="8"/>
        <v>86.302800000000005</v>
      </c>
    </row>
    <row r="114" spans="1:10" x14ac:dyDescent="0.25">
      <c r="A114" s="70" t="s">
        <v>15</v>
      </c>
      <c r="B114" s="71" t="s">
        <v>25</v>
      </c>
      <c r="C114" s="49" t="s">
        <v>272</v>
      </c>
      <c r="D114" s="50" t="s">
        <v>41</v>
      </c>
      <c r="E114" s="10" t="s">
        <v>6</v>
      </c>
      <c r="F114" s="51">
        <v>11.006</v>
      </c>
      <c r="G114" s="68" t="s">
        <v>244</v>
      </c>
      <c r="H114" s="75" t="s">
        <v>2</v>
      </c>
      <c r="I114" s="52">
        <v>54</v>
      </c>
      <c r="J114" s="122">
        <f t="shared" si="8"/>
        <v>118.86480000000002</v>
      </c>
    </row>
    <row r="115" spans="1:10" x14ac:dyDescent="0.25">
      <c r="A115" s="70" t="s">
        <v>15</v>
      </c>
      <c r="B115" s="71" t="s">
        <v>25</v>
      </c>
      <c r="C115" s="49" t="s">
        <v>272</v>
      </c>
      <c r="D115" s="10" t="s">
        <v>42</v>
      </c>
      <c r="E115" s="10" t="s">
        <v>6</v>
      </c>
      <c r="F115" s="51">
        <v>14.903</v>
      </c>
      <c r="G115" s="68" t="s">
        <v>243</v>
      </c>
      <c r="H115" s="75" t="s">
        <v>2</v>
      </c>
      <c r="I115" s="52">
        <v>54</v>
      </c>
      <c r="J115" s="122">
        <f t="shared" si="8"/>
        <v>160.95240000000001</v>
      </c>
    </row>
    <row r="116" spans="1:10" x14ac:dyDescent="0.25">
      <c r="A116" s="70" t="s">
        <v>15</v>
      </c>
      <c r="B116" s="71" t="s">
        <v>25</v>
      </c>
      <c r="C116" s="49" t="s">
        <v>272</v>
      </c>
      <c r="D116" s="10" t="s">
        <v>43</v>
      </c>
      <c r="E116" s="10" t="s">
        <v>6</v>
      </c>
      <c r="F116" s="51">
        <v>14.48</v>
      </c>
      <c r="G116" s="68" t="s">
        <v>244</v>
      </c>
      <c r="H116" s="75" t="s">
        <v>2</v>
      </c>
      <c r="I116" s="52">
        <v>54</v>
      </c>
      <c r="J116" s="122">
        <f t="shared" si="8"/>
        <v>156.38400000000001</v>
      </c>
    </row>
    <row r="117" spans="1:10" x14ac:dyDescent="0.25">
      <c r="A117" s="70" t="s">
        <v>15</v>
      </c>
      <c r="B117" s="71" t="s">
        <v>25</v>
      </c>
      <c r="C117" s="38" t="s">
        <v>273</v>
      </c>
      <c r="D117" s="10" t="s">
        <v>44</v>
      </c>
      <c r="E117" s="10" t="s">
        <v>7</v>
      </c>
      <c r="F117" s="51">
        <v>3.8119999999999998</v>
      </c>
      <c r="G117" s="68" t="s">
        <v>243</v>
      </c>
      <c r="H117" s="75" t="s">
        <v>2</v>
      </c>
      <c r="I117" s="52">
        <v>54</v>
      </c>
      <c r="J117" s="122">
        <f t="shared" si="8"/>
        <v>41.169600000000003</v>
      </c>
    </row>
    <row r="118" spans="1:10" x14ac:dyDescent="0.25">
      <c r="A118" s="70" t="s">
        <v>15</v>
      </c>
      <c r="B118" s="71" t="s">
        <v>25</v>
      </c>
      <c r="C118" s="49" t="s">
        <v>274</v>
      </c>
      <c r="D118" s="50" t="s">
        <v>45</v>
      </c>
      <c r="E118" s="10" t="s">
        <v>7</v>
      </c>
      <c r="F118" s="51">
        <v>28.006</v>
      </c>
      <c r="G118" s="68" t="s">
        <v>243</v>
      </c>
      <c r="H118" s="75" t="s">
        <v>2</v>
      </c>
      <c r="I118" s="52">
        <v>54</v>
      </c>
      <c r="J118" s="122">
        <f t="shared" si="8"/>
        <v>302.46480000000003</v>
      </c>
    </row>
    <row r="119" spans="1:10" x14ac:dyDescent="0.25">
      <c r="A119" s="70" t="s">
        <v>15</v>
      </c>
      <c r="B119" s="71" t="s">
        <v>25</v>
      </c>
      <c r="C119" s="49" t="s">
        <v>274</v>
      </c>
      <c r="D119" s="50" t="s">
        <v>46</v>
      </c>
      <c r="E119" s="10" t="s">
        <v>6</v>
      </c>
      <c r="F119" s="51">
        <v>18.381</v>
      </c>
      <c r="G119" s="68" t="s">
        <v>243</v>
      </c>
      <c r="H119" s="75" t="s">
        <v>2</v>
      </c>
      <c r="I119" s="52">
        <v>54</v>
      </c>
      <c r="J119" s="122">
        <f t="shared" si="8"/>
        <v>198.51480000000004</v>
      </c>
    </row>
    <row r="120" spans="1:10" x14ac:dyDescent="0.25">
      <c r="A120" s="70" t="s">
        <v>15</v>
      </c>
      <c r="B120" s="71" t="s">
        <v>25</v>
      </c>
      <c r="C120" s="49" t="s">
        <v>246</v>
      </c>
      <c r="D120" s="50" t="s">
        <v>47</v>
      </c>
      <c r="E120" s="10" t="s">
        <v>6</v>
      </c>
      <c r="F120" s="51">
        <v>11.726000000000001</v>
      </c>
      <c r="G120" s="68" t="s">
        <v>243</v>
      </c>
      <c r="H120" s="75" t="s">
        <v>2</v>
      </c>
      <c r="I120" s="52">
        <v>54</v>
      </c>
      <c r="J120" s="122">
        <f t="shared" si="8"/>
        <v>126.64080000000001</v>
      </c>
    </row>
    <row r="121" spans="1:10" x14ac:dyDescent="0.25">
      <c r="A121" s="70" t="s">
        <v>15</v>
      </c>
      <c r="B121" s="71" t="s">
        <v>25</v>
      </c>
      <c r="C121" s="49" t="s">
        <v>407</v>
      </c>
      <c r="D121" s="50" t="s">
        <v>48</v>
      </c>
      <c r="E121" s="10" t="s">
        <v>6</v>
      </c>
      <c r="F121" s="51">
        <v>11.148999999999999</v>
      </c>
      <c r="G121" s="68" t="s">
        <v>243</v>
      </c>
      <c r="H121" s="75" t="s">
        <v>2</v>
      </c>
      <c r="I121" s="52">
        <v>54</v>
      </c>
      <c r="J121" s="122">
        <f t="shared" si="8"/>
        <v>120.4092</v>
      </c>
    </row>
    <row r="122" spans="1:10" x14ac:dyDescent="0.25">
      <c r="A122" s="70" t="s">
        <v>15</v>
      </c>
      <c r="B122" s="71" t="s">
        <v>25</v>
      </c>
      <c r="C122" s="49" t="s">
        <v>275</v>
      </c>
      <c r="D122" s="50" t="s">
        <v>49</v>
      </c>
      <c r="E122" s="10" t="s">
        <v>6</v>
      </c>
      <c r="F122" s="51">
        <v>19.13</v>
      </c>
      <c r="G122" s="68" t="s">
        <v>243</v>
      </c>
      <c r="H122" s="75" t="s">
        <v>2</v>
      </c>
      <c r="I122" s="52">
        <v>54</v>
      </c>
      <c r="J122" s="122">
        <f t="shared" si="8"/>
        <v>206.60400000000001</v>
      </c>
    </row>
    <row r="123" spans="1:10" x14ac:dyDescent="0.25">
      <c r="A123" s="70" t="s">
        <v>15</v>
      </c>
      <c r="B123" s="71" t="s">
        <v>25</v>
      </c>
      <c r="C123" s="49" t="s">
        <v>276</v>
      </c>
      <c r="D123" s="50" t="s">
        <v>50</v>
      </c>
      <c r="E123" s="10" t="s">
        <v>6</v>
      </c>
      <c r="F123" s="51">
        <v>4.5990000000000002</v>
      </c>
      <c r="G123" s="68" t="s">
        <v>244</v>
      </c>
      <c r="H123" s="75" t="s">
        <v>2</v>
      </c>
      <c r="I123" s="52">
        <v>54</v>
      </c>
      <c r="J123" s="122">
        <f t="shared" si="8"/>
        <v>49.669200000000004</v>
      </c>
    </row>
    <row r="124" spans="1:10" x14ac:dyDescent="0.25">
      <c r="A124" s="70" t="s">
        <v>15</v>
      </c>
      <c r="B124" s="71" t="s">
        <v>25</v>
      </c>
      <c r="C124" s="49" t="s">
        <v>277</v>
      </c>
      <c r="D124" s="50" t="s">
        <v>51</v>
      </c>
      <c r="E124" s="10" t="s">
        <v>6</v>
      </c>
      <c r="F124" s="51">
        <v>4.3470000000000004</v>
      </c>
      <c r="G124" s="68" t="s">
        <v>243</v>
      </c>
      <c r="H124" s="75" t="s">
        <v>2</v>
      </c>
      <c r="I124" s="52">
        <v>54</v>
      </c>
      <c r="J124" s="122">
        <f t="shared" si="8"/>
        <v>46.947600000000008</v>
      </c>
    </row>
    <row r="125" spans="1:10" x14ac:dyDescent="0.25">
      <c r="A125" s="70" t="s">
        <v>15</v>
      </c>
      <c r="B125" s="71" t="s">
        <v>25</v>
      </c>
      <c r="C125" s="38" t="s">
        <v>278</v>
      </c>
      <c r="D125" s="10" t="s">
        <v>52</v>
      </c>
      <c r="E125" s="10" t="s">
        <v>6</v>
      </c>
      <c r="F125" s="51">
        <v>23.2</v>
      </c>
      <c r="G125" s="68" t="s">
        <v>243</v>
      </c>
      <c r="H125" s="75" t="s">
        <v>2</v>
      </c>
      <c r="I125" s="52">
        <v>54</v>
      </c>
      <c r="J125" s="122">
        <f t="shared" si="8"/>
        <v>250.56</v>
      </c>
    </row>
    <row r="126" spans="1:10" x14ac:dyDescent="0.25">
      <c r="A126" s="70" t="s">
        <v>15</v>
      </c>
      <c r="B126" s="71" t="s">
        <v>25</v>
      </c>
      <c r="C126" s="49" t="s">
        <v>279</v>
      </c>
      <c r="D126" s="50" t="s">
        <v>280</v>
      </c>
      <c r="E126" s="10" t="s">
        <v>262</v>
      </c>
      <c r="F126" s="51">
        <v>9.3719999999999999</v>
      </c>
      <c r="G126" s="68" t="s">
        <v>259</v>
      </c>
      <c r="H126" s="75" t="s">
        <v>2</v>
      </c>
      <c r="I126" s="52">
        <v>54</v>
      </c>
      <c r="J126" s="122">
        <f t="shared" si="8"/>
        <v>101.2176</v>
      </c>
    </row>
    <row r="127" spans="1:10" x14ac:dyDescent="0.25">
      <c r="A127" s="70" t="s">
        <v>15</v>
      </c>
      <c r="B127" s="71" t="s">
        <v>25</v>
      </c>
      <c r="C127" s="49" t="s">
        <v>279</v>
      </c>
      <c r="D127" s="50" t="s">
        <v>285</v>
      </c>
      <c r="E127" s="10" t="s">
        <v>262</v>
      </c>
      <c r="F127" s="51">
        <v>6.45</v>
      </c>
      <c r="G127" s="68" t="s">
        <v>259</v>
      </c>
      <c r="H127" s="75" t="s">
        <v>2</v>
      </c>
      <c r="I127" s="52">
        <v>54</v>
      </c>
      <c r="J127" s="122">
        <f t="shared" si="8"/>
        <v>69.660000000000011</v>
      </c>
    </row>
    <row r="128" spans="1:10" x14ac:dyDescent="0.25">
      <c r="A128" s="70" t="s">
        <v>15</v>
      </c>
      <c r="B128" s="71" t="s">
        <v>25</v>
      </c>
      <c r="C128" s="49" t="s">
        <v>279</v>
      </c>
      <c r="D128" s="50" t="s">
        <v>286</v>
      </c>
      <c r="E128" s="10" t="s">
        <v>262</v>
      </c>
      <c r="F128" s="51">
        <v>13.143000000000001</v>
      </c>
      <c r="G128" s="68" t="s">
        <v>259</v>
      </c>
      <c r="H128" s="75" t="s">
        <v>2</v>
      </c>
      <c r="I128" s="52">
        <v>54</v>
      </c>
      <c r="J128" s="122">
        <f t="shared" si="8"/>
        <v>141.9444</v>
      </c>
    </row>
    <row r="129" spans="1:10" x14ac:dyDescent="0.25">
      <c r="A129" s="70" t="s">
        <v>15</v>
      </c>
      <c r="B129" s="71" t="s">
        <v>25</v>
      </c>
      <c r="C129" s="49" t="s">
        <v>279</v>
      </c>
      <c r="D129" s="50" t="s">
        <v>287</v>
      </c>
      <c r="E129" s="10" t="s">
        <v>262</v>
      </c>
      <c r="F129" s="51">
        <v>4.9669999999999996</v>
      </c>
      <c r="G129" s="68" t="s">
        <v>259</v>
      </c>
      <c r="H129" s="75" t="s">
        <v>2</v>
      </c>
      <c r="I129" s="52">
        <v>54</v>
      </c>
      <c r="J129" s="122">
        <f t="shared" si="8"/>
        <v>53.643599999999992</v>
      </c>
    </row>
    <row r="130" spans="1:10" x14ac:dyDescent="0.25">
      <c r="A130" s="70" t="s">
        <v>15</v>
      </c>
      <c r="B130" s="71" t="s">
        <v>25</v>
      </c>
      <c r="C130" s="49" t="s">
        <v>279</v>
      </c>
      <c r="D130" s="50" t="s">
        <v>288</v>
      </c>
      <c r="E130" s="10" t="s">
        <v>262</v>
      </c>
      <c r="F130" s="51">
        <v>8.8859999999999992</v>
      </c>
      <c r="G130" s="68" t="s">
        <v>259</v>
      </c>
      <c r="H130" s="75" t="s">
        <v>2</v>
      </c>
      <c r="I130" s="52">
        <v>54</v>
      </c>
      <c r="J130" s="122">
        <f t="shared" si="8"/>
        <v>95.968799999999987</v>
      </c>
    </row>
    <row r="131" spans="1:10" x14ac:dyDescent="0.25">
      <c r="A131" s="70" t="s">
        <v>15</v>
      </c>
      <c r="B131" s="71" t="s">
        <v>25</v>
      </c>
      <c r="C131" s="49" t="s">
        <v>279</v>
      </c>
      <c r="D131" s="50" t="s">
        <v>289</v>
      </c>
      <c r="E131" s="10" t="s">
        <v>262</v>
      </c>
      <c r="F131" s="51">
        <v>11</v>
      </c>
      <c r="G131" s="68" t="s">
        <v>259</v>
      </c>
      <c r="H131" s="75" t="s">
        <v>2</v>
      </c>
      <c r="I131" s="52">
        <v>54</v>
      </c>
      <c r="J131" s="122">
        <f t="shared" si="8"/>
        <v>118.80000000000001</v>
      </c>
    </row>
    <row r="132" spans="1:10" x14ac:dyDescent="0.25">
      <c r="A132" s="70" t="s">
        <v>15</v>
      </c>
      <c r="B132" s="71" t="s">
        <v>25</v>
      </c>
      <c r="C132" s="49" t="s">
        <v>290</v>
      </c>
      <c r="D132" s="50" t="s">
        <v>291</v>
      </c>
      <c r="E132" s="10" t="s">
        <v>262</v>
      </c>
      <c r="F132" s="51">
        <v>6.4420000000000002</v>
      </c>
      <c r="G132" s="68" t="s">
        <v>259</v>
      </c>
      <c r="H132" s="75" t="s">
        <v>2</v>
      </c>
      <c r="I132" s="52">
        <v>54</v>
      </c>
      <c r="J132" s="122">
        <f t="shared" si="8"/>
        <v>69.573599999999999</v>
      </c>
    </row>
    <row r="133" spans="1:10" x14ac:dyDescent="0.25">
      <c r="A133" s="70" t="s">
        <v>15</v>
      </c>
      <c r="B133" s="71" t="s">
        <v>25</v>
      </c>
      <c r="C133" s="49" t="s">
        <v>290</v>
      </c>
      <c r="D133" s="50" t="s">
        <v>281</v>
      </c>
      <c r="E133" s="10" t="s">
        <v>262</v>
      </c>
      <c r="F133" s="51">
        <v>7.76</v>
      </c>
      <c r="G133" s="68" t="s">
        <v>259</v>
      </c>
      <c r="H133" s="75" t="s">
        <v>2</v>
      </c>
      <c r="I133" s="52">
        <v>54</v>
      </c>
      <c r="J133" s="122">
        <f t="shared" si="8"/>
        <v>83.807999999999993</v>
      </c>
    </row>
    <row r="134" spans="1:10" x14ac:dyDescent="0.25">
      <c r="A134" s="70" t="s">
        <v>15</v>
      </c>
      <c r="B134" s="71" t="s">
        <v>25</v>
      </c>
      <c r="C134" s="49" t="s">
        <v>290</v>
      </c>
      <c r="D134" s="50" t="s">
        <v>282</v>
      </c>
      <c r="E134" s="10" t="s">
        <v>262</v>
      </c>
      <c r="F134" s="51">
        <v>11.375999999999999</v>
      </c>
      <c r="G134" s="68" t="s">
        <v>259</v>
      </c>
      <c r="H134" s="75" t="s">
        <v>2</v>
      </c>
      <c r="I134" s="52">
        <v>54</v>
      </c>
      <c r="J134" s="122">
        <f t="shared" si="8"/>
        <v>122.8608</v>
      </c>
    </row>
    <row r="135" spans="1:10" x14ac:dyDescent="0.25">
      <c r="A135" s="70" t="s">
        <v>15</v>
      </c>
      <c r="B135" s="71" t="s">
        <v>25</v>
      </c>
      <c r="C135" s="49" t="s">
        <v>283</v>
      </c>
      <c r="D135" s="50" t="s">
        <v>284</v>
      </c>
      <c r="E135" s="10" t="s">
        <v>262</v>
      </c>
      <c r="F135" s="51">
        <v>9.8030000000000008</v>
      </c>
      <c r="G135" s="68" t="s">
        <v>259</v>
      </c>
      <c r="H135" s="75" t="s">
        <v>2</v>
      </c>
      <c r="I135" s="52">
        <v>54</v>
      </c>
      <c r="J135" s="122">
        <f t="shared" si="8"/>
        <v>105.87240000000003</v>
      </c>
    </row>
    <row r="136" spans="1:10" x14ac:dyDescent="0.25">
      <c r="A136" s="70" t="s">
        <v>15</v>
      </c>
      <c r="B136" s="71" t="s">
        <v>25</v>
      </c>
      <c r="C136" s="49" t="s">
        <v>292</v>
      </c>
      <c r="D136" s="50" t="s">
        <v>293</v>
      </c>
      <c r="E136" s="10" t="s">
        <v>262</v>
      </c>
      <c r="F136" s="51">
        <v>8.952</v>
      </c>
      <c r="G136" s="68" t="s">
        <v>259</v>
      </c>
      <c r="H136" s="75" t="s">
        <v>2</v>
      </c>
      <c r="I136" s="52">
        <v>54</v>
      </c>
      <c r="J136" s="122">
        <f t="shared" si="8"/>
        <v>96.681600000000003</v>
      </c>
    </row>
    <row r="137" spans="1:10" x14ac:dyDescent="0.25">
      <c r="A137" s="70" t="s">
        <v>15</v>
      </c>
      <c r="B137" s="71" t="s">
        <v>25</v>
      </c>
      <c r="C137" s="49" t="s">
        <v>292</v>
      </c>
      <c r="D137" s="50" t="s">
        <v>300</v>
      </c>
      <c r="E137" s="10" t="s">
        <v>262</v>
      </c>
      <c r="F137" s="51">
        <v>6.4420000000000002</v>
      </c>
      <c r="G137" s="68" t="s">
        <v>259</v>
      </c>
      <c r="H137" s="75" t="s">
        <v>2</v>
      </c>
      <c r="I137" s="52">
        <v>54</v>
      </c>
      <c r="J137" s="122">
        <f t="shared" si="8"/>
        <v>69.573599999999999</v>
      </c>
    </row>
    <row r="138" spans="1:10" x14ac:dyDescent="0.25">
      <c r="A138" s="70" t="s">
        <v>15</v>
      </c>
      <c r="B138" s="71" t="s">
        <v>25</v>
      </c>
      <c r="C138" s="49" t="s">
        <v>292</v>
      </c>
      <c r="D138" s="50" t="s">
        <v>301</v>
      </c>
      <c r="E138" s="10" t="s">
        <v>262</v>
      </c>
      <c r="F138" s="51">
        <v>7.0010000000000003</v>
      </c>
      <c r="G138" s="68" t="s">
        <v>259</v>
      </c>
      <c r="H138" s="75" t="s">
        <v>2</v>
      </c>
      <c r="I138" s="52">
        <v>54</v>
      </c>
      <c r="J138" s="122">
        <f t="shared" si="8"/>
        <v>75.610800000000012</v>
      </c>
    </row>
    <row r="139" spans="1:10" x14ac:dyDescent="0.25">
      <c r="A139" s="70" t="s">
        <v>15</v>
      </c>
      <c r="B139" s="71" t="s">
        <v>25</v>
      </c>
      <c r="C139" s="49" t="s">
        <v>292</v>
      </c>
      <c r="D139" s="50" t="s">
        <v>302</v>
      </c>
      <c r="E139" s="10" t="s">
        <v>262</v>
      </c>
      <c r="F139" s="51">
        <v>7.7690000000000001</v>
      </c>
      <c r="G139" s="68" t="s">
        <v>259</v>
      </c>
      <c r="H139" s="75" t="s">
        <v>2</v>
      </c>
      <c r="I139" s="52">
        <v>54</v>
      </c>
      <c r="J139" s="122">
        <f t="shared" si="8"/>
        <v>83.905200000000008</v>
      </c>
    </row>
    <row r="140" spans="1:10" x14ac:dyDescent="0.25">
      <c r="A140" s="70" t="s">
        <v>15</v>
      </c>
      <c r="B140" s="71" t="s">
        <v>25</v>
      </c>
      <c r="C140" s="49" t="s">
        <v>292</v>
      </c>
      <c r="D140" s="50" t="s">
        <v>294</v>
      </c>
      <c r="E140" s="10" t="s">
        <v>262</v>
      </c>
      <c r="F140" s="51">
        <v>9.0830000000000002</v>
      </c>
      <c r="G140" s="68" t="s">
        <v>259</v>
      </c>
      <c r="H140" s="75" t="s">
        <v>2</v>
      </c>
      <c r="I140" s="52">
        <v>54</v>
      </c>
      <c r="J140" s="122">
        <f t="shared" si="8"/>
        <v>98.096400000000017</v>
      </c>
    </row>
    <row r="141" spans="1:10" x14ac:dyDescent="0.25">
      <c r="A141" s="70" t="s">
        <v>15</v>
      </c>
      <c r="B141" s="71" t="s">
        <v>25</v>
      </c>
      <c r="C141" s="49" t="s">
        <v>292</v>
      </c>
      <c r="D141" s="50" t="s">
        <v>295</v>
      </c>
      <c r="E141" s="10" t="s">
        <v>262</v>
      </c>
      <c r="F141" s="51">
        <v>10.39</v>
      </c>
      <c r="G141" s="68" t="s">
        <v>259</v>
      </c>
      <c r="H141" s="75" t="s">
        <v>2</v>
      </c>
      <c r="I141" s="52">
        <v>54</v>
      </c>
      <c r="J141" s="122">
        <f t="shared" si="8"/>
        <v>112.21200000000002</v>
      </c>
    </row>
    <row r="142" spans="1:10" x14ac:dyDescent="0.25">
      <c r="A142" s="70" t="s">
        <v>15</v>
      </c>
      <c r="B142" s="71" t="s">
        <v>25</v>
      </c>
      <c r="C142" s="49" t="s">
        <v>292</v>
      </c>
      <c r="D142" s="50" t="s">
        <v>296</v>
      </c>
      <c r="E142" s="10" t="s">
        <v>262</v>
      </c>
      <c r="F142" s="51">
        <v>11.409000000000001</v>
      </c>
      <c r="G142" s="68" t="s">
        <v>259</v>
      </c>
      <c r="H142" s="75" t="s">
        <v>2</v>
      </c>
      <c r="I142" s="52">
        <v>54</v>
      </c>
      <c r="J142" s="122">
        <f t="shared" si="8"/>
        <v>123.21720000000001</v>
      </c>
    </row>
    <row r="143" spans="1:10" x14ac:dyDescent="0.25">
      <c r="A143" s="70" t="s">
        <v>15</v>
      </c>
      <c r="B143" s="71" t="s">
        <v>25</v>
      </c>
      <c r="C143" s="49" t="s">
        <v>292</v>
      </c>
      <c r="D143" s="50" t="s">
        <v>297</v>
      </c>
      <c r="E143" s="10" t="s">
        <v>262</v>
      </c>
      <c r="F143" s="51">
        <v>11.502000000000001</v>
      </c>
      <c r="G143" s="68" t="s">
        <v>259</v>
      </c>
      <c r="H143" s="75" t="s">
        <v>2</v>
      </c>
      <c r="I143" s="52">
        <v>54</v>
      </c>
      <c r="J143" s="122">
        <f t="shared" si="8"/>
        <v>124.22160000000002</v>
      </c>
    </row>
    <row r="144" spans="1:10" x14ac:dyDescent="0.25">
      <c r="A144" s="70" t="s">
        <v>15</v>
      </c>
      <c r="B144" s="71" t="s">
        <v>25</v>
      </c>
      <c r="C144" s="49" t="s">
        <v>292</v>
      </c>
      <c r="D144" s="50" t="s">
        <v>298</v>
      </c>
      <c r="E144" s="10" t="s">
        <v>408</v>
      </c>
      <c r="F144" s="51">
        <v>9.7089999999999996</v>
      </c>
      <c r="G144" s="68" t="s">
        <v>259</v>
      </c>
      <c r="H144" s="75" t="s">
        <v>2</v>
      </c>
      <c r="I144" s="52">
        <v>54</v>
      </c>
      <c r="J144" s="122">
        <f t="shared" si="8"/>
        <v>104.85719999999999</v>
      </c>
    </row>
    <row r="145" spans="1:10" x14ac:dyDescent="0.25">
      <c r="A145" s="70" t="s">
        <v>15</v>
      </c>
      <c r="B145" s="71" t="s">
        <v>25</v>
      </c>
      <c r="C145" s="49" t="s">
        <v>292</v>
      </c>
      <c r="D145" s="50" t="s">
        <v>299</v>
      </c>
      <c r="E145" s="10" t="s">
        <v>262</v>
      </c>
      <c r="F145" s="51">
        <v>12.792999999999999</v>
      </c>
      <c r="G145" s="68" t="s">
        <v>259</v>
      </c>
      <c r="H145" s="75" t="s">
        <v>2</v>
      </c>
      <c r="I145" s="52">
        <v>54</v>
      </c>
      <c r="J145" s="122">
        <f t="shared" si="8"/>
        <v>138.1644</v>
      </c>
    </row>
    <row r="146" spans="1:10" x14ac:dyDescent="0.25">
      <c r="A146" s="70" t="s">
        <v>15</v>
      </c>
      <c r="B146" s="71" t="s">
        <v>25</v>
      </c>
      <c r="C146" s="49" t="s">
        <v>303</v>
      </c>
      <c r="D146" s="50" t="s">
        <v>311</v>
      </c>
      <c r="E146" s="10" t="s">
        <v>262</v>
      </c>
      <c r="F146" s="51">
        <v>8.9670000000000005</v>
      </c>
      <c r="G146" s="68" t="s">
        <v>259</v>
      </c>
      <c r="H146" s="75" t="s">
        <v>2</v>
      </c>
      <c r="I146" s="52">
        <v>54</v>
      </c>
      <c r="J146" s="122">
        <f t="shared" si="8"/>
        <v>96.843600000000009</v>
      </c>
    </row>
    <row r="147" spans="1:10" x14ac:dyDescent="0.25">
      <c r="A147" s="70" t="s">
        <v>15</v>
      </c>
      <c r="B147" s="71" t="s">
        <v>25</v>
      </c>
      <c r="C147" s="49" t="s">
        <v>303</v>
      </c>
      <c r="D147" s="50" t="s">
        <v>317</v>
      </c>
      <c r="E147" s="10" t="s">
        <v>262</v>
      </c>
      <c r="F147" s="51">
        <v>10.36</v>
      </c>
      <c r="G147" s="68" t="s">
        <v>259</v>
      </c>
      <c r="H147" s="75" t="s">
        <v>2</v>
      </c>
      <c r="I147" s="52">
        <v>54</v>
      </c>
      <c r="J147" s="122">
        <f t="shared" si="8"/>
        <v>111.88799999999999</v>
      </c>
    </row>
    <row r="148" spans="1:10" x14ac:dyDescent="0.25">
      <c r="A148" s="70" t="s">
        <v>15</v>
      </c>
      <c r="B148" s="71" t="s">
        <v>25</v>
      </c>
      <c r="C148" s="49" t="s">
        <v>303</v>
      </c>
      <c r="D148" s="50" t="s">
        <v>318</v>
      </c>
      <c r="E148" s="10" t="s">
        <v>262</v>
      </c>
      <c r="F148" s="51">
        <v>11.961</v>
      </c>
      <c r="G148" s="68" t="s">
        <v>259</v>
      </c>
      <c r="H148" s="75" t="s">
        <v>2</v>
      </c>
      <c r="I148" s="52">
        <v>54</v>
      </c>
      <c r="J148" s="122">
        <f t="shared" si="8"/>
        <v>129.1788</v>
      </c>
    </row>
    <row r="149" spans="1:10" x14ac:dyDescent="0.25">
      <c r="A149" s="70" t="s">
        <v>15</v>
      </c>
      <c r="B149" s="71" t="s">
        <v>25</v>
      </c>
      <c r="C149" s="49" t="s">
        <v>303</v>
      </c>
      <c r="D149" s="50" t="s">
        <v>319</v>
      </c>
      <c r="E149" s="10" t="s">
        <v>262</v>
      </c>
      <c r="F149" s="51">
        <v>16.428999999999998</v>
      </c>
      <c r="G149" s="68" t="s">
        <v>259</v>
      </c>
      <c r="H149" s="75" t="s">
        <v>2</v>
      </c>
      <c r="I149" s="52">
        <v>54</v>
      </c>
      <c r="J149" s="122">
        <f t="shared" si="8"/>
        <v>177.4332</v>
      </c>
    </row>
    <row r="150" spans="1:10" x14ac:dyDescent="0.25">
      <c r="A150" s="70" t="s">
        <v>15</v>
      </c>
      <c r="B150" s="71" t="s">
        <v>25</v>
      </c>
      <c r="C150" s="49" t="s">
        <v>303</v>
      </c>
      <c r="D150" s="50" t="s">
        <v>320</v>
      </c>
      <c r="E150" s="10" t="s">
        <v>262</v>
      </c>
      <c r="F150" s="51">
        <v>17.97</v>
      </c>
      <c r="G150" s="68" t="s">
        <v>259</v>
      </c>
      <c r="H150" s="75" t="s">
        <v>2</v>
      </c>
      <c r="I150" s="52">
        <v>54</v>
      </c>
      <c r="J150" s="122">
        <f t="shared" si="8"/>
        <v>194.07599999999999</v>
      </c>
    </row>
    <row r="151" spans="1:10" x14ac:dyDescent="0.25">
      <c r="A151" s="70" t="s">
        <v>15</v>
      </c>
      <c r="B151" s="71" t="s">
        <v>25</v>
      </c>
      <c r="C151" s="49" t="s">
        <v>303</v>
      </c>
      <c r="D151" s="50" t="s">
        <v>321</v>
      </c>
      <c r="E151" s="10" t="s">
        <v>262</v>
      </c>
      <c r="F151" s="51">
        <v>13.644</v>
      </c>
      <c r="G151" s="68" t="s">
        <v>259</v>
      </c>
      <c r="H151" s="75" t="s">
        <v>2</v>
      </c>
      <c r="I151" s="52">
        <v>54</v>
      </c>
      <c r="J151" s="122">
        <f t="shared" si="8"/>
        <v>147.3552</v>
      </c>
    </row>
    <row r="152" spans="1:10" x14ac:dyDescent="0.25">
      <c r="A152" s="70" t="s">
        <v>15</v>
      </c>
      <c r="B152" s="71" t="s">
        <v>25</v>
      </c>
      <c r="C152" s="49" t="s">
        <v>303</v>
      </c>
      <c r="D152" s="50" t="s">
        <v>322</v>
      </c>
      <c r="E152" s="10" t="s">
        <v>262</v>
      </c>
      <c r="F152" s="51">
        <v>12.984999999999999</v>
      </c>
      <c r="G152" s="68" t="s">
        <v>259</v>
      </c>
      <c r="H152" s="75" t="s">
        <v>2</v>
      </c>
      <c r="I152" s="52">
        <v>54</v>
      </c>
      <c r="J152" s="122">
        <f t="shared" si="8"/>
        <v>140.238</v>
      </c>
    </row>
    <row r="153" spans="1:10" x14ac:dyDescent="0.25">
      <c r="A153" s="70" t="s">
        <v>15</v>
      </c>
      <c r="B153" s="71" t="s">
        <v>25</v>
      </c>
      <c r="C153" s="49" t="s">
        <v>303</v>
      </c>
      <c r="D153" s="50" t="s">
        <v>304</v>
      </c>
      <c r="E153" s="10" t="s">
        <v>262</v>
      </c>
      <c r="F153" s="51">
        <v>7.8949999999999996</v>
      </c>
      <c r="G153" s="68" t="s">
        <v>259</v>
      </c>
      <c r="H153" s="75" t="s">
        <v>2</v>
      </c>
      <c r="I153" s="52">
        <v>54</v>
      </c>
      <c r="J153" s="122">
        <f t="shared" ref="J153:J183" si="9">SUM((F153*I153)*20%)</f>
        <v>85.266000000000005</v>
      </c>
    </row>
    <row r="154" spans="1:10" x14ac:dyDescent="0.25">
      <c r="A154" s="70" t="s">
        <v>15</v>
      </c>
      <c r="B154" s="71" t="s">
        <v>25</v>
      </c>
      <c r="C154" s="49" t="s">
        <v>305</v>
      </c>
      <c r="D154" s="50" t="s">
        <v>306</v>
      </c>
      <c r="E154" s="10" t="s">
        <v>262</v>
      </c>
      <c r="F154" s="51">
        <v>8.9489999999999998</v>
      </c>
      <c r="G154" s="68" t="s">
        <v>259</v>
      </c>
      <c r="H154" s="75" t="s">
        <v>2</v>
      </c>
      <c r="I154" s="52">
        <v>54</v>
      </c>
      <c r="J154" s="122">
        <f t="shared" si="9"/>
        <v>96.649200000000008</v>
      </c>
    </row>
    <row r="155" spans="1:10" x14ac:dyDescent="0.25">
      <c r="A155" s="70" t="s">
        <v>15</v>
      </c>
      <c r="B155" s="71" t="s">
        <v>25</v>
      </c>
      <c r="C155" s="49" t="s">
        <v>305</v>
      </c>
      <c r="D155" s="50" t="s">
        <v>307</v>
      </c>
      <c r="E155" s="10" t="s">
        <v>262</v>
      </c>
      <c r="F155" s="51">
        <v>11.616</v>
      </c>
      <c r="G155" s="68" t="s">
        <v>259</v>
      </c>
      <c r="H155" s="75" t="s">
        <v>2</v>
      </c>
      <c r="I155" s="52">
        <v>54</v>
      </c>
      <c r="J155" s="122">
        <f t="shared" si="9"/>
        <v>125.45280000000001</v>
      </c>
    </row>
    <row r="156" spans="1:10" x14ac:dyDescent="0.25">
      <c r="A156" s="70" t="s">
        <v>15</v>
      </c>
      <c r="B156" s="71" t="s">
        <v>25</v>
      </c>
      <c r="C156" s="49" t="s">
        <v>305</v>
      </c>
      <c r="D156" s="50" t="s">
        <v>308</v>
      </c>
      <c r="E156" s="10" t="s">
        <v>262</v>
      </c>
      <c r="F156" s="51">
        <v>11.981</v>
      </c>
      <c r="G156" s="68" t="s">
        <v>259</v>
      </c>
      <c r="H156" s="75" t="s">
        <v>2</v>
      </c>
      <c r="I156" s="52">
        <v>54</v>
      </c>
      <c r="J156" s="122">
        <f t="shared" si="9"/>
        <v>129.3948</v>
      </c>
    </row>
    <row r="157" spans="1:10" x14ac:dyDescent="0.25">
      <c r="A157" s="70" t="s">
        <v>15</v>
      </c>
      <c r="B157" s="71" t="s">
        <v>25</v>
      </c>
      <c r="C157" s="49" t="s">
        <v>305</v>
      </c>
      <c r="D157" s="50" t="s">
        <v>309</v>
      </c>
      <c r="E157" s="10" t="s">
        <v>262</v>
      </c>
      <c r="F157" s="51">
        <v>5.2110000000000003</v>
      </c>
      <c r="G157" s="68" t="s">
        <v>259</v>
      </c>
      <c r="H157" s="75" t="s">
        <v>2</v>
      </c>
      <c r="I157" s="52">
        <v>54</v>
      </c>
      <c r="J157" s="122">
        <f t="shared" si="9"/>
        <v>56.278800000000004</v>
      </c>
    </row>
    <row r="158" spans="1:10" x14ac:dyDescent="0.25">
      <c r="A158" s="70" t="s">
        <v>15</v>
      </c>
      <c r="B158" s="71" t="s">
        <v>25</v>
      </c>
      <c r="C158" s="49" t="s">
        <v>305</v>
      </c>
      <c r="D158" s="50" t="s">
        <v>310</v>
      </c>
      <c r="E158" s="10" t="s">
        <v>262</v>
      </c>
      <c r="F158" s="51">
        <v>6.8789999999999996</v>
      </c>
      <c r="G158" s="68" t="s">
        <v>259</v>
      </c>
      <c r="H158" s="75" t="s">
        <v>2</v>
      </c>
      <c r="I158" s="52">
        <v>54</v>
      </c>
      <c r="J158" s="122">
        <f t="shared" si="9"/>
        <v>74.293199999999999</v>
      </c>
    </row>
    <row r="159" spans="1:10" x14ac:dyDescent="0.25">
      <c r="A159" s="70" t="s">
        <v>15</v>
      </c>
      <c r="B159" s="71" t="s">
        <v>25</v>
      </c>
      <c r="C159" s="49" t="s">
        <v>409</v>
      </c>
      <c r="D159" s="50" t="s">
        <v>312</v>
      </c>
      <c r="E159" s="10" t="s">
        <v>262</v>
      </c>
      <c r="F159" s="51">
        <v>15.121</v>
      </c>
      <c r="G159" s="68" t="s">
        <v>250</v>
      </c>
      <c r="H159" s="75" t="s">
        <v>2</v>
      </c>
      <c r="I159" s="52">
        <v>54</v>
      </c>
      <c r="J159" s="122">
        <f t="shared" si="9"/>
        <v>163.30680000000001</v>
      </c>
    </row>
    <row r="160" spans="1:10" x14ac:dyDescent="0.25">
      <c r="A160" s="70" t="s">
        <v>15</v>
      </c>
      <c r="B160" s="71" t="s">
        <v>25</v>
      </c>
      <c r="C160" s="49" t="s">
        <v>409</v>
      </c>
      <c r="D160" s="50" t="s">
        <v>313</v>
      </c>
      <c r="E160" s="10" t="s">
        <v>262</v>
      </c>
      <c r="F160" s="51">
        <v>15.922000000000001</v>
      </c>
      <c r="G160" s="68" t="s">
        <v>250</v>
      </c>
      <c r="H160" s="75" t="s">
        <v>2</v>
      </c>
      <c r="I160" s="52">
        <v>54</v>
      </c>
      <c r="J160" s="122">
        <f t="shared" si="9"/>
        <v>171.95760000000001</v>
      </c>
    </row>
    <row r="161" spans="1:10" x14ac:dyDescent="0.25">
      <c r="A161" s="70" t="s">
        <v>15</v>
      </c>
      <c r="B161" s="71" t="s">
        <v>25</v>
      </c>
      <c r="C161" s="49" t="s">
        <v>409</v>
      </c>
      <c r="D161" s="50" t="s">
        <v>314</v>
      </c>
      <c r="E161" s="10" t="s">
        <v>262</v>
      </c>
      <c r="F161" s="51">
        <v>14.118</v>
      </c>
      <c r="G161" s="68" t="s">
        <v>250</v>
      </c>
      <c r="H161" s="75" t="s">
        <v>2</v>
      </c>
      <c r="I161" s="52">
        <v>54</v>
      </c>
      <c r="J161" s="122">
        <f t="shared" si="9"/>
        <v>152.47440000000003</v>
      </c>
    </row>
    <row r="162" spans="1:10" x14ac:dyDescent="0.25">
      <c r="A162" s="70" t="s">
        <v>15</v>
      </c>
      <c r="B162" s="71" t="s">
        <v>25</v>
      </c>
      <c r="C162" s="49" t="s">
        <v>409</v>
      </c>
      <c r="D162" s="50" t="s">
        <v>315</v>
      </c>
      <c r="E162" s="10" t="s">
        <v>262</v>
      </c>
      <c r="F162" s="51">
        <v>14.000999999999999</v>
      </c>
      <c r="G162" s="68" t="s">
        <v>259</v>
      </c>
      <c r="H162" s="75" t="s">
        <v>2</v>
      </c>
      <c r="I162" s="52">
        <v>54</v>
      </c>
      <c r="J162" s="122">
        <f t="shared" si="9"/>
        <v>151.21080000000001</v>
      </c>
    </row>
    <row r="163" spans="1:10" x14ac:dyDescent="0.25">
      <c r="A163" s="70" t="s">
        <v>15</v>
      </c>
      <c r="B163" s="71" t="s">
        <v>25</v>
      </c>
      <c r="C163" s="49" t="s">
        <v>409</v>
      </c>
      <c r="D163" s="50" t="s">
        <v>316</v>
      </c>
      <c r="E163" s="10" t="s">
        <v>262</v>
      </c>
      <c r="F163" s="51">
        <v>9.89</v>
      </c>
      <c r="G163" s="68" t="s">
        <v>259</v>
      </c>
      <c r="H163" s="75" t="s">
        <v>2</v>
      </c>
      <c r="I163" s="52">
        <v>54</v>
      </c>
      <c r="J163" s="122">
        <f t="shared" si="9"/>
        <v>106.81200000000001</v>
      </c>
    </row>
    <row r="164" spans="1:10" x14ac:dyDescent="0.25">
      <c r="A164" s="70" t="s">
        <v>15</v>
      </c>
      <c r="B164" s="71" t="s">
        <v>25</v>
      </c>
      <c r="C164" s="49" t="s">
        <v>323</v>
      </c>
      <c r="D164" s="50" t="s">
        <v>324</v>
      </c>
      <c r="E164" s="10" t="s">
        <v>262</v>
      </c>
      <c r="F164" s="51">
        <v>14.063000000000001</v>
      </c>
      <c r="G164" s="68" t="s">
        <v>259</v>
      </c>
      <c r="H164" s="75" t="s">
        <v>2</v>
      </c>
      <c r="I164" s="52">
        <v>54</v>
      </c>
      <c r="J164" s="122">
        <f t="shared" si="9"/>
        <v>151.88040000000001</v>
      </c>
    </row>
    <row r="165" spans="1:10" x14ac:dyDescent="0.25">
      <c r="A165" s="70" t="s">
        <v>15</v>
      </c>
      <c r="B165" s="71" t="s">
        <v>25</v>
      </c>
      <c r="C165" s="49" t="s">
        <v>323</v>
      </c>
      <c r="D165" s="50" t="s">
        <v>328</v>
      </c>
      <c r="E165" s="10" t="s">
        <v>262</v>
      </c>
      <c r="F165" s="51">
        <v>13.260999999999999</v>
      </c>
      <c r="G165" s="68" t="s">
        <v>259</v>
      </c>
      <c r="H165" s="75" t="s">
        <v>2</v>
      </c>
      <c r="I165" s="52">
        <v>54</v>
      </c>
      <c r="J165" s="122">
        <f t="shared" si="9"/>
        <v>143.21879999999999</v>
      </c>
    </row>
    <row r="166" spans="1:10" x14ac:dyDescent="0.25">
      <c r="A166" s="70" t="s">
        <v>15</v>
      </c>
      <c r="B166" s="71" t="s">
        <v>25</v>
      </c>
      <c r="C166" s="49" t="s">
        <v>323</v>
      </c>
      <c r="D166" s="50" t="s">
        <v>329</v>
      </c>
      <c r="E166" s="10" t="s">
        <v>262</v>
      </c>
      <c r="F166" s="51">
        <v>8.6440000000000001</v>
      </c>
      <c r="G166" s="68" t="s">
        <v>259</v>
      </c>
      <c r="H166" s="75" t="s">
        <v>2</v>
      </c>
      <c r="I166" s="52">
        <v>54</v>
      </c>
      <c r="J166" s="122">
        <f t="shared" si="9"/>
        <v>93.355200000000011</v>
      </c>
    </row>
    <row r="167" spans="1:10" x14ac:dyDescent="0.25">
      <c r="A167" s="70" t="s">
        <v>15</v>
      </c>
      <c r="B167" s="71" t="s">
        <v>25</v>
      </c>
      <c r="C167" s="49" t="s">
        <v>323</v>
      </c>
      <c r="D167" s="50" t="s">
        <v>330</v>
      </c>
      <c r="E167" s="10" t="s">
        <v>262</v>
      </c>
      <c r="F167" s="51">
        <v>8.202</v>
      </c>
      <c r="G167" s="68" t="s">
        <v>259</v>
      </c>
      <c r="H167" s="75" t="s">
        <v>2</v>
      </c>
      <c r="I167" s="52">
        <v>54</v>
      </c>
      <c r="J167" s="122">
        <f t="shared" si="9"/>
        <v>88.581600000000009</v>
      </c>
    </row>
    <row r="168" spans="1:10" x14ac:dyDescent="0.25">
      <c r="A168" s="70" t="s">
        <v>15</v>
      </c>
      <c r="B168" s="71" t="s">
        <v>25</v>
      </c>
      <c r="C168" s="49" t="s">
        <v>323</v>
      </c>
      <c r="D168" s="50" t="s">
        <v>331</v>
      </c>
      <c r="E168" s="10" t="s">
        <v>262</v>
      </c>
      <c r="F168" s="51">
        <v>5.1029999999999998</v>
      </c>
      <c r="G168" s="68" t="s">
        <v>259</v>
      </c>
      <c r="H168" s="75" t="s">
        <v>2</v>
      </c>
      <c r="I168" s="52">
        <v>54</v>
      </c>
      <c r="J168" s="122">
        <f t="shared" si="9"/>
        <v>55.112400000000008</v>
      </c>
    </row>
    <row r="169" spans="1:10" x14ac:dyDescent="0.25">
      <c r="A169" s="70" t="s">
        <v>15</v>
      </c>
      <c r="B169" s="71" t="s">
        <v>25</v>
      </c>
      <c r="C169" s="49" t="s">
        <v>323</v>
      </c>
      <c r="D169" s="50" t="s">
        <v>325</v>
      </c>
      <c r="E169" s="10" t="s">
        <v>262</v>
      </c>
      <c r="F169" s="51">
        <v>8.3859999999999992</v>
      </c>
      <c r="G169" s="68" t="s">
        <v>259</v>
      </c>
      <c r="H169" s="75" t="s">
        <v>2</v>
      </c>
      <c r="I169" s="52">
        <v>54</v>
      </c>
      <c r="J169" s="122">
        <f t="shared" si="9"/>
        <v>90.568799999999996</v>
      </c>
    </row>
    <row r="170" spans="1:10" x14ac:dyDescent="0.25">
      <c r="A170" s="70" t="s">
        <v>15</v>
      </c>
      <c r="B170" s="71" t="s">
        <v>25</v>
      </c>
      <c r="C170" s="49" t="s">
        <v>323</v>
      </c>
      <c r="D170" s="50" t="s">
        <v>326</v>
      </c>
      <c r="E170" s="10" t="s">
        <v>262</v>
      </c>
      <c r="F170" s="51">
        <v>12.401</v>
      </c>
      <c r="G170" s="68" t="s">
        <v>259</v>
      </c>
      <c r="H170" s="75" t="s">
        <v>2</v>
      </c>
      <c r="I170" s="52">
        <v>54</v>
      </c>
      <c r="J170" s="122">
        <f t="shared" si="9"/>
        <v>133.9308</v>
      </c>
    </row>
    <row r="171" spans="1:10" x14ac:dyDescent="0.25">
      <c r="A171" s="70" t="s">
        <v>15</v>
      </c>
      <c r="B171" s="71" t="s">
        <v>25</v>
      </c>
      <c r="C171" s="49" t="s">
        <v>323</v>
      </c>
      <c r="D171" s="50" t="s">
        <v>327</v>
      </c>
      <c r="E171" s="10" t="s">
        <v>262</v>
      </c>
      <c r="F171" s="51">
        <v>17.760000000000002</v>
      </c>
      <c r="G171" s="68" t="s">
        <v>259</v>
      </c>
      <c r="H171" s="75" t="s">
        <v>2</v>
      </c>
      <c r="I171" s="52">
        <v>54</v>
      </c>
      <c r="J171" s="122">
        <f t="shared" si="9"/>
        <v>191.80800000000002</v>
      </c>
    </row>
    <row r="172" spans="1:10" x14ac:dyDescent="0.25">
      <c r="A172" s="77" t="s">
        <v>157</v>
      </c>
      <c r="B172" s="71"/>
      <c r="C172" s="71"/>
      <c r="D172" s="71"/>
      <c r="E172" s="71"/>
      <c r="F172" s="99">
        <f>SUM(F88:F171)</f>
        <v>898.95199999999954</v>
      </c>
      <c r="G172" s="71"/>
      <c r="H172" s="71"/>
      <c r="I172" s="52"/>
      <c r="J172" s="122"/>
    </row>
    <row r="173" spans="1:10" x14ac:dyDescent="0.25">
      <c r="A173" s="70" t="s">
        <v>15</v>
      </c>
      <c r="B173" s="73" t="s">
        <v>53</v>
      </c>
      <c r="C173" s="72" t="s">
        <v>332</v>
      </c>
      <c r="D173" s="10" t="s">
        <v>54</v>
      </c>
      <c r="E173" s="10" t="s">
        <v>6</v>
      </c>
      <c r="F173" s="51">
        <v>7.4969999999999999</v>
      </c>
      <c r="G173" s="68" t="s">
        <v>259</v>
      </c>
      <c r="H173" s="75" t="s">
        <v>2</v>
      </c>
      <c r="I173" s="52">
        <v>54</v>
      </c>
      <c r="J173" s="122">
        <f t="shared" si="9"/>
        <v>80.967600000000004</v>
      </c>
    </row>
    <row r="174" spans="1:10" x14ac:dyDescent="0.25">
      <c r="A174" s="77" t="s">
        <v>157</v>
      </c>
      <c r="B174" s="71"/>
      <c r="C174" s="71"/>
      <c r="D174" s="71"/>
      <c r="E174" s="71"/>
      <c r="F174" s="99">
        <f>SUM(F173)</f>
        <v>7.4969999999999999</v>
      </c>
      <c r="G174" s="71"/>
      <c r="H174" s="71"/>
      <c r="I174" s="52"/>
      <c r="J174" s="122"/>
    </row>
    <row r="175" spans="1:10" x14ac:dyDescent="0.25">
      <c r="A175" s="70" t="s">
        <v>15</v>
      </c>
      <c r="B175" s="73" t="s">
        <v>55</v>
      </c>
      <c r="C175" s="72" t="s">
        <v>333</v>
      </c>
      <c r="D175" s="10" t="s">
        <v>379</v>
      </c>
      <c r="E175" s="10" t="s">
        <v>6</v>
      </c>
      <c r="F175" s="67">
        <v>12.811999999999999</v>
      </c>
      <c r="G175" s="75">
        <v>5</v>
      </c>
      <c r="H175" s="75" t="s">
        <v>2</v>
      </c>
      <c r="I175" s="52">
        <v>54</v>
      </c>
      <c r="J175" s="122">
        <f t="shared" si="9"/>
        <v>138.36959999999999</v>
      </c>
    </row>
    <row r="176" spans="1:10" x14ac:dyDescent="0.25">
      <c r="A176" s="70" t="s">
        <v>15</v>
      </c>
      <c r="B176" s="73" t="s">
        <v>55</v>
      </c>
      <c r="C176" s="72" t="s">
        <v>333</v>
      </c>
      <c r="D176" s="10" t="s">
        <v>56</v>
      </c>
      <c r="E176" s="10" t="s">
        <v>6</v>
      </c>
      <c r="F176" s="51">
        <v>7.0810000000000004</v>
      </c>
      <c r="G176" s="68" t="s">
        <v>244</v>
      </c>
      <c r="H176" s="75" t="s">
        <v>2</v>
      </c>
      <c r="I176" s="52">
        <v>54</v>
      </c>
      <c r="J176" s="122">
        <f t="shared" si="9"/>
        <v>76.474800000000002</v>
      </c>
    </row>
    <row r="177" spans="1:10" x14ac:dyDescent="0.25">
      <c r="A177" s="70" t="s">
        <v>15</v>
      </c>
      <c r="B177" s="73" t="s">
        <v>55</v>
      </c>
      <c r="C177" s="72" t="s">
        <v>333</v>
      </c>
      <c r="D177" s="10" t="s">
        <v>57</v>
      </c>
      <c r="E177" s="10" t="s">
        <v>6</v>
      </c>
      <c r="F177" s="51">
        <v>8.8309999999999995</v>
      </c>
      <c r="G177" s="68" t="s">
        <v>244</v>
      </c>
      <c r="H177" s="75" t="s">
        <v>2</v>
      </c>
      <c r="I177" s="52">
        <v>54</v>
      </c>
      <c r="J177" s="122">
        <f t="shared" si="9"/>
        <v>95.374799999999993</v>
      </c>
    </row>
    <row r="178" spans="1:10" x14ac:dyDescent="0.25">
      <c r="A178" s="70" t="s">
        <v>15</v>
      </c>
      <c r="B178" s="73" t="s">
        <v>55</v>
      </c>
      <c r="C178" s="72" t="s">
        <v>333</v>
      </c>
      <c r="D178" s="10" t="s">
        <v>58</v>
      </c>
      <c r="E178" s="10" t="s">
        <v>6</v>
      </c>
      <c r="F178" s="51">
        <v>15.509</v>
      </c>
      <c r="G178" s="68" t="s">
        <v>244</v>
      </c>
      <c r="H178" s="75" t="s">
        <v>2</v>
      </c>
      <c r="I178" s="52">
        <v>54</v>
      </c>
      <c r="J178" s="122">
        <f t="shared" si="9"/>
        <v>167.49720000000002</v>
      </c>
    </row>
    <row r="179" spans="1:10" x14ac:dyDescent="0.25">
      <c r="A179" s="77" t="s">
        <v>157</v>
      </c>
      <c r="B179" s="71"/>
      <c r="C179" s="71"/>
      <c r="D179" s="71"/>
      <c r="E179" s="71"/>
      <c r="F179" s="99">
        <f>SUM(F175:F178)</f>
        <v>44.233000000000004</v>
      </c>
      <c r="G179" s="71"/>
      <c r="H179" s="71"/>
      <c r="I179" s="52"/>
      <c r="J179" s="122"/>
    </row>
    <row r="180" spans="1:10" x14ac:dyDescent="0.25">
      <c r="A180" s="70" t="s">
        <v>15</v>
      </c>
      <c r="B180" s="73" t="s">
        <v>59</v>
      </c>
      <c r="C180" s="72" t="s">
        <v>334</v>
      </c>
      <c r="D180" s="50" t="s">
        <v>60</v>
      </c>
      <c r="E180" s="10" t="s">
        <v>7</v>
      </c>
      <c r="F180" s="51">
        <v>7.4009999999999998</v>
      </c>
      <c r="G180" s="68" t="s">
        <v>251</v>
      </c>
      <c r="H180" s="75" t="s">
        <v>2</v>
      </c>
      <c r="I180" s="52">
        <v>54</v>
      </c>
      <c r="J180" s="122">
        <f t="shared" si="9"/>
        <v>79.930800000000005</v>
      </c>
    </row>
    <row r="181" spans="1:10" x14ac:dyDescent="0.25">
      <c r="A181" s="77" t="s">
        <v>157</v>
      </c>
      <c r="B181" s="71"/>
      <c r="C181" s="71"/>
      <c r="D181" s="71"/>
      <c r="E181" s="71"/>
      <c r="F181" s="99">
        <f>SUM(F180:F180)</f>
        <v>7.4009999999999998</v>
      </c>
      <c r="G181" s="71"/>
      <c r="H181" s="71"/>
      <c r="I181" s="52"/>
      <c r="J181" s="122"/>
    </row>
    <row r="182" spans="1:10" x14ac:dyDescent="0.25">
      <c r="A182" s="70" t="s">
        <v>15</v>
      </c>
      <c r="B182" s="73" t="s">
        <v>61</v>
      </c>
      <c r="C182" s="72" t="s">
        <v>255</v>
      </c>
      <c r="D182" s="50" t="s">
        <v>410</v>
      </c>
      <c r="E182" s="10" t="s">
        <v>6</v>
      </c>
      <c r="F182" s="51">
        <v>11.372999999999999</v>
      </c>
      <c r="G182" s="68" t="s">
        <v>243</v>
      </c>
      <c r="H182" s="10" t="s">
        <v>2</v>
      </c>
      <c r="I182" s="52">
        <v>54</v>
      </c>
      <c r="J182" s="122">
        <f t="shared" ref="J182:J217" si="10">SUM((F182*I182)*20%)</f>
        <v>122.82839999999999</v>
      </c>
    </row>
    <row r="183" spans="1:10" x14ac:dyDescent="0.25">
      <c r="A183" s="70" t="s">
        <v>15</v>
      </c>
      <c r="B183" s="73" t="s">
        <v>61</v>
      </c>
      <c r="C183" s="72" t="s">
        <v>335</v>
      </c>
      <c r="D183" s="50" t="s">
        <v>411</v>
      </c>
      <c r="E183" s="10" t="s">
        <v>7</v>
      </c>
      <c r="F183" s="51">
        <v>6.1269999999999998</v>
      </c>
      <c r="G183" s="68" t="s">
        <v>259</v>
      </c>
      <c r="H183" s="10" t="s">
        <v>2</v>
      </c>
      <c r="I183" s="52">
        <v>54</v>
      </c>
      <c r="J183" s="122">
        <f t="shared" si="10"/>
        <v>66.171599999999998</v>
      </c>
    </row>
    <row r="184" spans="1:10" x14ac:dyDescent="0.25">
      <c r="A184" s="70" t="s">
        <v>15</v>
      </c>
      <c r="B184" s="73" t="s">
        <v>61</v>
      </c>
      <c r="C184" s="72" t="s">
        <v>335</v>
      </c>
      <c r="D184" s="50" t="s">
        <v>412</v>
      </c>
      <c r="E184" s="10" t="s">
        <v>7</v>
      </c>
      <c r="F184" s="51">
        <v>3.8980000000000001</v>
      </c>
      <c r="G184" s="68" t="s">
        <v>259</v>
      </c>
      <c r="H184" s="10" t="s">
        <v>2</v>
      </c>
      <c r="I184" s="52">
        <v>54</v>
      </c>
      <c r="J184" s="122">
        <f t="shared" si="10"/>
        <v>42.098400000000005</v>
      </c>
    </row>
    <row r="185" spans="1:10" x14ac:dyDescent="0.25">
      <c r="A185" s="70" t="s">
        <v>15</v>
      </c>
      <c r="B185" s="73" t="s">
        <v>61</v>
      </c>
      <c r="C185" s="72" t="s">
        <v>348</v>
      </c>
      <c r="D185" s="50" t="s">
        <v>413</v>
      </c>
      <c r="E185" s="10" t="s">
        <v>7</v>
      </c>
      <c r="F185" s="51">
        <v>4.0010000000000003</v>
      </c>
      <c r="G185" s="68" t="s">
        <v>244</v>
      </c>
      <c r="H185" s="10" t="s">
        <v>2</v>
      </c>
      <c r="I185" s="52">
        <v>54</v>
      </c>
      <c r="J185" s="122">
        <f t="shared" si="10"/>
        <v>43.210800000000006</v>
      </c>
    </row>
    <row r="186" spans="1:10" x14ac:dyDescent="0.25">
      <c r="A186" s="70" t="s">
        <v>15</v>
      </c>
      <c r="B186" s="73" t="s">
        <v>61</v>
      </c>
      <c r="C186" s="72" t="s">
        <v>348</v>
      </c>
      <c r="D186" s="50" t="s">
        <v>414</v>
      </c>
      <c r="E186" s="10" t="s">
        <v>7</v>
      </c>
      <c r="F186" s="51">
        <v>6.7</v>
      </c>
      <c r="G186" s="68" t="s">
        <v>244</v>
      </c>
      <c r="H186" s="10" t="s">
        <v>2</v>
      </c>
      <c r="I186" s="52">
        <v>54</v>
      </c>
      <c r="J186" s="122">
        <f t="shared" si="10"/>
        <v>72.36</v>
      </c>
    </row>
    <row r="187" spans="1:10" x14ac:dyDescent="0.25">
      <c r="A187" s="70" t="s">
        <v>15</v>
      </c>
      <c r="B187" s="73" t="s">
        <v>61</v>
      </c>
      <c r="C187" s="72" t="s">
        <v>348</v>
      </c>
      <c r="D187" s="50" t="s">
        <v>415</v>
      </c>
      <c r="E187" s="10" t="s">
        <v>7</v>
      </c>
      <c r="F187" s="51">
        <v>6.4450000000000003</v>
      </c>
      <c r="G187" s="68" t="s">
        <v>244</v>
      </c>
      <c r="H187" s="10" t="s">
        <v>2</v>
      </c>
      <c r="I187" s="52">
        <v>54</v>
      </c>
      <c r="J187" s="122">
        <f t="shared" si="10"/>
        <v>69.606000000000009</v>
      </c>
    </row>
    <row r="188" spans="1:10" x14ac:dyDescent="0.25">
      <c r="A188" s="70" t="s">
        <v>15</v>
      </c>
      <c r="B188" s="73" t="s">
        <v>61</v>
      </c>
      <c r="C188" s="72" t="s">
        <v>348</v>
      </c>
      <c r="D188" s="50" t="s">
        <v>416</v>
      </c>
      <c r="E188" s="10" t="s">
        <v>7</v>
      </c>
      <c r="F188" s="51">
        <v>9.7490000000000006</v>
      </c>
      <c r="G188" s="68" t="s">
        <v>244</v>
      </c>
      <c r="H188" s="10" t="s">
        <v>2</v>
      </c>
      <c r="I188" s="52">
        <v>54</v>
      </c>
      <c r="J188" s="122">
        <f t="shared" si="10"/>
        <v>105.28920000000001</v>
      </c>
    </row>
    <row r="189" spans="1:10" x14ac:dyDescent="0.25">
      <c r="A189" s="70" t="s">
        <v>15</v>
      </c>
      <c r="B189" s="73" t="s">
        <v>61</v>
      </c>
      <c r="C189" s="72" t="s">
        <v>348</v>
      </c>
      <c r="D189" s="50" t="s">
        <v>417</v>
      </c>
      <c r="E189" s="10" t="s">
        <v>7</v>
      </c>
      <c r="F189" s="51">
        <v>6.0380000000000003</v>
      </c>
      <c r="G189" s="68" t="s">
        <v>244</v>
      </c>
      <c r="H189" s="10" t="s">
        <v>2</v>
      </c>
      <c r="I189" s="52">
        <v>54</v>
      </c>
      <c r="J189" s="122">
        <f t="shared" si="10"/>
        <v>65.210400000000007</v>
      </c>
    </row>
    <row r="190" spans="1:10" x14ac:dyDescent="0.25">
      <c r="A190" s="70" t="s">
        <v>15</v>
      </c>
      <c r="B190" s="73" t="s">
        <v>61</v>
      </c>
      <c r="C190" s="72" t="s">
        <v>349</v>
      </c>
      <c r="D190" s="50" t="s">
        <v>418</v>
      </c>
      <c r="E190" s="10" t="s">
        <v>7</v>
      </c>
      <c r="F190" s="51">
        <v>9.0009999999999994</v>
      </c>
      <c r="G190" s="68" t="s">
        <v>244</v>
      </c>
      <c r="H190" s="10" t="s">
        <v>2</v>
      </c>
      <c r="I190" s="52">
        <v>54</v>
      </c>
      <c r="J190" s="122">
        <f t="shared" si="10"/>
        <v>97.210800000000006</v>
      </c>
    </row>
    <row r="191" spans="1:10" x14ac:dyDescent="0.25">
      <c r="A191" s="70" t="s">
        <v>15</v>
      </c>
      <c r="B191" s="73" t="s">
        <v>61</v>
      </c>
      <c r="C191" s="72" t="s">
        <v>349</v>
      </c>
      <c r="D191" s="50" t="s">
        <v>419</v>
      </c>
      <c r="E191" s="10" t="s">
        <v>7</v>
      </c>
      <c r="F191" s="51">
        <v>8.0640000000000001</v>
      </c>
      <c r="G191" s="68" t="s">
        <v>244</v>
      </c>
      <c r="H191" s="10" t="s">
        <v>2</v>
      </c>
      <c r="I191" s="52">
        <v>54</v>
      </c>
      <c r="J191" s="122">
        <f t="shared" si="10"/>
        <v>87.091200000000015</v>
      </c>
    </row>
    <row r="192" spans="1:10" x14ac:dyDescent="0.25">
      <c r="A192" s="70" t="s">
        <v>15</v>
      </c>
      <c r="B192" s="73" t="s">
        <v>61</v>
      </c>
      <c r="C192" s="72" t="s">
        <v>349</v>
      </c>
      <c r="D192" s="50" t="s">
        <v>420</v>
      </c>
      <c r="E192" s="10" t="s">
        <v>7</v>
      </c>
      <c r="F192" s="51">
        <v>8.0489999999999995</v>
      </c>
      <c r="G192" s="68" t="s">
        <v>244</v>
      </c>
      <c r="H192" s="10" t="s">
        <v>2</v>
      </c>
      <c r="I192" s="52">
        <v>54</v>
      </c>
      <c r="J192" s="122">
        <f t="shared" si="10"/>
        <v>86.929199999999994</v>
      </c>
    </row>
    <row r="193" spans="1:10" x14ac:dyDescent="0.25">
      <c r="A193" s="70" t="s">
        <v>15</v>
      </c>
      <c r="B193" s="73" t="s">
        <v>61</v>
      </c>
      <c r="C193" s="72" t="s">
        <v>339</v>
      </c>
      <c r="D193" s="50" t="s">
        <v>340</v>
      </c>
      <c r="E193" s="10" t="s">
        <v>262</v>
      </c>
      <c r="F193" s="51">
        <v>4</v>
      </c>
      <c r="G193" s="68" t="s">
        <v>244</v>
      </c>
      <c r="H193" s="10" t="s">
        <v>2</v>
      </c>
      <c r="I193" s="52">
        <v>54</v>
      </c>
      <c r="J193" s="122">
        <f t="shared" si="10"/>
        <v>43.2</v>
      </c>
    </row>
    <row r="194" spans="1:10" x14ac:dyDescent="0.25">
      <c r="A194" s="70" t="s">
        <v>15</v>
      </c>
      <c r="B194" s="73" t="s">
        <v>61</v>
      </c>
      <c r="C194" s="72" t="s">
        <v>335</v>
      </c>
      <c r="D194" s="50" t="s">
        <v>346</v>
      </c>
      <c r="E194" s="10" t="s">
        <v>262</v>
      </c>
      <c r="F194" s="51">
        <v>7.5</v>
      </c>
      <c r="G194" s="68" t="s">
        <v>248</v>
      </c>
      <c r="H194" s="10" t="s">
        <v>2</v>
      </c>
      <c r="I194" s="52">
        <v>54</v>
      </c>
      <c r="J194" s="122">
        <f t="shared" si="10"/>
        <v>81</v>
      </c>
    </row>
    <row r="195" spans="1:10" x14ac:dyDescent="0.25">
      <c r="A195" s="70" t="s">
        <v>15</v>
      </c>
      <c r="B195" s="73" t="s">
        <v>61</v>
      </c>
      <c r="C195" s="72" t="s">
        <v>335</v>
      </c>
      <c r="D195" s="50" t="s">
        <v>347</v>
      </c>
      <c r="E195" s="10" t="s">
        <v>262</v>
      </c>
      <c r="F195" s="51">
        <v>9.9459999999999997</v>
      </c>
      <c r="G195" s="68" t="s">
        <v>244</v>
      </c>
      <c r="H195" s="10" t="s">
        <v>2</v>
      </c>
      <c r="I195" s="52">
        <v>54</v>
      </c>
      <c r="J195" s="122">
        <f t="shared" si="10"/>
        <v>107.41679999999999</v>
      </c>
    </row>
    <row r="196" spans="1:10" x14ac:dyDescent="0.25">
      <c r="A196" s="70" t="s">
        <v>15</v>
      </c>
      <c r="B196" s="73" t="s">
        <v>61</v>
      </c>
      <c r="C196" s="72" t="s">
        <v>338</v>
      </c>
      <c r="D196" s="50" t="s">
        <v>69</v>
      </c>
      <c r="E196" s="10" t="s">
        <v>7</v>
      </c>
      <c r="F196" s="51">
        <v>3.0009999999999999</v>
      </c>
      <c r="G196" s="68" t="s">
        <v>244</v>
      </c>
      <c r="H196" s="10" t="s">
        <v>2</v>
      </c>
      <c r="I196" s="52">
        <v>54</v>
      </c>
      <c r="J196" s="122">
        <f t="shared" si="10"/>
        <v>32.410800000000002</v>
      </c>
    </row>
    <row r="197" spans="1:10" x14ac:dyDescent="0.25">
      <c r="A197" s="70" t="s">
        <v>15</v>
      </c>
      <c r="B197" s="73" t="s">
        <v>61</v>
      </c>
      <c r="C197" s="72" t="s">
        <v>338</v>
      </c>
      <c r="D197" s="50" t="s">
        <v>71</v>
      </c>
      <c r="E197" s="10" t="s">
        <v>7</v>
      </c>
      <c r="F197" s="51">
        <v>5.0709999999999997</v>
      </c>
      <c r="G197" s="68" t="s">
        <v>244</v>
      </c>
      <c r="H197" s="10" t="s">
        <v>2</v>
      </c>
      <c r="I197" s="52">
        <v>54</v>
      </c>
      <c r="J197" s="122">
        <f t="shared" si="10"/>
        <v>54.766800000000003</v>
      </c>
    </row>
    <row r="198" spans="1:10" x14ac:dyDescent="0.25">
      <c r="A198" s="70" t="s">
        <v>15</v>
      </c>
      <c r="B198" s="73" t="s">
        <v>61</v>
      </c>
      <c r="C198" s="72" t="s">
        <v>338</v>
      </c>
      <c r="D198" s="50" t="s">
        <v>74</v>
      </c>
      <c r="E198" s="10" t="s">
        <v>7</v>
      </c>
      <c r="F198" s="51">
        <v>6.0010000000000003</v>
      </c>
      <c r="G198" s="68" t="s">
        <v>244</v>
      </c>
      <c r="H198" s="10" t="s">
        <v>2</v>
      </c>
      <c r="I198" s="52">
        <v>54</v>
      </c>
      <c r="J198" s="122">
        <f t="shared" si="10"/>
        <v>64.810800000000015</v>
      </c>
    </row>
    <row r="199" spans="1:10" x14ac:dyDescent="0.25">
      <c r="A199" s="70" t="s">
        <v>15</v>
      </c>
      <c r="B199" s="73" t="s">
        <v>61</v>
      </c>
      <c r="C199" s="72" t="s">
        <v>336</v>
      </c>
      <c r="D199" s="50" t="s">
        <v>79</v>
      </c>
      <c r="E199" s="10" t="s">
        <v>7</v>
      </c>
      <c r="F199" s="51">
        <v>4.2990000000000004</v>
      </c>
      <c r="G199" s="68" t="s">
        <v>244</v>
      </c>
      <c r="H199" s="10" t="s">
        <v>2</v>
      </c>
      <c r="I199" s="52">
        <v>54</v>
      </c>
      <c r="J199" s="122">
        <f t="shared" si="10"/>
        <v>46.429200000000009</v>
      </c>
    </row>
    <row r="200" spans="1:10" x14ac:dyDescent="0.25">
      <c r="A200" s="70" t="s">
        <v>15</v>
      </c>
      <c r="B200" s="73" t="s">
        <v>61</v>
      </c>
      <c r="C200" s="72" t="s">
        <v>336</v>
      </c>
      <c r="D200" s="50" t="s">
        <v>80</v>
      </c>
      <c r="E200" s="10" t="s">
        <v>7</v>
      </c>
      <c r="F200" s="51">
        <v>3</v>
      </c>
      <c r="G200" s="68" t="s">
        <v>244</v>
      </c>
      <c r="H200" s="10" t="s">
        <v>2</v>
      </c>
      <c r="I200" s="52">
        <v>54</v>
      </c>
      <c r="J200" s="122">
        <f t="shared" si="10"/>
        <v>32.4</v>
      </c>
    </row>
    <row r="201" spans="1:10" x14ac:dyDescent="0.25">
      <c r="A201" s="70" t="s">
        <v>15</v>
      </c>
      <c r="B201" s="73" t="s">
        <v>61</v>
      </c>
      <c r="C201" s="72" t="s">
        <v>336</v>
      </c>
      <c r="D201" s="50" t="s">
        <v>81</v>
      </c>
      <c r="E201" s="10" t="s">
        <v>7</v>
      </c>
      <c r="F201" s="51">
        <v>7</v>
      </c>
      <c r="G201" s="68" t="s">
        <v>244</v>
      </c>
      <c r="H201" s="10" t="s">
        <v>2</v>
      </c>
      <c r="I201" s="52">
        <v>54</v>
      </c>
      <c r="J201" s="122">
        <f t="shared" si="10"/>
        <v>75.600000000000009</v>
      </c>
    </row>
    <row r="202" spans="1:10" x14ac:dyDescent="0.25">
      <c r="A202" s="70" t="s">
        <v>15</v>
      </c>
      <c r="B202" s="73" t="s">
        <v>61</v>
      </c>
      <c r="C202" s="72" t="s">
        <v>336</v>
      </c>
      <c r="D202" s="50" t="s">
        <v>82</v>
      </c>
      <c r="E202" s="10" t="s">
        <v>7</v>
      </c>
      <c r="F202" s="51">
        <v>4</v>
      </c>
      <c r="G202" s="68" t="s">
        <v>244</v>
      </c>
      <c r="H202" s="10" t="s">
        <v>2</v>
      </c>
      <c r="I202" s="52">
        <v>54</v>
      </c>
      <c r="J202" s="122">
        <f t="shared" si="10"/>
        <v>43.2</v>
      </c>
    </row>
    <row r="203" spans="1:10" x14ac:dyDescent="0.25">
      <c r="A203" s="70" t="s">
        <v>15</v>
      </c>
      <c r="B203" s="73" t="s">
        <v>61</v>
      </c>
      <c r="C203" s="72" t="s">
        <v>341</v>
      </c>
      <c r="D203" s="50" t="s">
        <v>88</v>
      </c>
      <c r="E203" s="10" t="s">
        <v>7</v>
      </c>
      <c r="F203" s="51">
        <v>3</v>
      </c>
      <c r="G203" s="68" t="s">
        <v>250</v>
      </c>
      <c r="H203" s="10" t="s">
        <v>2</v>
      </c>
      <c r="I203" s="52">
        <v>54</v>
      </c>
      <c r="J203" s="122">
        <f t="shared" si="10"/>
        <v>32.4</v>
      </c>
    </row>
    <row r="204" spans="1:10" x14ac:dyDescent="0.25">
      <c r="A204" s="70" t="s">
        <v>15</v>
      </c>
      <c r="B204" s="73" t="s">
        <v>61</v>
      </c>
      <c r="C204" s="72" t="s">
        <v>341</v>
      </c>
      <c r="D204" s="50" t="s">
        <v>89</v>
      </c>
      <c r="E204" s="10" t="s">
        <v>7</v>
      </c>
      <c r="F204" s="51">
        <v>3</v>
      </c>
      <c r="G204" s="68" t="s">
        <v>250</v>
      </c>
      <c r="H204" s="10" t="s">
        <v>2</v>
      </c>
      <c r="I204" s="52">
        <v>54</v>
      </c>
      <c r="J204" s="122">
        <f t="shared" si="10"/>
        <v>32.4</v>
      </c>
    </row>
    <row r="205" spans="1:10" x14ac:dyDescent="0.25">
      <c r="A205" s="70" t="s">
        <v>15</v>
      </c>
      <c r="B205" s="73" t="s">
        <v>61</v>
      </c>
      <c r="C205" s="72" t="s">
        <v>342</v>
      </c>
      <c r="D205" s="50" t="s">
        <v>343</v>
      </c>
      <c r="E205" s="10" t="s">
        <v>7</v>
      </c>
      <c r="F205" s="51">
        <v>5.2750000000000004</v>
      </c>
      <c r="G205" s="68" t="s">
        <v>250</v>
      </c>
      <c r="H205" s="10" t="s">
        <v>2</v>
      </c>
      <c r="I205" s="52">
        <v>54</v>
      </c>
      <c r="J205" s="122">
        <f t="shared" si="10"/>
        <v>56.970000000000006</v>
      </c>
    </row>
    <row r="206" spans="1:10" x14ac:dyDescent="0.25">
      <c r="A206" s="70" t="s">
        <v>15</v>
      </c>
      <c r="B206" s="73" t="s">
        <v>61</v>
      </c>
      <c r="C206" s="72" t="s">
        <v>345</v>
      </c>
      <c r="D206" s="50" t="s">
        <v>95</v>
      </c>
      <c r="E206" s="10" t="s">
        <v>7</v>
      </c>
      <c r="F206" s="51">
        <v>1</v>
      </c>
      <c r="G206" s="68" t="s">
        <v>243</v>
      </c>
      <c r="H206" s="10" t="s">
        <v>2</v>
      </c>
      <c r="I206" s="52">
        <v>54</v>
      </c>
      <c r="J206" s="122">
        <f t="shared" si="10"/>
        <v>10.8</v>
      </c>
    </row>
    <row r="207" spans="1:10" x14ac:dyDescent="0.25">
      <c r="A207" s="70" t="s">
        <v>15</v>
      </c>
      <c r="B207" s="73" t="s">
        <v>61</v>
      </c>
      <c r="C207" s="72" t="s">
        <v>335</v>
      </c>
      <c r="D207" s="50" t="s">
        <v>97</v>
      </c>
      <c r="E207" s="10" t="s">
        <v>7</v>
      </c>
      <c r="F207" s="51">
        <v>4.9989999999999997</v>
      </c>
      <c r="G207" s="68" t="s">
        <v>244</v>
      </c>
      <c r="H207" s="10" t="s">
        <v>2</v>
      </c>
      <c r="I207" s="52">
        <v>54</v>
      </c>
      <c r="J207" s="122">
        <f t="shared" si="10"/>
        <v>53.989199999999997</v>
      </c>
    </row>
    <row r="208" spans="1:10" x14ac:dyDescent="0.25">
      <c r="A208" s="70" t="s">
        <v>15</v>
      </c>
      <c r="B208" s="73" t="s">
        <v>61</v>
      </c>
      <c r="C208" s="72" t="s">
        <v>335</v>
      </c>
      <c r="D208" s="50" t="s">
        <v>98</v>
      </c>
      <c r="E208" s="10" t="s">
        <v>7</v>
      </c>
      <c r="F208" s="51">
        <v>6.9989999999999997</v>
      </c>
      <c r="G208" s="68" t="s">
        <v>250</v>
      </c>
      <c r="H208" s="10" t="s">
        <v>2</v>
      </c>
      <c r="I208" s="52">
        <v>54</v>
      </c>
      <c r="J208" s="122">
        <f t="shared" si="10"/>
        <v>75.589199999999991</v>
      </c>
    </row>
    <row r="209" spans="1:10" x14ac:dyDescent="0.25">
      <c r="A209" s="70" t="s">
        <v>15</v>
      </c>
      <c r="B209" s="73" t="s">
        <v>61</v>
      </c>
      <c r="C209" s="72" t="s">
        <v>335</v>
      </c>
      <c r="D209" s="50" t="s">
        <v>99</v>
      </c>
      <c r="E209" s="10" t="s">
        <v>7</v>
      </c>
      <c r="F209" s="51">
        <v>6</v>
      </c>
      <c r="G209" s="68" t="s">
        <v>250</v>
      </c>
      <c r="H209" s="10" t="s">
        <v>2</v>
      </c>
      <c r="I209" s="52">
        <v>54</v>
      </c>
      <c r="J209" s="122">
        <f t="shared" si="10"/>
        <v>64.8</v>
      </c>
    </row>
    <row r="210" spans="1:10" x14ac:dyDescent="0.25">
      <c r="A210" s="70" t="s">
        <v>15</v>
      </c>
      <c r="B210" s="73" t="s">
        <v>61</v>
      </c>
      <c r="C210" s="72" t="s">
        <v>335</v>
      </c>
      <c r="D210" s="50" t="s">
        <v>100</v>
      </c>
      <c r="E210" s="10" t="s">
        <v>7</v>
      </c>
      <c r="F210" s="51">
        <v>3</v>
      </c>
      <c r="G210" s="68" t="s">
        <v>259</v>
      </c>
      <c r="H210" s="10" t="s">
        <v>2</v>
      </c>
      <c r="I210" s="52">
        <v>54</v>
      </c>
      <c r="J210" s="122">
        <f t="shared" si="10"/>
        <v>32.4</v>
      </c>
    </row>
    <row r="211" spans="1:10" x14ac:dyDescent="0.25">
      <c r="A211" s="70" t="s">
        <v>15</v>
      </c>
      <c r="B211" s="73" t="s">
        <v>61</v>
      </c>
      <c r="C211" s="72" t="s">
        <v>335</v>
      </c>
      <c r="D211" s="50" t="s">
        <v>101</v>
      </c>
      <c r="E211" s="10" t="s">
        <v>7</v>
      </c>
      <c r="F211" s="51">
        <v>2.9990000000000001</v>
      </c>
      <c r="G211" s="68" t="s">
        <v>244</v>
      </c>
      <c r="H211" s="10" t="s">
        <v>2</v>
      </c>
      <c r="I211" s="52">
        <v>54</v>
      </c>
      <c r="J211" s="122">
        <f t="shared" si="10"/>
        <v>32.389200000000002</v>
      </c>
    </row>
    <row r="212" spans="1:10" x14ac:dyDescent="0.25">
      <c r="A212" s="70" t="s">
        <v>15</v>
      </c>
      <c r="B212" s="73" t="s">
        <v>61</v>
      </c>
      <c r="C212" s="72" t="s">
        <v>348</v>
      </c>
      <c r="D212" s="50" t="s">
        <v>103</v>
      </c>
      <c r="E212" s="10" t="s">
        <v>7</v>
      </c>
      <c r="F212" s="51">
        <v>6.1280000000000001</v>
      </c>
      <c r="G212" s="68" t="s">
        <v>244</v>
      </c>
      <c r="H212" s="10" t="s">
        <v>2</v>
      </c>
      <c r="I212" s="52">
        <v>54</v>
      </c>
      <c r="J212" s="122">
        <f t="shared" si="10"/>
        <v>66.182400000000015</v>
      </c>
    </row>
    <row r="213" spans="1:10" x14ac:dyDescent="0.25">
      <c r="A213" s="70" t="s">
        <v>15</v>
      </c>
      <c r="B213" s="73" t="s">
        <v>61</v>
      </c>
      <c r="C213" s="72" t="s">
        <v>349</v>
      </c>
      <c r="D213" s="50" t="s">
        <v>104</v>
      </c>
      <c r="E213" s="10" t="s">
        <v>7</v>
      </c>
      <c r="F213" s="51">
        <v>8.4640000000000004</v>
      </c>
      <c r="G213" s="68" t="s">
        <v>259</v>
      </c>
      <c r="H213" s="10" t="s">
        <v>2</v>
      </c>
      <c r="I213" s="52">
        <v>54</v>
      </c>
      <c r="J213" s="122">
        <f t="shared" si="10"/>
        <v>91.411200000000008</v>
      </c>
    </row>
    <row r="214" spans="1:10" x14ac:dyDescent="0.25">
      <c r="A214" s="70" t="s">
        <v>15</v>
      </c>
      <c r="B214" s="73" t="s">
        <v>61</v>
      </c>
      <c r="C214" s="72" t="s">
        <v>422</v>
      </c>
      <c r="D214" s="50" t="s">
        <v>107</v>
      </c>
      <c r="E214" s="10" t="s">
        <v>7</v>
      </c>
      <c r="F214" s="51">
        <v>12.000999999999999</v>
      </c>
      <c r="G214" s="68" t="s">
        <v>244</v>
      </c>
      <c r="H214" s="10" t="s">
        <v>2</v>
      </c>
      <c r="I214" s="52">
        <v>54</v>
      </c>
      <c r="J214" s="122">
        <f t="shared" si="10"/>
        <v>129.61080000000001</v>
      </c>
    </row>
    <row r="215" spans="1:10" x14ac:dyDescent="0.25">
      <c r="A215" s="70" t="s">
        <v>15</v>
      </c>
      <c r="B215" s="73" t="s">
        <v>61</v>
      </c>
      <c r="C215" s="72" t="s">
        <v>353</v>
      </c>
      <c r="D215" s="50" t="s">
        <v>356</v>
      </c>
      <c r="E215" s="10" t="s">
        <v>7</v>
      </c>
      <c r="F215" s="51">
        <v>2.4649999999999999</v>
      </c>
      <c r="G215" s="68" t="s">
        <v>243</v>
      </c>
      <c r="H215" s="10" t="s">
        <v>2</v>
      </c>
      <c r="I215" s="52">
        <v>54</v>
      </c>
      <c r="J215" s="122">
        <f t="shared" si="10"/>
        <v>26.622</v>
      </c>
    </row>
    <row r="216" spans="1:10" x14ac:dyDescent="0.25">
      <c r="A216" s="70" t="s">
        <v>15</v>
      </c>
      <c r="B216" s="73" t="s">
        <v>61</v>
      </c>
      <c r="C216" s="72" t="s">
        <v>353</v>
      </c>
      <c r="D216" s="50" t="s">
        <v>121</v>
      </c>
      <c r="E216" s="10" t="s">
        <v>7</v>
      </c>
      <c r="F216" s="51">
        <v>2.827</v>
      </c>
      <c r="G216" s="68" t="s">
        <v>243</v>
      </c>
      <c r="H216" s="10" t="s">
        <v>2</v>
      </c>
      <c r="I216" s="52">
        <v>54</v>
      </c>
      <c r="J216" s="122">
        <f t="shared" si="10"/>
        <v>30.531599999999997</v>
      </c>
    </row>
    <row r="217" spans="1:10" x14ac:dyDescent="0.25">
      <c r="A217" s="70" t="s">
        <v>15</v>
      </c>
      <c r="B217" s="73" t="s">
        <v>61</v>
      </c>
      <c r="C217" s="72" t="s">
        <v>336</v>
      </c>
      <c r="D217" s="50" t="s">
        <v>62</v>
      </c>
      <c r="E217" s="10" t="s">
        <v>6</v>
      </c>
      <c r="F217" s="51">
        <v>1.423</v>
      </c>
      <c r="G217" s="68" t="s">
        <v>248</v>
      </c>
      <c r="H217" s="10" t="s">
        <v>2</v>
      </c>
      <c r="I217" s="52">
        <v>54</v>
      </c>
      <c r="J217" s="122">
        <f t="shared" si="10"/>
        <v>15.368400000000001</v>
      </c>
    </row>
    <row r="218" spans="1:10" x14ac:dyDescent="0.25">
      <c r="A218" s="70" t="s">
        <v>15</v>
      </c>
      <c r="B218" s="73" t="s">
        <v>61</v>
      </c>
      <c r="C218" s="72" t="s">
        <v>421</v>
      </c>
      <c r="D218" s="50" t="s">
        <v>337</v>
      </c>
      <c r="E218" s="10" t="s">
        <v>6</v>
      </c>
      <c r="F218" s="51">
        <v>6.0010000000000003</v>
      </c>
      <c r="G218" s="68" t="s">
        <v>244</v>
      </c>
      <c r="H218" s="10" t="s">
        <v>2</v>
      </c>
      <c r="I218" s="52">
        <v>54</v>
      </c>
      <c r="J218" s="122">
        <f t="shared" ref="J218:J239" si="11">SUM((F218*I218)*20%)</f>
        <v>64.810800000000015</v>
      </c>
    </row>
    <row r="219" spans="1:10" x14ac:dyDescent="0.25">
      <c r="A219" s="70" t="s">
        <v>15</v>
      </c>
      <c r="B219" s="73" t="s">
        <v>61</v>
      </c>
      <c r="C219" s="72" t="s">
        <v>338</v>
      </c>
      <c r="D219" s="50" t="s">
        <v>63</v>
      </c>
      <c r="E219" s="10" t="s">
        <v>6</v>
      </c>
      <c r="F219" s="51">
        <v>6.5019999999999998</v>
      </c>
      <c r="G219" s="68" t="s">
        <v>244</v>
      </c>
      <c r="H219" s="10" t="s">
        <v>2</v>
      </c>
      <c r="I219" s="52">
        <v>54</v>
      </c>
      <c r="J219" s="122">
        <f t="shared" si="11"/>
        <v>70.221600000000009</v>
      </c>
    </row>
    <row r="220" spans="1:10" x14ac:dyDescent="0.25">
      <c r="A220" s="70" t="s">
        <v>15</v>
      </c>
      <c r="B220" s="73" t="s">
        <v>61</v>
      </c>
      <c r="C220" s="72" t="s">
        <v>338</v>
      </c>
      <c r="D220" s="50" t="s">
        <v>64</v>
      </c>
      <c r="E220" s="10" t="s">
        <v>6</v>
      </c>
      <c r="F220" s="51">
        <v>3.6869999999999998</v>
      </c>
      <c r="G220" s="68" t="s">
        <v>244</v>
      </c>
      <c r="H220" s="10" t="s">
        <v>2</v>
      </c>
      <c r="I220" s="52">
        <v>54</v>
      </c>
      <c r="J220" s="122">
        <f t="shared" si="11"/>
        <v>39.819600000000001</v>
      </c>
    </row>
    <row r="221" spans="1:10" x14ac:dyDescent="0.25">
      <c r="A221" s="70" t="s">
        <v>15</v>
      </c>
      <c r="B221" s="73" t="s">
        <v>61</v>
      </c>
      <c r="C221" s="72" t="s">
        <v>338</v>
      </c>
      <c r="D221" s="50" t="s">
        <v>65</v>
      </c>
      <c r="E221" s="10" t="s">
        <v>6</v>
      </c>
      <c r="F221" s="51">
        <v>4.9960000000000004</v>
      </c>
      <c r="G221" s="68" t="s">
        <v>244</v>
      </c>
      <c r="H221" s="10" t="s">
        <v>2</v>
      </c>
      <c r="I221" s="52">
        <v>54</v>
      </c>
      <c r="J221" s="122">
        <f t="shared" si="11"/>
        <v>53.956800000000015</v>
      </c>
    </row>
    <row r="222" spans="1:10" x14ac:dyDescent="0.25">
      <c r="A222" s="70" t="s">
        <v>15</v>
      </c>
      <c r="B222" s="73" t="s">
        <v>61</v>
      </c>
      <c r="C222" s="72" t="s">
        <v>338</v>
      </c>
      <c r="D222" s="50" t="s">
        <v>66</v>
      </c>
      <c r="E222" s="10" t="s">
        <v>6</v>
      </c>
      <c r="F222" s="51">
        <v>5.399</v>
      </c>
      <c r="G222" s="68" t="s">
        <v>244</v>
      </c>
      <c r="H222" s="10" t="s">
        <v>2</v>
      </c>
      <c r="I222" s="52">
        <v>54</v>
      </c>
      <c r="J222" s="122">
        <f t="shared" si="11"/>
        <v>58.309200000000004</v>
      </c>
    </row>
    <row r="223" spans="1:10" x14ac:dyDescent="0.25">
      <c r="A223" s="70" t="s">
        <v>15</v>
      </c>
      <c r="B223" s="73" t="s">
        <v>61</v>
      </c>
      <c r="C223" s="72" t="s">
        <v>338</v>
      </c>
      <c r="D223" s="50" t="s">
        <v>67</v>
      </c>
      <c r="E223" s="10" t="s">
        <v>6</v>
      </c>
      <c r="F223" s="51">
        <v>6.28</v>
      </c>
      <c r="G223" s="68" t="s">
        <v>244</v>
      </c>
      <c r="H223" s="10" t="s">
        <v>2</v>
      </c>
      <c r="I223" s="52">
        <v>54</v>
      </c>
      <c r="J223" s="122">
        <f t="shared" si="11"/>
        <v>67.823999999999998</v>
      </c>
    </row>
    <row r="224" spans="1:10" x14ac:dyDescent="0.25">
      <c r="A224" s="70" t="s">
        <v>15</v>
      </c>
      <c r="B224" s="73" t="s">
        <v>61</v>
      </c>
      <c r="C224" s="72" t="s">
        <v>338</v>
      </c>
      <c r="D224" s="50" t="s">
        <v>68</v>
      </c>
      <c r="E224" s="10" t="s">
        <v>6</v>
      </c>
      <c r="F224" s="51">
        <v>3.0009999999999999</v>
      </c>
      <c r="G224" s="68" t="s">
        <v>244</v>
      </c>
      <c r="H224" s="10" t="s">
        <v>2</v>
      </c>
      <c r="I224" s="52">
        <v>54</v>
      </c>
      <c r="J224" s="122">
        <f t="shared" si="11"/>
        <v>32.410800000000002</v>
      </c>
    </row>
    <row r="225" spans="1:10" x14ac:dyDescent="0.25">
      <c r="A225" s="70" t="s">
        <v>15</v>
      </c>
      <c r="B225" s="73" t="s">
        <v>61</v>
      </c>
      <c r="C225" s="72" t="s">
        <v>338</v>
      </c>
      <c r="D225" s="50" t="s">
        <v>70</v>
      </c>
      <c r="E225" s="10" t="s">
        <v>6</v>
      </c>
      <c r="F225" s="51">
        <v>8.0009999999999994</v>
      </c>
      <c r="G225" s="68" t="s">
        <v>244</v>
      </c>
      <c r="H225" s="10" t="s">
        <v>2</v>
      </c>
      <c r="I225" s="52">
        <v>54</v>
      </c>
      <c r="J225" s="122">
        <f t="shared" si="11"/>
        <v>86.410799999999995</v>
      </c>
    </row>
    <row r="226" spans="1:10" x14ac:dyDescent="0.25">
      <c r="A226" s="70" t="s">
        <v>15</v>
      </c>
      <c r="B226" s="73" t="s">
        <v>61</v>
      </c>
      <c r="C226" s="72" t="s">
        <v>338</v>
      </c>
      <c r="D226" s="50" t="s">
        <v>72</v>
      </c>
      <c r="E226" s="10" t="s">
        <v>6</v>
      </c>
      <c r="F226" s="51">
        <v>7.05</v>
      </c>
      <c r="G226" s="68" t="s">
        <v>244</v>
      </c>
      <c r="H226" s="10" t="s">
        <v>2</v>
      </c>
      <c r="I226" s="52">
        <v>54</v>
      </c>
      <c r="J226" s="122">
        <f t="shared" si="11"/>
        <v>76.14</v>
      </c>
    </row>
    <row r="227" spans="1:10" x14ac:dyDescent="0.25">
      <c r="A227" s="70" t="s">
        <v>15</v>
      </c>
      <c r="B227" s="73" t="s">
        <v>61</v>
      </c>
      <c r="C227" s="72" t="s">
        <v>338</v>
      </c>
      <c r="D227" s="50" t="s">
        <v>73</v>
      </c>
      <c r="E227" s="10" t="s">
        <v>6</v>
      </c>
      <c r="F227" s="51">
        <v>4.9489999999999998</v>
      </c>
      <c r="G227" s="68" t="s">
        <v>244</v>
      </c>
      <c r="H227" s="10" t="s">
        <v>2</v>
      </c>
      <c r="I227" s="52">
        <v>54</v>
      </c>
      <c r="J227" s="122">
        <f t="shared" si="11"/>
        <v>53.449199999999998</v>
      </c>
    </row>
    <row r="228" spans="1:10" x14ac:dyDescent="0.25">
      <c r="A228" s="70" t="s">
        <v>15</v>
      </c>
      <c r="B228" s="73" t="s">
        <v>61</v>
      </c>
      <c r="C228" s="72" t="s">
        <v>338</v>
      </c>
      <c r="D228" s="50" t="s">
        <v>75</v>
      </c>
      <c r="E228" s="10" t="s">
        <v>6</v>
      </c>
      <c r="F228" s="51">
        <v>7</v>
      </c>
      <c r="G228" s="68" t="s">
        <v>244</v>
      </c>
      <c r="H228" s="10" t="s">
        <v>2</v>
      </c>
      <c r="I228" s="52">
        <v>54</v>
      </c>
      <c r="J228" s="122">
        <f t="shared" si="11"/>
        <v>75.600000000000009</v>
      </c>
    </row>
    <row r="229" spans="1:10" x14ac:dyDescent="0.25">
      <c r="A229" s="70" t="s">
        <v>15</v>
      </c>
      <c r="B229" s="73" t="s">
        <v>61</v>
      </c>
      <c r="C229" s="72" t="s">
        <v>338</v>
      </c>
      <c r="D229" s="50" t="s">
        <v>76</v>
      </c>
      <c r="E229" s="10" t="s">
        <v>6</v>
      </c>
      <c r="F229" s="51">
        <v>6.9989999999999997</v>
      </c>
      <c r="G229" s="68" t="s">
        <v>244</v>
      </c>
      <c r="H229" s="10" t="s">
        <v>2</v>
      </c>
      <c r="I229" s="52">
        <v>54</v>
      </c>
      <c r="J229" s="122">
        <f t="shared" si="11"/>
        <v>75.589199999999991</v>
      </c>
    </row>
    <row r="230" spans="1:10" x14ac:dyDescent="0.25">
      <c r="A230" s="70" t="s">
        <v>15</v>
      </c>
      <c r="B230" s="73" t="s">
        <v>61</v>
      </c>
      <c r="C230" s="72" t="s">
        <v>338</v>
      </c>
      <c r="D230" s="50" t="s">
        <v>77</v>
      </c>
      <c r="E230" s="10" t="s">
        <v>6</v>
      </c>
      <c r="F230" s="51">
        <v>6</v>
      </c>
      <c r="G230" s="68" t="s">
        <v>244</v>
      </c>
      <c r="H230" s="10" t="s">
        <v>2</v>
      </c>
      <c r="I230" s="52">
        <v>54</v>
      </c>
      <c r="J230" s="122">
        <f t="shared" si="11"/>
        <v>64.8</v>
      </c>
    </row>
    <row r="231" spans="1:10" x14ac:dyDescent="0.25">
      <c r="A231" s="70" t="s">
        <v>15</v>
      </c>
      <c r="B231" s="73" t="s">
        <v>61</v>
      </c>
      <c r="C231" s="72" t="s">
        <v>338</v>
      </c>
      <c r="D231" s="50" t="s">
        <v>78</v>
      </c>
      <c r="E231" s="10" t="s">
        <v>6</v>
      </c>
      <c r="F231" s="51">
        <v>6.0019999999999998</v>
      </c>
      <c r="G231" s="68" t="s">
        <v>244</v>
      </c>
      <c r="H231" s="10" t="s">
        <v>2</v>
      </c>
      <c r="I231" s="52">
        <v>54</v>
      </c>
      <c r="J231" s="122">
        <f t="shared" si="11"/>
        <v>64.821600000000004</v>
      </c>
    </row>
    <row r="232" spans="1:10" x14ac:dyDescent="0.25">
      <c r="A232" s="70" t="s">
        <v>15</v>
      </c>
      <c r="B232" s="73" t="s">
        <v>61</v>
      </c>
      <c r="C232" s="72" t="s">
        <v>336</v>
      </c>
      <c r="D232" s="50" t="s">
        <v>84</v>
      </c>
      <c r="E232" s="10" t="s">
        <v>6</v>
      </c>
      <c r="F232" s="51">
        <v>3</v>
      </c>
      <c r="G232" s="68" t="s">
        <v>244</v>
      </c>
      <c r="H232" s="10" t="s">
        <v>2</v>
      </c>
      <c r="I232" s="52">
        <v>54</v>
      </c>
      <c r="J232" s="122">
        <f t="shared" si="11"/>
        <v>32.4</v>
      </c>
    </row>
    <row r="233" spans="1:10" x14ac:dyDescent="0.25">
      <c r="A233" s="70" t="s">
        <v>15</v>
      </c>
      <c r="B233" s="73" t="s">
        <v>61</v>
      </c>
      <c r="C233" s="72" t="s">
        <v>341</v>
      </c>
      <c r="D233" s="50" t="s">
        <v>161</v>
      </c>
      <c r="E233" s="10" t="s">
        <v>6</v>
      </c>
      <c r="F233" s="51">
        <v>19.832000000000001</v>
      </c>
      <c r="G233" s="68" t="s">
        <v>250</v>
      </c>
      <c r="H233" s="10" t="s">
        <v>2</v>
      </c>
      <c r="I233" s="52">
        <v>54</v>
      </c>
      <c r="J233" s="122">
        <f t="shared" si="11"/>
        <v>214.18560000000002</v>
      </c>
    </row>
    <row r="234" spans="1:10" x14ac:dyDescent="0.25">
      <c r="A234" s="70" t="s">
        <v>15</v>
      </c>
      <c r="B234" s="73" t="s">
        <v>61</v>
      </c>
      <c r="C234" s="72" t="s">
        <v>341</v>
      </c>
      <c r="D234" s="50" t="s">
        <v>86</v>
      </c>
      <c r="E234" s="10" t="s">
        <v>6</v>
      </c>
      <c r="F234" s="51">
        <v>4</v>
      </c>
      <c r="G234" s="68" t="s">
        <v>250</v>
      </c>
      <c r="H234" s="10" t="s">
        <v>2</v>
      </c>
      <c r="I234" s="52">
        <v>54</v>
      </c>
      <c r="J234" s="122">
        <f t="shared" si="11"/>
        <v>43.2</v>
      </c>
    </row>
    <row r="235" spans="1:10" x14ac:dyDescent="0.25">
      <c r="A235" s="70" t="s">
        <v>15</v>
      </c>
      <c r="B235" s="73" t="s">
        <v>61</v>
      </c>
      <c r="C235" s="72" t="s">
        <v>341</v>
      </c>
      <c r="D235" s="50" t="s">
        <v>87</v>
      </c>
      <c r="E235" s="10" t="s">
        <v>6</v>
      </c>
      <c r="F235" s="51">
        <v>3.9990000000000001</v>
      </c>
      <c r="G235" s="68" t="s">
        <v>250</v>
      </c>
      <c r="H235" s="10" t="s">
        <v>2</v>
      </c>
      <c r="I235" s="52">
        <v>54</v>
      </c>
      <c r="J235" s="122">
        <f t="shared" si="11"/>
        <v>43.1892</v>
      </c>
    </row>
    <row r="236" spans="1:10" x14ac:dyDescent="0.25">
      <c r="A236" s="70" t="s">
        <v>15</v>
      </c>
      <c r="B236" s="73" t="s">
        <v>61</v>
      </c>
      <c r="C236" s="72" t="s">
        <v>341</v>
      </c>
      <c r="D236" s="50" t="s">
        <v>90</v>
      </c>
      <c r="E236" s="10" t="s">
        <v>6</v>
      </c>
      <c r="F236" s="51">
        <v>5.5380000000000003</v>
      </c>
      <c r="G236" s="68" t="s">
        <v>250</v>
      </c>
      <c r="H236" s="10" t="s">
        <v>2</v>
      </c>
      <c r="I236" s="52">
        <v>54</v>
      </c>
      <c r="J236" s="122">
        <f t="shared" si="11"/>
        <v>59.810400000000008</v>
      </c>
    </row>
    <row r="237" spans="1:10" x14ac:dyDescent="0.25">
      <c r="A237" s="70" t="s">
        <v>15</v>
      </c>
      <c r="B237" s="73" t="s">
        <v>61</v>
      </c>
      <c r="C237" s="72" t="s">
        <v>342</v>
      </c>
      <c r="D237" s="50" t="s">
        <v>91</v>
      </c>
      <c r="E237" s="10" t="s">
        <v>6</v>
      </c>
      <c r="F237" s="51">
        <v>8.8369999999999997</v>
      </c>
      <c r="G237" s="68" t="s">
        <v>250</v>
      </c>
      <c r="H237" s="10" t="s">
        <v>2</v>
      </c>
      <c r="I237" s="52">
        <v>54</v>
      </c>
      <c r="J237" s="122">
        <f t="shared" si="11"/>
        <v>95.439599999999999</v>
      </c>
    </row>
    <row r="238" spans="1:10" x14ac:dyDescent="0.25">
      <c r="A238" s="70" t="s">
        <v>15</v>
      </c>
      <c r="B238" s="73" t="s">
        <v>61</v>
      </c>
      <c r="C238" s="72" t="s">
        <v>423</v>
      </c>
      <c r="D238" s="50" t="s">
        <v>92</v>
      </c>
      <c r="E238" s="10" t="s">
        <v>6</v>
      </c>
      <c r="F238" s="51">
        <v>3.3479999999999999</v>
      </c>
      <c r="G238" s="68" t="s">
        <v>244</v>
      </c>
      <c r="H238" s="10" t="s">
        <v>2</v>
      </c>
      <c r="I238" s="52">
        <v>54</v>
      </c>
      <c r="J238" s="122">
        <f t="shared" si="11"/>
        <v>36.1584</v>
      </c>
    </row>
    <row r="239" spans="1:10" x14ac:dyDescent="0.25">
      <c r="A239" s="70" t="s">
        <v>15</v>
      </c>
      <c r="B239" s="73" t="s">
        <v>61</v>
      </c>
      <c r="C239" s="72" t="s">
        <v>423</v>
      </c>
      <c r="D239" s="50" t="s">
        <v>93</v>
      </c>
      <c r="E239" s="10" t="s">
        <v>6</v>
      </c>
      <c r="F239" s="51">
        <v>3</v>
      </c>
      <c r="G239" s="68" t="s">
        <v>244</v>
      </c>
      <c r="H239" s="10" t="s">
        <v>2</v>
      </c>
      <c r="I239" s="52">
        <v>54</v>
      </c>
      <c r="J239" s="122">
        <f t="shared" si="11"/>
        <v>32.4</v>
      </c>
    </row>
    <row r="240" spans="1:10" x14ac:dyDescent="0.25">
      <c r="A240" s="70" t="s">
        <v>15</v>
      </c>
      <c r="B240" s="73" t="s">
        <v>61</v>
      </c>
      <c r="C240" s="72" t="s">
        <v>335</v>
      </c>
      <c r="D240" s="50" t="s">
        <v>96</v>
      </c>
      <c r="E240" s="10" t="s">
        <v>6</v>
      </c>
      <c r="F240" s="51">
        <v>5.6669999999999998</v>
      </c>
      <c r="G240" s="68" t="s">
        <v>250</v>
      </c>
      <c r="H240" s="10" t="s">
        <v>2</v>
      </c>
      <c r="I240" s="52">
        <v>54</v>
      </c>
      <c r="J240" s="122">
        <f t="shared" ref="J240:J272" si="12">SUM((F240*I240)*20%)</f>
        <v>61.203599999999994</v>
      </c>
    </row>
    <row r="241" spans="1:10" x14ac:dyDescent="0.25">
      <c r="A241" s="70" t="s">
        <v>15</v>
      </c>
      <c r="B241" s="73" t="s">
        <v>61</v>
      </c>
      <c r="C241" s="72" t="s">
        <v>348</v>
      </c>
      <c r="D241" s="50" t="s">
        <v>102</v>
      </c>
      <c r="E241" s="10" t="s">
        <v>6</v>
      </c>
      <c r="F241" s="51">
        <v>4.0010000000000003</v>
      </c>
      <c r="G241" s="68" t="s">
        <v>244</v>
      </c>
      <c r="H241" s="10" t="s">
        <v>2</v>
      </c>
      <c r="I241" s="52">
        <v>54</v>
      </c>
      <c r="J241" s="122">
        <f t="shared" si="12"/>
        <v>43.210800000000006</v>
      </c>
    </row>
    <row r="242" spans="1:10" x14ac:dyDescent="0.25">
      <c r="A242" s="70" t="s">
        <v>15</v>
      </c>
      <c r="B242" s="73" t="s">
        <v>61</v>
      </c>
      <c r="C242" s="72" t="s">
        <v>422</v>
      </c>
      <c r="D242" s="50" t="s">
        <v>105</v>
      </c>
      <c r="E242" s="10" t="s">
        <v>6</v>
      </c>
      <c r="F242" s="51">
        <v>4.7889999999999997</v>
      </c>
      <c r="G242" s="68" t="s">
        <v>244</v>
      </c>
      <c r="H242" s="10" t="s">
        <v>2</v>
      </c>
      <c r="I242" s="52">
        <v>54</v>
      </c>
      <c r="J242" s="122">
        <f t="shared" si="12"/>
        <v>51.721200000000003</v>
      </c>
    </row>
    <row r="243" spans="1:10" x14ac:dyDescent="0.25">
      <c r="A243" s="70" t="s">
        <v>15</v>
      </c>
      <c r="B243" s="73" t="s">
        <v>61</v>
      </c>
      <c r="C243" s="72" t="s">
        <v>422</v>
      </c>
      <c r="D243" s="50" t="s">
        <v>106</v>
      </c>
      <c r="E243" s="10" t="s">
        <v>6</v>
      </c>
      <c r="F243" s="51">
        <v>3.847</v>
      </c>
      <c r="G243" s="68" t="s">
        <v>244</v>
      </c>
      <c r="H243" s="10" t="s">
        <v>2</v>
      </c>
      <c r="I243" s="52">
        <v>54</v>
      </c>
      <c r="J243" s="122">
        <f t="shared" si="12"/>
        <v>41.547600000000003</v>
      </c>
    </row>
    <row r="244" spans="1:10" x14ac:dyDescent="0.25">
      <c r="A244" s="70" t="s">
        <v>15</v>
      </c>
      <c r="B244" s="73" t="s">
        <v>61</v>
      </c>
      <c r="C244" s="72" t="s">
        <v>350</v>
      </c>
      <c r="D244" s="50" t="s">
        <v>108</v>
      </c>
      <c r="E244" s="10" t="s">
        <v>6</v>
      </c>
      <c r="F244" s="51">
        <v>3.9990000000000001</v>
      </c>
      <c r="G244" s="68" t="s">
        <v>244</v>
      </c>
      <c r="H244" s="10" t="s">
        <v>2</v>
      </c>
      <c r="I244" s="52">
        <v>54</v>
      </c>
      <c r="J244" s="122">
        <f t="shared" si="12"/>
        <v>43.1892</v>
      </c>
    </row>
    <row r="245" spans="1:10" x14ac:dyDescent="0.25">
      <c r="A245" s="70" t="s">
        <v>15</v>
      </c>
      <c r="B245" s="73" t="s">
        <v>61</v>
      </c>
      <c r="C245" s="72" t="s">
        <v>350</v>
      </c>
      <c r="D245" s="50" t="s">
        <v>109</v>
      </c>
      <c r="E245" s="10" t="s">
        <v>6</v>
      </c>
      <c r="F245" s="51">
        <v>4</v>
      </c>
      <c r="G245" s="68" t="s">
        <v>244</v>
      </c>
      <c r="H245" s="10" t="s">
        <v>2</v>
      </c>
      <c r="I245" s="52">
        <v>54</v>
      </c>
      <c r="J245" s="122">
        <f t="shared" si="12"/>
        <v>43.2</v>
      </c>
    </row>
    <row r="246" spans="1:10" x14ac:dyDescent="0.25">
      <c r="A246" s="70" t="s">
        <v>15</v>
      </c>
      <c r="B246" s="73" t="s">
        <v>61</v>
      </c>
      <c r="C246" s="72" t="s">
        <v>350</v>
      </c>
      <c r="D246" s="50" t="s">
        <v>110</v>
      </c>
      <c r="E246" s="10" t="s">
        <v>6</v>
      </c>
      <c r="F246" s="51">
        <v>4.0010000000000003</v>
      </c>
      <c r="G246" s="68" t="s">
        <v>244</v>
      </c>
      <c r="H246" s="10" t="s">
        <v>2</v>
      </c>
      <c r="I246" s="52">
        <v>54</v>
      </c>
      <c r="J246" s="122">
        <f t="shared" si="12"/>
        <v>43.210800000000006</v>
      </c>
    </row>
    <row r="247" spans="1:10" x14ac:dyDescent="0.25">
      <c r="A247" s="70" t="s">
        <v>15</v>
      </c>
      <c r="B247" s="73" t="s">
        <v>61</v>
      </c>
      <c r="C247" s="72" t="s">
        <v>350</v>
      </c>
      <c r="D247" s="50" t="s">
        <v>111</v>
      </c>
      <c r="E247" s="10" t="s">
        <v>6</v>
      </c>
      <c r="F247" s="51">
        <v>5.7069999999999999</v>
      </c>
      <c r="G247" s="68" t="s">
        <v>244</v>
      </c>
      <c r="H247" s="10" t="s">
        <v>2</v>
      </c>
      <c r="I247" s="52">
        <v>54</v>
      </c>
      <c r="J247" s="122">
        <f t="shared" si="12"/>
        <v>61.635600000000004</v>
      </c>
    </row>
    <row r="248" spans="1:10" x14ac:dyDescent="0.25">
      <c r="A248" s="70" t="s">
        <v>15</v>
      </c>
      <c r="B248" s="73" t="s">
        <v>61</v>
      </c>
      <c r="C248" s="72" t="s">
        <v>350</v>
      </c>
      <c r="D248" s="50" t="s">
        <v>112</v>
      </c>
      <c r="E248" s="10" t="s">
        <v>6</v>
      </c>
      <c r="F248" s="51">
        <v>6.8760000000000003</v>
      </c>
      <c r="G248" s="68" t="s">
        <v>244</v>
      </c>
      <c r="H248" s="10" t="s">
        <v>2</v>
      </c>
      <c r="I248" s="52">
        <v>54</v>
      </c>
      <c r="J248" s="122">
        <f t="shared" si="12"/>
        <v>74.260800000000003</v>
      </c>
    </row>
    <row r="249" spans="1:10" x14ac:dyDescent="0.25">
      <c r="A249" s="70" t="s">
        <v>15</v>
      </c>
      <c r="B249" s="73" t="s">
        <v>61</v>
      </c>
      <c r="C249" s="72" t="s">
        <v>350</v>
      </c>
      <c r="D249" s="50" t="s">
        <v>113</v>
      </c>
      <c r="E249" s="10" t="s">
        <v>6</v>
      </c>
      <c r="F249" s="51">
        <v>10</v>
      </c>
      <c r="G249" s="68" t="s">
        <v>244</v>
      </c>
      <c r="H249" s="10" t="s">
        <v>2</v>
      </c>
      <c r="I249" s="52">
        <v>54</v>
      </c>
      <c r="J249" s="122">
        <f t="shared" si="12"/>
        <v>108</v>
      </c>
    </row>
    <row r="250" spans="1:10" x14ac:dyDescent="0.25">
      <c r="A250" s="70" t="s">
        <v>15</v>
      </c>
      <c r="B250" s="73" t="s">
        <v>61</v>
      </c>
      <c r="C250" s="72" t="s">
        <v>352</v>
      </c>
      <c r="D250" s="50" t="s">
        <v>116</v>
      </c>
      <c r="E250" s="10" t="s">
        <v>6</v>
      </c>
      <c r="F250" s="51">
        <v>4.702</v>
      </c>
      <c r="G250" s="68" t="s">
        <v>259</v>
      </c>
      <c r="H250" s="10" t="s">
        <v>2</v>
      </c>
      <c r="I250" s="52">
        <v>54</v>
      </c>
      <c r="J250" s="122">
        <f t="shared" si="12"/>
        <v>50.781599999999997</v>
      </c>
    </row>
    <row r="251" spans="1:10" x14ac:dyDescent="0.25">
      <c r="A251" s="70" t="s">
        <v>15</v>
      </c>
      <c r="B251" s="73" t="s">
        <v>61</v>
      </c>
      <c r="C251" s="72" t="s">
        <v>353</v>
      </c>
      <c r="D251" s="50" t="s">
        <v>119</v>
      </c>
      <c r="E251" s="10" t="s">
        <v>6</v>
      </c>
      <c r="F251" s="51">
        <v>7.0010000000000003</v>
      </c>
      <c r="G251" s="68" t="s">
        <v>243</v>
      </c>
      <c r="H251" s="10" t="s">
        <v>2</v>
      </c>
      <c r="I251" s="52">
        <v>54</v>
      </c>
      <c r="J251" s="122">
        <f t="shared" si="12"/>
        <v>75.610800000000012</v>
      </c>
    </row>
    <row r="252" spans="1:10" x14ac:dyDescent="0.25">
      <c r="A252" s="70" t="s">
        <v>15</v>
      </c>
      <c r="B252" s="73" t="s">
        <v>61</v>
      </c>
      <c r="C252" s="72" t="s">
        <v>353</v>
      </c>
      <c r="D252" s="50" t="s">
        <v>120</v>
      </c>
      <c r="E252" s="10" t="s">
        <v>6</v>
      </c>
      <c r="F252" s="51">
        <v>3.4039999999999999</v>
      </c>
      <c r="G252" s="68" t="s">
        <v>243</v>
      </c>
      <c r="H252" s="10" t="s">
        <v>2</v>
      </c>
      <c r="I252" s="52">
        <v>54</v>
      </c>
      <c r="J252" s="122">
        <f t="shared" si="12"/>
        <v>36.763200000000005</v>
      </c>
    </row>
    <row r="253" spans="1:10" x14ac:dyDescent="0.25">
      <c r="A253" s="70" t="s">
        <v>15</v>
      </c>
      <c r="B253" s="73" t="s">
        <v>61</v>
      </c>
      <c r="C253" s="72" t="s">
        <v>358</v>
      </c>
      <c r="D253" s="50" t="s">
        <v>123</v>
      </c>
      <c r="E253" s="10" t="s">
        <v>6</v>
      </c>
      <c r="F253" s="51">
        <v>5.9790000000000001</v>
      </c>
      <c r="G253" s="68" t="s">
        <v>243</v>
      </c>
      <c r="H253" s="10" t="s">
        <v>2</v>
      </c>
      <c r="I253" s="52">
        <v>54</v>
      </c>
      <c r="J253" s="122">
        <f t="shared" si="12"/>
        <v>64.5732</v>
      </c>
    </row>
    <row r="254" spans="1:10" x14ac:dyDescent="0.25">
      <c r="A254" s="70" t="s">
        <v>15</v>
      </c>
      <c r="B254" s="73" t="s">
        <v>61</v>
      </c>
      <c r="C254" s="72" t="s">
        <v>358</v>
      </c>
      <c r="D254" s="50" t="s">
        <v>124</v>
      </c>
      <c r="E254" s="10" t="s">
        <v>6</v>
      </c>
      <c r="F254" s="51">
        <v>5.3810000000000002</v>
      </c>
      <c r="G254" s="68" t="s">
        <v>243</v>
      </c>
      <c r="H254" s="10" t="s">
        <v>2</v>
      </c>
      <c r="I254" s="52">
        <v>54</v>
      </c>
      <c r="J254" s="122">
        <f t="shared" si="12"/>
        <v>58.114800000000002</v>
      </c>
    </row>
    <row r="255" spans="1:10" x14ac:dyDescent="0.25">
      <c r="A255" s="70" t="s">
        <v>15</v>
      </c>
      <c r="B255" s="73" t="s">
        <v>61</v>
      </c>
      <c r="C255" s="72" t="s">
        <v>360</v>
      </c>
      <c r="D255" s="10" t="s">
        <v>167</v>
      </c>
      <c r="E255" s="10" t="s">
        <v>6</v>
      </c>
      <c r="F255" s="51">
        <v>7</v>
      </c>
      <c r="G255" s="68" t="s">
        <v>243</v>
      </c>
      <c r="H255" s="10" t="s">
        <v>2</v>
      </c>
      <c r="I255" s="52">
        <v>54</v>
      </c>
      <c r="J255" s="122">
        <f t="shared" si="12"/>
        <v>75.600000000000009</v>
      </c>
    </row>
    <row r="256" spans="1:10" x14ac:dyDescent="0.25">
      <c r="A256" s="70" t="s">
        <v>15</v>
      </c>
      <c r="B256" s="73" t="s">
        <v>61</v>
      </c>
      <c r="C256" s="72" t="s">
        <v>361</v>
      </c>
      <c r="D256" s="50" t="s">
        <v>128</v>
      </c>
      <c r="E256" s="10" t="s">
        <v>6</v>
      </c>
      <c r="F256" s="51">
        <v>4.5</v>
      </c>
      <c r="G256" s="68" t="s">
        <v>259</v>
      </c>
      <c r="H256" s="10" t="s">
        <v>2</v>
      </c>
      <c r="I256" s="52">
        <v>54</v>
      </c>
      <c r="J256" s="122">
        <f t="shared" si="12"/>
        <v>48.6</v>
      </c>
    </row>
    <row r="257" spans="1:10" x14ac:dyDescent="0.25">
      <c r="A257" s="70" t="s">
        <v>15</v>
      </c>
      <c r="B257" s="73" t="s">
        <v>61</v>
      </c>
      <c r="C257" s="72" t="s">
        <v>362</v>
      </c>
      <c r="D257" s="10" t="s">
        <v>129</v>
      </c>
      <c r="E257" s="10" t="s">
        <v>6</v>
      </c>
      <c r="F257" s="51">
        <v>7.9130000000000003</v>
      </c>
      <c r="G257" s="68" t="s">
        <v>243</v>
      </c>
      <c r="H257" s="10" t="s">
        <v>2</v>
      </c>
      <c r="I257" s="52">
        <v>54</v>
      </c>
      <c r="J257" s="122">
        <f t="shared" si="12"/>
        <v>85.460400000000007</v>
      </c>
    </row>
    <row r="258" spans="1:10" x14ac:dyDescent="0.25">
      <c r="A258" s="70" t="s">
        <v>15</v>
      </c>
      <c r="B258" s="73" t="s">
        <v>61</v>
      </c>
      <c r="C258" s="72" t="s">
        <v>362</v>
      </c>
      <c r="D258" s="10" t="s">
        <v>130</v>
      </c>
      <c r="E258" s="10" t="s">
        <v>6</v>
      </c>
      <c r="F258" s="51">
        <v>5.7809999999999997</v>
      </c>
      <c r="G258" s="68" t="s">
        <v>244</v>
      </c>
      <c r="H258" s="10" t="s">
        <v>2</v>
      </c>
      <c r="I258" s="52">
        <v>54</v>
      </c>
      <c r="J258" s="122">
        <f t="shared" si="12"/>
        <v>62.434799999999996</v>
      </c>
    </row>
    <row r="259" spans="1:10" x14ac:dyDescent="0.25">
      <c r="A259" s="70" t="s">
        <v>15</v>
      </c>
      <c r="B259" s="73" t="s">
        <v>61</v>
      </c>
      <c r="C259" s="72" t="s">
        <v>362</v>
      </c>
      <c r="D259" s="10" t="s">
        <v>131</v>
      </c>
      <c r="E259" s="10" t="s">
        <v>6</v>
      </c>
      <c r="F259" s="51">
        <v>5.0759999999999996</v>
      </c>
      <c r="G259" s="68" t="s">
        <v>244</v>
      </c>
      <c r="H259" s="10" t="s">
        <v>2</v>
      </c>
      <c r="I259" s="52">
        <v>54</v>
      </c>
      <c r="J259" s="122">
        <f t="shared" si="12"/>
        <v>54.820799999999998</v>
      </c>
    </row>
    <row r="260" spans="1:10" x14ac:dyDescent="0.25">
      <c r="A260" s="70" t="s">
        <v>15</v>
      </c>
      <c r="B260" s="73" t="s">
        <v>61</v>
      </c>
      <c r="C260" s="72" t="s">
        <v>360</v>
      </c>
      <c r="D260" s="10" t="s">
        <v>127</v>
      </c>
      <c r="E260" s="10" t="s">
        <v>6</v>
      </c>
      <c r="F260" s="51">
        <v>7.0410000000000004</v>
      </c>
      <c r="G260" s="68" t="s">
        <v>259</v>
      </c>
      <c r="H260" s="10" t="s">
        <v>2</v>
      </c>
      <c r="I260" s="52">
        <v>54</v>
      </c>
      <c r="J260" s="122">
        <f t="shared" si="12"/>
        <v>76.0428</v>
      </c>
    </row>
    <row r="261" spans="1:10" x14ac:dyDescent="0.25">
      <c r="A261" s="70" t="s">
        <v>15</v>
      </c>
      <c r="B261" s="73" t="s">
        <v>61</v>
      </c>
      <c r="C261" s="72" t="s">
        <v>353</v>
      </c>
      <c r="D261" s="50" t="s">
        <v>118</v>
      </c>
      <c r="E261" s="10" t="s">
        <v>7</v>
      </c>
      <c r="F261" s="51">
        <v>3.327</v>
      </c>
      <c r="G261" s="68" t="s">
        <v>243</v>
      </c>
      <c r="H261" s="10" t="s">
        <v>2</v>
      </c>
      <c r="I261" s="52">
        <v>54</v>
      </c>
      <c r="J261" s="122">
        <f t="shared" si="12"/>
        <v>35.931599999999996</v>
      </c>
    </row>
    <row r="262" spans="1:10" x14ac:dyDescent="0.25">
      <c r="A262" s="70" t="s">
        <v>15</v>
      </c>
      <c r="B262" s="73" t="s">
        <v>61</v>
      </c>
      <c r="C262" s="72" t="s">
        <v>353</v>
      </c>
      <c r="D262" s="50" t="s">
        <v>355</v>
      </c>
      <c r="E262" s="10" t="s">
        <v>7</v>
      </c>
      <c r="F262" s="51">
        <v>2.4649999999999999</v>
      </c>
      <c r="G262" s="68" t="s">
        <v>243</v>
      </c>
      <c r="H262" s="10" t="s">
        <v>2</v>
      </c>
      <c r="I262" s="52">
        <v>54</v>
      </c>
      <c r="J262" s="122">
        <f t="shared" si="12"/>
        <v>26.622</v>
      </c>
    </row>
    <row r="263" spans="1:10" x14ac:dyDescent="0.25">
      <c r="A263" s="70" t="s">
        <v>15</v>
      </c>
      <c r="B263" s="73" t="s">
        <v>61</v>
      </c>
      <c r="C263" s="72" t="s">
        <v>360</v>
      </c>
      <c r="D263" s="10" t="s">
        <v>126</v>
      </c>
      <c r="E263" s="10" t="s">
        <v>6</v>
      </c>
      <c r="F263" s="51">
        <v>4</v>
      </c>
      <c r="G263" s="68" t="s">
        <v>259</v>
      </c>
      <c r="H263" s="10" t="s">
        <v>2</v>
      </c>
      <c r="I263" s="52">
        <v>54</v>
      </c>
      <c r="J263" s="122">
        <f t="shared" si="12"/>
        <v>43.2</v>
      </c>
    </row>
    <row r="264" spans="1:10" x14ac:dyDescent="0.25">
      <c r="A264" s="70" t="s">
        <v>15</v>
      </c>
      <c r="B264" s="73" t="s">
        <v>61</v>
      </c>
      <c r="C264" s="72" t="s">
        <v>359</v>
      </c>
      <c r="D264" s="10" t="s">
        <v>125</v>
      </c>
      <c r="E264" s="10" t="s">
        <v>6</v>
      </c>
      <c r="F264" s="51">
        <v>2.9990000000000001</v>
      </c>
      <c r="G264" s="68" t="s">
        <v>259</v>
      </c>
      <c r="H264" s="10" t="s">
        <v>2</v>
      </c>
      <c r="I264" s="52">
        <v>54</v>
      </c>
      <c r="J264" s="122">
        <f t="shared" si="12"/>
        <v>32.389200000000002</v>
      </c>
    </row>
    <row r="265" spans="1:10" x14ac:dyDescent="0.25">
      <c r="A265" s="70" t="s">
        <v>15</v>
      </c>
      <c r="B265" s="73" t="s">
        <v>61</v>
      </c>
      <c r="C265" s="72" t="s">
        <v>357</v>
      </c>
      <c r="D265" s="50" t="s">
        <v>122</v>
      </c>
      <c r="E265" s="10" t="s">
        <v>6</v>
      </c>
      <c r="F265" s="51">
        <v>4.758</v>
      </c>
      <c r="G265" s="68" t="s">
        <v>243</v>
      </c>
      <c r="H265" s="10" t="s">
        <v>2</v>
      </c>
      <c r="I265" s="52">
        <v>54</v>
      </c>
      <c r="J265" s="122">
        <f t="shared" si="12"/>
        <v>51.386400000000009</v>
      </c>
    </row>
    <row r="266" spans="1:10" x14ac:dyDescent="0.25">
      <c r="A266" s="70" t="s">
        <v>15</v>
      </c>
      <c r="B266" s="73" t="s">
        <v>61</v>
      </c>
      <c r="C266" s="72" t="s">
        <v>345</v>
      </c>
      <c r="D266" s="50" t="s">
        <v>354</v>
      </c>
      <c r="E266" s="10" t="s">
        <v>7</v>
      </c>
      <c r="F266" s="51">
        <v>9.9969999999999999</v>
      </c>
      <c r="G266" s="68" t="s">
        <v>243</v>
      </c>
      <c r="H266" s="10" t="s">
        <v>2</v>
      </c>
      <c r="I266" s="52">
        <v>54</v>
      </c>
      <c r="J266" s="122">
        <f t="shared" si="12"/>
        <v>107.9676</v>
      </c>
    </row>
    <row r="267" spans="1:10" x14ac:dyDescent="0.25">
      <c r="A267" s="70" t="s">
        <v>15</v>
      </c>
      <c r="B267" s="73" t="s">
        <v>61</v>
      </c>
      <c r="C267" s="72" t="s">
        <v>336</v>
      </c>
      <c r="D267" s="50" t="s">
        <v>85</v>
      </c>
      <c r="E267" s="10" t="s">
        <v>6</v>
      </c>
      <c r="F267" s="51">
        <v>3</v>
      </c>
      <c r="G267" s="68" t="s">
        <v>244</v>
      </c>
      <c r="H267" s="10" t="s">
        <v>2</v>
      </c>
      <c r="I267" s="52">
        <v>54</v>
      </c>
      <c r="J267" s="122">
        <f t="shared" si="12"/>
        <v>32.4</v>
      </c>
    </row>
    <row r="268" spans="1:10" x14ac:dyDescent="0.25">
      <c r="A268" s="70" t="s">
        <v>15</v>
      </c>
      <c r="B268" s="73" t="s">
        <v>61</v>
      </c>
      <c r="C268" s="72" t="s">
        <v>351</v>
      </c>
      <c r="D268" s="50" t="s">
        <v>114</v>
      </c>
      <c r="E268" s="10" t="s">
        <v>7</v>
      </c>
      <c r="F268" s="51">
        <v>5.3819999999999997</v>
      </c>
      <c r="G268" s="68" t="s">
        <v>259</v>
      </c>
      <c r="H268" s="10" t="s">
        <v>2</v>
      </c>
      <c r="I268" s="52">
        <v>54</v>
      </c>
      <c r="J268" s="122">
        <f t="shared" si="12"/>
        <v>58.125599999999999</v>
      </c>
    </row>
    <row r="269" spans="1:10" x14ac:dyDescent="0.25">
      <c r="A269" s="70" t="s">
        <v>15</v>
      </c>
      <c r="B269" s="73" t="s">
        <v>61</v>
      </c>
      <c r="C269" s="72" t="s">
        <v>351</v>
      </c>
      <c r="D269" s="50" t="s">
        <v>115</v>
      </c>
      <c r="E269" s="10" t="s">
        <v>7</v>
      </c>
      <c r="F269" s="51">
        <v>4.9980000000000002</v>
      </c>
      <c r="G269" s="68" t="s">
        <v>259</v>
      </c>
      <c r="H269" s="10" t="s">
        <v>2</v>
      </c>
      <c r="I269" s="52">
        <v>54</v>
      </c>
      <c r="J269" s="122">
        <f t="shared" si="12"/>
        <v>53.978400000000001</v>
      </c>
    </row>
    <row r="270" spans="1:10" x14ac:dyDescent="0.25">
      <c r="A270" s="70" t="s">
        <v>15</v>
      </c>
      <c r="B270" s="73" t="s">
        <v>61</v>
      </c>
      <c r="C270" s="72" t="s">
        <v>336</v>
      </c>
      <c r="D270" s="50" t="s">
        <v>83</v>
      </c>
      <c r="E270" s="10" t="s">
        <v>7</v>
      </c>
      <c r="F270" s="51">
        <v>6.7679999999999998</v>
      </c>
      <c r="G270" s="68" t="s">
        <v>244</v>
      </c>
      <c r="H270" s="10" t="s">
        <v>2</v>
      </c>
      <c r="I270" s="52">
        <v>54</v>
      </c>
      <c r="J270" s="122">
        <f t="shared" si="12"/>
        <v>73.094399999999993</v>
      </c>
    </row>
    <row r="271" spans="1:10" x14ac:dyDescent="0.25">
      <c r="A271" s="70" t="s">
        <v>15</v>
      </c>
      <c r="B271" s="73" t="s">
        <v>61</v>
      </c>
      <c r="C271" s="72" t="s">
        <v>352</v>
      </c>
      <c r="D271" s="50" t="s">
        <v>117</v>
      </c>
      <c r="E271" s="10" t="s">
        <v>6</v>
      </c>
      <c r="F271" s="51">
        <v>3.798</v>
      </c>
      <c r="G271" s="68" t="s">
        <v>259</v>
      </c>
      <c r="H271" s="10" t="s">
        <v>2</v>
      </c>
      <c r="I271" s="52">
        <v>54</v>
      </c>
      <c r="J271" s="122">
        <f t="shared" si="12"/>
        <v>41.018400000000007</v>
      </c>
    </row>
    <row r="272" spans="1:10" x14ac:dyDescent="0.25">
      <c r="A272" s="70" t="s">
        <v>15</v>
      </c>
      <c r="B272" s="73" t="s">
        <v>61</v>
      </c>
      <c r="C272" s="72" t="s">
        <v>344</v>
      </c>
      <c r="D272" s="50" t="s">
        <v>94</v>
      </c>
      <c r="E272" s="10" t="s">
        <v>6</v>
      </c>
      <c r="F272" s="51">
        <v>4.9989999999999997</v>
      </c>
      <c r="G272" s="68" t="s">
        <v>243</v>
      </c>
      <c r="H272" s="10" t="s">
        <v>2</v>
      </c>
      <c r="I272" s="52">
        <v>54</v>
      </c>
      <c r="J272" s="122">
        <f t="shared" si="12"/>
        <v>53.989199999999997</v>
      </c>
    </row>
    <row r="273" spans="1:10" x14ac:dyDescent="0.25">
      <c r="A273" s="77" t="s">
        <v>157</v>
      </c>
      <c r="B273" s="71"/>
      <c r="C273" s="71"/>
      <c r="D273" s="71"/>
      <c r="E273" s="71"/>
      <c r="F273" s="99">
        <f>SUM(F182:F272)</f>
        <v>509.41999999999996</v>
      </c>
      <c r="G273" s="71"/>
      <c r="H273" s="71"/>
      <c r="I273" s="52"/>
      <c r="J273" s="122"/>
    </row>
    <row r="274" spans="1:10" x14ac:dyDescent="0.25">
      <c r="A274" s="57" t="s">
        <v>15</v>
      </c>
      <c r="B274" s="73" t="s">
        <v>15</v>
      </c>
      <c r="C274" s="72" t="s">
        <v>363</v>
      </c>
      <c r="D274" s="50" t="s">
        <v>132</v>
      </c>
      <c r="E274" s="10" t="s">
        <v>6</v>
      </c>
      <c r="F274" s="51">
        <v>6.8310000000000004</v>
      </c>
      <c r="G274" s="68" t="s">
        <v>243</v>
      </c>
      <c r="H274" s="10" t="s">
        <v>2</v>
      </c>
      <c r="I274" s="52">
        <v>54</v>
      </c>
      <c r="J274" s="122">
        <f t="shared" ref="J274:J278" si="13">SUM((F274*I274)*20%)</f>
        <v>73.774800000000013</v>
      </c>
    </row>
    <row r="275" spans="1:10" x14ac:dyDescent="0.25">
      <c r="A275" s="57" t="s">
        <v>15</v>
      </c>
      <c r="B275" s="73" t="s">
        <v>15</v>
      </c>
      <c r="C275" s="72" t="s">
        <v>364</v>
      </c>
      <c r="D275" s="10" t="s">
        <v>133</v>
      </c>
      <c r="E275" s="10" t="s">
        <v>6</v>
      </c>
      <c r="F275" s="51">
        <v>2.286</v>
      </c>
      <c r="G275" s="68" t="s">
        <v>251</v>
      </c>
      <c r="H275" s="10" t="s">
        <v>2</v>
      </c>
      <c r="I275" s="52">
        <v>54</v>
      </c>
      <c r="J275" s="122">
        <f t="shared" si="13"/>
        <v>24.688800000000001</v>
      </c>
    </row>
    <row r="276" spans="1:10" x14ac:dyDescent="0.25">
      <c r="A276" s="57" t="s">
        <v>15</v>
      </c>
      <c r="B276" s="73" t="s">
        <v>15</v>
      </c>
      <c r="C276" s="72" t="s">
        <v>424</v>
      </c>
      <c r="D276" s="50" t="s">
        <v>425</v>
      </c>
      <c r="E276" s="10" t="s">
        <v>6</v>
      </c>
      <c r="F276" s="51">
        <v>7.2279999999999998</v>
      </c>
      <c r="G276" s="68" t="s">
        <v>244</v>
      </c>
      <c r="H276" s="10" t="s">
        <v>2</v>
      </c>
      <c r="I276" s="52">
        <v>54</v>
      </c>
      <c r="J276" s="122">
        <f t="shared" si="13"/>
        <v>78.062400000000011</v>
      </c>
    </row>
    <row r="277" spans="1:10" x14ac:dyDescent="0.25">
      <c r="A277" s="57" t="s">
        <v>15</v>
      </c>
      <c r="B277" s="73" t="s">
        <v>15</v>
      </c>
      <c r="C277" s="72" t="s">
        <v>358</v>
      </c>
      <c r="D277" s="50" t="s">
        <v>134</v>
      </c>
      <c r="E277" s="10" t="s">
        <v>166</v>
      </c>
      <c r="F277" s="51">
        <v>1.1319999999999999</v>
      </c>
      <c r="G277" s="68" t="s">
        <v>244</v>
      </c>
      <c r="H277" s="10" t="s">
        <v>2</v>
      </c>
      <c r="I277" s="52">
        <v>54</v>
      </c>
      <c r="J277" s="122">
        <f t="shared" si="13"/>
        <v>12.2256</v>
      </c>
    </row>
    <row r="278" spans="1:10" x14ac:dyDescent="0.25">
      <c r="A278" s="57" t="s">
        <v>15</v>
      </c>
      <c r="B278" s="73" t="s">
        <v>15</v>
      </c>
      <c r="C278" s="72" t="s">
        <v>358</v>
      </c>
      <c r="D278" s="50" t="s">
        <v>135</v>
      </c>
      <c r="E278" s="10" t="s">
        <v>166</v>
      </c>
      <c r="F278" s="51">
        <v>1.085</v>
      </c>
      <c r="G278" s="68" t="s">
        <v>244</v>
      </c>
      <c r="H278" s="10" t="s">
        <v>2</v>
      </c>
      <c r="I278" s="52">
        <v>54</v>
      </c>
      <c r="J278" s="122">
        <f t="shared" si="13"/>
        <v>11.718</v>
      </c>
    </row>
    <row r="279" spans="1:10" x14ac:dyDescent="0.25">
      <c r="A279" s="77" t="s">
        <v>157</v>
      </c>
      <c r="B279" s="71"/>
      <c r="C279" s="71"/>
      <c r="D279" s="71"/>
      <c r="E279" s="71"/>
      <c r="F279" s="99">
        <f>SUM(F274:F278)</f>
        <v>18.562000000000001</v>
      </c>
      <c r="G279" s="71"/>
      <c r="H279" s="71"/>
      <c r="I279" s="52"/>
      <c r="J279" s="122"/>
    </row>
    <row r="280" spans="1:10" x14ac:dyDescent="0.25">
      <c r="A280" s="28" t="s">
        <v>158</v>
      </c>
      <c r="B280" s="7"/>
      <c r="C280" s="38"/>
      <c r="D280" s="8"/>
      <c r="E280" s="11"/>
      <c r="F280" s="42">
        <f>F279+F273+F181+F179+F174+F172+F77+F87</f>
        <v>1567.8759999999997</v>
      </c>
      <c r="G280" s="9"/>
      <c r="H280" s="11"/>
      <c r="I280" s="46"/>
      <c r="J280" s="124"/>
    </row>
    <row r="281" spans="1:10" x14ac:dyDescent="0.25">
      <c r="A281" s="57" t="s">
        <v>136</v>
      </c>
      <c r="B281" s="55" t="s">
        <v>426</v>
      </c>
      <c r="C281" s="56" t="s">
        <v>427</v>
      </c>
      <c r="D281" s="76" t="s">
        <v>428</v>
      </c>
      <c r="E281" s="10" t="s">
        <v>6</v>
      </c>
      <c r="F281" s="59">
        <v>4</v>
      </c>
      <c r="G281" s="58">
        <v>5</v>
      </c>
      <c r="H281" s="50" t="s">
        <v>2</v>
      </c>
      <c r="I281" s="52">
        <v>54</v>
      </c>
      <c r="J281" s="122">
        <f t="shared" ref="J281:J283" si="14">SUM((F281*I281)*20%)</f>
        <v>43.2</v>
      </c>
    </row>
    <row r="282" spans="1:10" x14ac:dyDescent="0.25">
      <c r="A282" s="30" t="s">
        <v>157</v>
      </c>
      <c r="B282" s="7"/>
      <c r="C282" s="38"/>
      <c r="D282" s="8"/>
      <c r="E282" s="13"/>
      <c r="F282" s="42">
        <f>SUM(F281)</f>
        <v>4</v>
      </c>
      <c r="G282" s="9"/>
      <c r="H282" s="13"/>
      <c r="I282" s="46"/>
      <c r="J282" s="124"/>
    </row>
    <row r="283" spans="1:10" x14ac:dyDescent="0.25">
      <c r="A283" s="57" t="s">
        <v>136</v>
      </c>
      <c r="B283" s="55" t="s">
        <v>429</v>
      </c>
      <c r="C283" s="56" t="s">
        <v>430</v>
      </c>
      <c r="D283" s="58" t="s">
        <v>366</v>
      </c>
      <c r="E283" s="10" t="s">
        <v>165</v>
      </c>
      <c r="F283" s="59">
        <v>21.012</v>
      </c>
      <c r="G283" s="58">
        <v>3</v>
      </c>
      <c r="H283" s="50" t="s">
        <v>2</v>
      </c>
      <c r="I283" s="52">
        <v>54</v>
      </c>
      <c r="J283" s="122">
        <f t="shared" si="14"/>
        <v>226.92960000000005</v>
      </c>
    </row>
    <row r="284" spans="1:10" x14ac:dyDescent="0.25">
      <c r="A284" s="30" t="s">
        <v>157</v>
      </c>
      <c r="B284" s="7"/>
      <c r="C284" s="38"/>
      <c r="D284" s="8"/>
      <c r="E284" s="13"/>
      <c r="F284" s="42">
        <f>SUM(F283)</f>
        <v>21.012</v>
      </c>
      <c r="G284" s="9"/>
      <c r="H284" s="13"/>
      <c r="I284" s="46"/>
      <c r="J284" s="124"/>
    </row>
    <row r="285" spans="1:10" x14ac:dyDescent="0.25">
      <c r="A285" s="28" t="s">
        <v>158</v>
      </c>
      <c r="B285" s="7"/>
      <c r="C285" s="38"/>
      <c r="D285" s="8"/>
      <c r="E285" s="11"/>
      <c r="F285" s="42">
        <f>SUM(F284,F282)</f>
        <v>25.012</v>
      </c>
      <c r="G285" s="9"/>
      <c r="H285" s="11"/>
      <c r="I285" s="46"/>
      <c r="J285" s="124"/>
    </row>
    <row r="286" spans="1:10" x14ac:dyDescent="0.25">
      <c r="A286" s="57" t="s">
        <v>137</v>
      </c>
      <c r="B286" s="55" t="s">
        <v>137</v>
      </c>
      <c r="C286" s="56" t="s">
        <v>367</v>
      </c>
      <c r="D286" s="58" t="s">
        <v>368</v>
      </c>
      <c r="E286" s="10" t="s">
        <v>435</v>
      </c>
      <c r="F286" s="59">
        <v>2.2040000000000002</v>
      </c>
      <c r="G286" s="12">
        <v>3</v>
      </c>
      <c r="H286" s="12" t="s">
        <v>2</v>
      </c>
      <c r="I286" s="46">
        <v>54</v>
      </c>
      <c r="J286" s="124">
        <f t="shared" ref="J286:J290" si="15">SUM((F286*I286)*20%)</f>
        <v>23.803200000000004</v>
      </c>
    </row>
    <row r="287" spans="1:10" x14ac:dyDescent="0.25">
      <c r="A287" s="57" t="s">
        <v>137</v>
      </c>
      <c r="B287" s="55" t="s">
        <v>137</v>
      </c>
      <c r="C287" s="56" t="s">
        <v>367</v>
      </c>
      <c r="D287" s="58" t="s">
        <v>369</v>
      </c>
      <c r="E287" s="10" t="s">
        <v>435</v>
      </c>
      <c r="F287" s="59">
        <v>2.9990000000000001</v>
      </c>
      <c r="G287" s="12">
        <v>3</v>
      </c>
      <c r="H287" s="12" t="s">
        <v>2</v>
      </c>
      <c r="I287" s="46">
        <v>54</v>
      </c>
      <c r="J287" s="124">
        <f t="shared" si="15"/>
        <v>32.389200000000002</v>
      </c>
    </row>
    <row r="288" spans="1:10" x14ac:dyDescent="0.25">
      <c r="A288" s="57" t="s">
        <v>137</v>
      </c>
      <c r="B288" s="55" t="s">
        <v>137</v>
      </c>
      <c r="C288" s="56" t="s">
        <v>370</v>
      </c>
      <c r="D288" s="58" t="s">
        <v>371</v>
      </c>
      <c r="E288" s="10" t="s">
        <v>435</v>
      </c>
      <c r="F288" s="59">
        <v>2.996</v>
      </c>
      <c r="G288" s="12">
        <v>3</v>
      </c>
      <c r="H288" s="12" t="s">
        <v>2</v>
      </c>
      <c r="I288" s="46">
        <v>54</v>
      </c>
      <c r="J288" s="124">
        <f t="shared" si="15"/>
        <v>32.3568</v>
      </c>
    </row>
    <row r="289" spans="1:10" x14ac:dyDescent="0.25">
      <c r="A289" s="77" t="s">
        <v>157</v>
      </c>
      <c r="B289" s="55"/>
      <c r="C289" s="56"/>
      <c r="D289" s="58"/>
      <c r="E289" s="10"/>
      <c r="F289" s="85">
        <f>SUM(F286:F288)</f>
        <v>8.1989999999999998</v>
      </c>
      <c r="G289" s="9"/>
      <c r="H289" s="13"/>
      <c r="I289" s="46"/>
      <c r="J289" s="124"/>
    </row>
    <row r="290" spans="1:10" x14ac:dyDescent="0.25">
      <c r="A290" s="57" t="s">
        <v>137</v>
      </c>
      <c r="B290" s="55" t="s">
        <v>138</v>
      </c>
      <c r="C290" s="56" t="s">
        <v>372</v>
      </c>
      <c r="D290" s="58" t="s">
        <v>139</v>
      </c>
      <c r="E290" s="10" t="s">
        <v>6</v>
      </c>
      <c r="F290" s="59">
        <v>14.975</v>
      </c>
      <c r="G290" s="12">
        <v>6</v>
      </c>
      <c r="H290" s="12" t="s">
        <v>2</v>
      </c>
      <c r="I290" s="46">
        <v>54</v>
      </c>
      <c r="J290" s="124">
        <f t="shared" si="15"/>
        <v>161.73000000000002</v>
      </c>
    </row>
    <row r="291" spans="1:10" x14ac:dyDescent="0.25">
      <c r="A291" s="30" t="s">
        <v>157</v>
      </c>
      <c r="B291" s="7"/>
      <c r="C291" s="38"/>
      <c r="D291" s="8"/>
      <c r="E291" s="13"/>
      <c r="F291" s="42">
        <f>SUM(F290)</f>
        <v>14.975</v>
      </c>
      <c r="G291" s="9"/>
      <c r="H291" s="13"/>
      <c r="I291" s="46"/>
      <c r="J291" s="124"/>
    </row>
    <row r="292" spans="1:10" x14ac:dyDescent="0.25">
      <c r="A292" s="57" t="s">
        <v>137</v>
      </c>
      <c r="B292" s="55" t="s">
        <v>140</v>
      </c>
      <c r="C292" s="56" t="s">
        <v>374</v>
      </c>
      <c r="D292" s="58" t="s">
        <v>141</v>
      </c>
      <c r="E292" s="10" t="s">
        <v>6</v>
      </c>
      <c r="F292" s="59">
        <v>3.0009999999999999</v>
      </c>
      <c r="G292" s="12">
        <v>3</v>
      </c>
      <c r="H292" s="12" t="s">
        <v>2</v>
      </c>
      <c r="I292" s="46">
        <v>54</v>
      </c>
      <c r="J292" s="124">
        <f t="shared" ref="J292:J297" si="16">SUM((F292*I292)*20%)</f>
        <v>32.410800000000002</v>
      </c>
    </row>
    <row r="293" spans="1:10" x14ac:dyDescent="0.25">
      <c r="A293" s="57" t="s">
        <v>137</v>
      </c>
      <c r="B293" s="55" t="s">
        <v>140</v>
      </c>
      <c r="C293" s="56" t="s">
        <v>375</v>
      </c>
      <c r="D293" s="58" t="s">
        <v>142</v>
      </c>
      <c r="E293" s="10" t="s">
        <v>6</v>
      </c>
      <c r="F293" s="59">
        <v>4.8</v>
      </c>
      <c r="G293" s="12">
        <v>5</v>
      </c>
      <c r="H293" s="12" t="s">
        <v>2</v>
      </c>
      <c r="I293" s="46">
        <v>54</v>
      </c>
      <c r="J293" s="124">
        <f t="shared" si="16"/>
        <v>51.84</v>
      </c>
    </row>
    <row r="294" spans="1:10" x14ac:dyDescent="0.25">
      <c r="A294" s="57" t="s">
        <v>137</v>
      </c>
      <c r="B294" s="55" t="s">
        <v>140</v>
      </c>
      <c r="C294" s="56" t="s">
        <v>373</v>
      </c>
      <c r="D294" s="58" t="s">
        <v>431</v>
      </c>
      <c r="E294" s="10" t="s">
        <v>365</v>
      </c>
      <c r="F294" s="59">
        <v>4.9969999999999999</v>
      </c>
      <c r="G294" s="12">
        <v>9</v>
      </c>
      <c r="H294" s="12" t="s">
        <v>2</v>
      </c>
      <c r="I294" s="46">
        <v>54</v>
      </c>
      <c r="J294" s="124">
        <f t="shared" si="16"/>
        <v>53.967599999999997</v>
      </c>
    </row>
    <row r="295" spans="1:10" x14ac:dyDescent="0.25">
      <c r="A295" s="57" t="s">
        <v>137</v>
      </c>
      <c r="B295" s="55" t="s">
        <v>140</v>
      </c>
      <c r="C295" s="56" t="s">
        <v>278</v>
      </c>
      <c r="D295" s="58" t="s">
        <v>143</v>
      </c>
      <c r="E295" s="10" t="s">
        <v>365</v>
      </c>
      <c r="F295" s="59">
        <v>6.2089999999999996</v>
      </c>
      <c r="G295" s="12">
        <v>3</v>
      </c>
      <c r="H295" s="12" t="s">
        <v>2</v>
      </c>
      <c r="I295" s="46">
        <v>54</v>
      </c>
      <c r="J295" s="124">
        <f t="shared" si="16"/>
        <v>67.057200000000009</v>
      </c>
    </row>
    <row r="296" spans="1:10" x14ac:dyDescent="0.25">
      <c r="A296" s="30" t="s">
        <v>157</v>
      </c>
      <c r="B296" s="7"/>
      <c r="C296" s="38"/>
      <c r="D296" s="8"/>
      <c r="E296" s="13"/>
      <c r="F296" s="42">
        <f>SUM(F292:F295)</f>
        <v>19.006999999999998</v>
      </c>
      <c r="G296" s="9"/>
      <c r="H296" s="13"/>
      <c r="I296" s="46"/>
      <c r="J296" s="124"/>
    </row>
    <row r="297" spans="1:10" x14ac:dyDescent="0.25">
      <c r="A297" s="57" t="s">
        <v>137</v>
      </c>
      <c r="B297" s="55" t="s">
        <v>144</v>
      </c>
      <c r="C297" s="56" t="s">
        <v>376</v>
      </c>
      <c r="D297" s="58" t="s">
        <v>145</v>
      </c>
      <c r="E297" s="10" t="s">
        <v>165</v>
      </c>
      <c r="F297" s="59">
        <v>12.006</v>
      </c>
      <c r="G297" s="12">
        <v>7</v>
      </c>
      <c r="H297" s="12" t="s">
        <v>0</v>
      </c>
      <c r="I297" s="46">
        <v>54</v>
      </c>
      <c r="J297" s="124">
        <f t="shared" si="16"/>
        <v>129.66480000000001</v>
      </c>
    </row>
    <row r="298" spans="1:10" x14ac:dyDescent="0.25">
      <c r="A298" s="30" t="s">
        <v>157</v>
      </c>
      <c r="B298" s="7"/>
      <c r="C298" s="38"/>
      <c r="D298" s="8"/>
      <c r="E298" s="13"/>
      <c r="F298" s="42">
        <f>SUM(F297:F297)</f>
        <v>12.006</v>
      </c>
      <c r="G298" s="9"/>
      <c r="H298" s="13"/>
      <c r="I298" s="46"/>
      <c r="J298" s="124"/>
    </row>
    <row r="299" spans="1:10" x14ac:dyDescent="0.25">
      <c r="A299" s="57" t="s">
        <v>137</v>
      </c>
      <c r="B299" s="55" t="s">
        <v>146</v>
      </c>
      <c r="C299" s="56" t="s">
        <v>432</v>
      </c>
      <c r="D299" s="58" t="s">
        <v>433</v>
      </c>
      <c r="E299" s="10" t="s">
        <v>7</v>
      </c>
      <c r="F299" s="59">
        <v>14.836</v>
      </c>
      <c r="G299" s="12">
        <v>4</v>
      </c>
      <c r="H299" s="12" t="s">
        <v>2</v>
      </c>
      <c r="I299" s="46">
        <v>54</v>
      </c>
      <c r="J299" s="124">
        <f t="shared" ref="J299:J303" si="17">SUM((F299*I299)*20%)</f>
        <v>160.22880000000001</v>
      </c>
    </row>
    <row r="300" spans="1:10" x14ac:dyDescent="0.25">
      <c r="A300" s="30" t="s">
        <v>157</v>
      </c>
      <c r="B300" s="7"/>
      <c r="C300" s="38"/>
      <c r="D300" s="8"/>
      <c r="E300" s="13"/>
      <c r="F300" s="42">
        <f>SUM(F299)</f>
        <v>14.836</v>
      </c>
      <c r="G300" s="9"/>
      <c r="H300" s="13"/>
      <c r="I300" s="46"/>
      <c r="J300" s="124"/>
    </row>
    <row r="301" spans="1:10" x14ac:dyDescent="0.25">
      <c r="A301" s="57" t="s">
        <v>137</v>
      </c>
      <c r="B301" s="55" t="s">
        <v>147</v>
      </c>
      <c r="C301" s="56" t="s">
        <v>377</v>
      </c>
      <c r="D301" s="58" t="s">
        <v>434</v>
      </c>
      <c r="E301" s="10" t="s">
        <v>6</v>
      </c>
      <c r="F301" s="59">
        <v>9.9969999999999999</v>
      </c>
      <c r="G301" s="12" t="s">
        <v>0</v>
      </c>
      <c r="H301" s="12" t="s">
        <v>2</v>
      </c>
      <c r="I301" s="46">
        <v>54</v>
      </c>
      <c r="J301" s="124">
        <f t="shared" si="17"/>
        <v>107.9676</v>
      </c>
    </row>
    <row r="302" spans="1:10" x14ac:dyDescent="0.25">
      <c r="A302" s="57" t="s">
        <v>137</v>
      </c>
      <c r="B302" s="55" t="s">
        <v>147</v>
      </c>
      <c r="C302" s="56" t="s">
        <v>377</v>
      </c>
      <c r="D302" s="58" t="s">
        <v>148</v>
      </c>
      <c r="E302" s="10" t="s">
        <v>6</v>
      </c>
      <c r="F302" s="59">
        <v>12.601000000000001</v>
      </c>
      <c r="G302" s="12">
        <v>6</v>
      </c>
      <c r="H302" s="12" t="s">
        <v>3</v>
      </c>
      <c r="I302" s="86">
        <v>65</v>
      </c>
      <c r="J302" s="124">
        <f t="shared" si="17"/>
        <v>163.81300000000002</v>
      </c>
    </row>
    <row r="303" spans="1:10" x14ac:dyDescent="0.25">
      <c r="A303" s="57" t="s">
        <v>137</v>
      </c>
      <c r="B303" s="55" t="s">
        <v>147</v>
      </c>
      <c r="C303" s="56" t="s">
        <v>377</v>
      </c>
      <c r="D303" s="58" t="s">
        <v>149</v>
      </c>
      <c r="E303" s="10" t="s">
        <v>6</v>
      </c>
      <c r="F303" s="59">
        <v>15.699</v>
      </c>
      <c r="G303" s="12">
        <v>4</v>
      </c>
      <c r="H303" s="12" t="s">
        <v>3</v>
      </c>
      <c r="I303" s="86">
        <v>65</v>
      </c>
      <c r="J303" s="124">
        <f t="shared" si="17"/>
        <v>204.08699999999999</v>
      </c>
    </row>
    <row r="304" spans="1:10" x14ac:dyDescent="0.25">
      <c r="A304" s="30" t="s">
        <v>157</v>
      </c>
      <c r="B304" s="7"/>
      <c r="C304" s="38"/>
      <c r="D304" s="8"/>
      <c r="E304" s="13"/>
      <c r="F304" s="42">
        <f>SUM(F301:F303)</f>
        <v>38.296999999999997</v>
      </c>
      <c r="G304" s="9"/>
      <c r="H304" s="13"/>
      <c r="I304" s="46"/>
      <c r="J304" s="124"/>
    </row>
    <row r="305" spans="1:10" x14ac:dyDescent="0.25">
      <c r="A305" s="28" t="s">
        <v>158</v>
      </c>
      <c r="B305" s="92"/>
      <c r="C305" s="93"/>
      <c r="D305" s="94"/>
      <c r="E305" s="118"/>
      <c r="F305" s="96">
        <f>F289+F291+F296+F298+F300+F304</f>
        <v>107.32</v>
      </c>
      <c r="G305" s="97"/>
      <c r="H305" s="118"/>
      <c r="I305" s="98"/>
      <c r="J305" s="125"/>
    </row>
    <row r="306" spans="1:10" ht="16.5" thickBot="1" x14ac:dyDescent="0.3">
      <c r="A306" s="31" t="s">
        <v>378</v>
      </c>
      <c r="B306" s="35"/>
      <c r="C306" s="39"/>
      <c r="D306" s="14"/>
      <c r="E306" s="14"/>
      <c r="F306" s="43">
        <f>F9+F14+F52+F58+F64+F70+F74+F280+F285+F305</f>
        <v>2928.0219999999999</v>
      </c>
      <c r="G306" s="15"/>
      <c r="H306" s="15"/>
      <c r="I306" s="47"/>
      <c r="J306" s="126"/>
    </row>
    <row r="307" spans="1:10" x14ac:dyDescent="0.25">
      <c r="A307" s="32"/>
      <c r="B307" s="36"/>
      <c r="C307" s="32"/>
      <c r="D307" s="17"/>
      <c r="E307" s="17"/>
      <c r="F307" s="44"/>
      <c r="G307" s="18"/>
      <c r="H307" s="18"/>
      <c r="I307" s="114"/>
      <c r="J307" s="19"/>
    </row>
    <row r="308" spans="1:10" x14ac:dyDescent="0.25">
      <c r="A308" s="32"/>
      <c r="B308" s="36"/>
      <c r="C308" s="32"/>
      <c r="D308" s="17"/>
      <c r="E308" s="17"/>
      <c r="F308" s="44"/>
      <c r="G308" s="18"/>
      <c r="H308" s="18"/>
      <c r="I308" s="19"/>
      <c r="J308" s="19"/>
    </row>
    <row r="309" spans="1:10" x14ac:dyDescent="0.25">
      <c r="A309" s="32"/>
      <c r="B309" s="36"/>
      <c r="C309" s="32"/>
      <c r="D309" s="17"/>
      <c r="E309" s="17"/>
      <c r="F309" s="44"/>
      <c r="G309" s="18"/>
      <c r="H309" s="18"/>
      <c r="I309" s="19"/>
      <c r="J309" s="19"/>
    </row>
    <row r="310" spans="1:10" x14ac:dyDescent="0.25">
      <c r="A310" s="16"/>
      <c r="B310" s="37"/>
      <c r="C310" s="33"/>
      <c r="D310" s="24"/>
      <c r="E310" s="24"/>
      <c r="F310" s="45"/>
      <c r="G310" s="24"/>
      <c r="H310" s="24"/>
    </row>
    <row r="311" spans="1:10" x14ac:dyDescent="0.25">
      <c r="B311" s="100" t="s">
        <v>438</v>
      </c>
      <c r="C311" s="100"/>
      <c r="D311" s="101"/>
      <c r="E311" s="102"/>
      <c r="F311" s="103" t="s">
        <v>439</v>
      </c>
      <c r="G311" s="104"/>
    </row>
    <row r="312" spans="1:10" x14ac:dyDescent="0.25">
      <c r="B312" s="105" t="s">
        <v>440</v>
      </c>
      <c r="C312" s="105"/>
      <c r="D312" s="106"/>
      <c r="E312" s="107"/>
      <c r="F312" s="105" t="s">
        <v>441</v>
      </c>
      <c r="G312" s="105"/>
    </row>
    <row r="313" spans="1:10" x14ac:dyDescent="0.25">
      <c r="A313" s="32"/>
      <c r="B313" s="36"/>
      <c r="C313" s="32"/>
      <c r="D313" s="17"/>
      <c r="E313" s="17"/>
      <c r="F313" s="44"/>
      <c r="G313" s="18"/>
      <c r="H313" s="18"/>
      <c r="I313" s="19"/>
      <c r="J313" s="19"/>
    </row>
    <row r="314" spans="1:10" x14ac:dyDescent="0.25">
      <c r="A314" s="32"/>
      <c r="B314" s="36"/>
      <c r="C314" s="32"/>
      <c r="D314" s="17"/>
      <c r="E314" s="17"/>
      <c r="F314" s="44"/>
      <c r="G314" s="18"/>
      <c r="H314" s="18"/>
      <c r="I314" s="19"/>
      <c r="J314" s="19"/>
    </row>
  </sheetData>
  <mergeCells count="2">
    <mergeCell ref="A1:J1"/>
    <mergeCell ref="A2:J2"/>
  </mergeCells>
  <pageMargins left="0.7" right="0.7" top="0.75" bottom="0.75" header="0.3" footer="0.3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&lt;arabianhorse&gt;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2023-12-08T10:57:35Z</cp:lastPrinted>
  <dcterms:created xsi:type="dcterms:W3CDTF">2010-11-03T11:04:23Z</dcterms:created>
  <dcterms:modified xsi:type="dcterms:W3CDTF">2023-12-08T10:58:26Z</dcterms:modified>
</cp:coreProperties>
</file>