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INA VALCHEVA\2023-2024\СВОБОДНИ ЕПК СТОПАНСКА 2023-2024\"/>
    </mc:Choice>
  </mc:AlternateContent>
  <bookViews>
    <workbookView xWindow="0" yWindow="0" windowWidth="28800" windowHeight="12300" activeTab="1"/>
  </bookViews>
  <sheets>
    <sheet name="Лист1" sheetId="1" r:id="rId1"/>
    <sheet name="Sheet1" sheetId="2" r:id="rId2"/>
  </sheets>
  <definedNames>
    <definedName name="_xlnm._FilterDatabase" localSheetId="1" hidden="1">Sheet1!$A$5:$J$74</definedName>
    <definedName name="_xlnm._FilterDatabase" localSheetId="0" hidden="1">Лист1!$A$5:$J$33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F38" i="2"/>
  <c r="J71" i="2" l="1"/>
  <c r="J70" i="2"/>
  <c r="J68" i="2"/>
  <c r="J67" i="2"/>
  <c r="J64" i="2"/>
  <c r="J63" i="2"/>
  <c r="J61" i="2"/>
  <c r="J60" i="2"/>
  <c r="J57" i="2"/>
  <c r="J56" i="2"/>
  <c r="J54" i="2"/>
  <c r="J52" i="2"/>
  <c r="J51" i="2"/>
  <c r="J49" i="2"/>
  <c r="J48" i="2"/>
  <c r="J47" i="2"/>
  <c r="J45" i="2"/>
  <c r="J44" i="2"/>
  <c r="J43" i="2"/>
  <c r="J42" i="2"/>
  <c r="J41" i="2"/>
  <c r="J40" i="2"/>
  <c r="J36" i="2"/>
  <c r="J35" i="2"/>
  <c r="J33" i="2"/>
  <c r="J30" i="2"/>
  <c r="J28" i="2"/>
  <c r="J27" i="2"/>
  <c r="J24" i="2"/>
  <c r="J22" i="2"/>
  <c r="J21" i="2"/>
  <c r="J19" i="2"/>
  <c r="J17" i="2"/>
  <c r="J15" i="2"/>
  <c r="J14" i="2"/>
  <c r="J11" i="2"/>
  <c r="J10" i="2"/>
  <c r="J9" i="2"/>
  <c r="J6" i="2"/>
  <c r="F72" i="2"/>
  <c r="F69" i="2"/>
  <c r="F65" i="2"/>
  <c r="F62" i="2"/>
  <c r="F58" i="2"/>
  <c r="F55" i="2"/>
  <c r="F53" i="2"/>
  <c r="F50" i="2"/>
  <c r="F46" i="2"/>
  <c r="F31" i="2"/>
  <c r="F29" i="2"/>
  <c r="F23" i="2"/>
  <c r="F25" i="2"/>
  <c r="F20" i="2"/>
  <c r="F18" i="2"/>
  <c r="F16" i="2"/>
  <c r="F12" i="2"/>
  <c r="F26" i="2" l="1"/>
  <c r="F32" i="2"/>
  <c r="F59" i="2"/>
  <c r="F34" i="2"/>
  <c r="F39" i="2" s="1"/>
  <c r="F7" i="2"/>
  <c r="F8" i="2" s="1"/>
  <c r="F13" i="2" l="1"/>
  <c r="F73" i="2" l="1"/>
  <c r="F66" i="2"/>
  <c r="F74" i="2" s="1"/>
  <c r="J30" i="1"/>
  <c r="J29" i="1"/>
  <c r="J27" i="1"/>
  <c r="J26" i="1"/>
  <c r="J23" i="1"/>
  <c r="J22" i="1"/>
  <c r="J20" i="1"/>
  <c r="J19" i="1"/>
  <c r="J16" i="1"/>
  <c r="J14" i="1"/>
  <c r="J8" i="1"/>
  <c r="J7" i="1"/>
  <c r="J6" i="1"/>
  <c r="F33" i="1"/>
  <c r="F18" i="1"/>
  <c r="F17" i="1"/>
  <c r="F15" i="1"/>
  <c r="F31" i="1"/>
  <c r="F28" i="1"/>
  <c r="F32" i="1" s="1"/>
  <c r="F24" i="1"/>
  <c r="F21" i="1"/>
  <c r="F25" i="1" s="1"/>
  <c r="F13" i="1"/>
  <c r="F12" i="1"/>
  <c r="F10" i="1"/>
  <c r="F9" i="1"/>
  <c r="J11" i="1" l="1"/>
</calcChain>
</file>

<file path=xl/sharedStrings.xml><?xml version="1.0" encoding="utf-8"?>
<sst xmlns="http://schemas.openxmlformats.org/spreadsheetml/2006/main" count="368" uniqueCount="118">
  <si>
    <t xml:space="preserve"> </t>
  </si>
  <si>
    <t>Община</t>
  </si>
  <si>
    <t>Землище</t>
  </si>
  <si>
    <t>Местност</t>
  </si>
  <si>
    <t>Имот №</t>
  </si>
  <si>
    <t>НТП</t>
  </si>
  <si>
    <t>Площ</t>
  </si>
  <si>
    <t>Категория</t>
  </si>
  <si>
    <t xml:space="preserve">поливност да/не </t>
  </si>
  <si>
    <t>не</t>
  </si>
  <si>
    <t>Общо за землището:</t>
  </si>
  <si>
    <t>Общо за общината:</t>
  </si>
  <si>
    <t>ОБЛАСТ ШУМЕН</t>
  </si>
  <si>
    <t>Начална тръжна цена лв./дка</t>
  </si>
  <si>
    <t>Размер на депозита за участие в търга</t>
  </si>
  <si>
    <t>Велики Преслав</t>
  </si>
  <si>
    <t>Шумен</t>
  </si>
  <si>
    <t>Никола Козлево</t>
  </si>
  <si>
    <t>Общо за областта:</t>
  </si>
  <si>
    <t>Златар</t>
  </si>
  <si>
    <t>30942.102.6</t>
  </si>
  <si>
    <t>стоп. двор</t>
  </si>
  <si>
    <t>30942.102.10</t>
  </si>
  <si>
    <t>30942.102.11</t>
  </si>
  <si>
    <t>Хърсово</t>
  </si>
  <si>
    <t>77582.116.258</t>
  </si>
  <si>
    <t>Стопански двор - изоставена нива</t>
  </si>
  <si>
    <t>Калино</t>
  </si>
  <si>
    <t>Коджа Авлу</t>
  </si>
  <si>
    <t>354173.101.10</t>
  </si>
  <si>
    <t>ст.двор-нива</t>
  </si>
  <si>
    <t>354173.101.12</t>
  </si>
  <si>
    <t>Единаковци</t>
  </si>
  <si>
    <t>27067.101.8</t>
  </si>
  <si>
    <t>27067.101.10</t>
  </si>
  <si>
    <t>Хитрино</t>
  </si>
  <si>
    <t>Ветрище</t>
  </si>
  <si>
    <t>Меше алтъ</t>
  </si>
  <si>
    <t>10882.100.102</t>
  </si>
  <si>
    <t>стопански двор</t>
  </si>
  <si>
    <t>10882.100.206</t>
  </si>
  <si>
    <t>Драката</t>
  </si>
  <si>
    <t>32158.221.9</t>
  </si>
  <si>
    <t>Ивански</t>
  </si>
  <si>
    <t>СПИСЪК</t>
  </si>
  <si>
    <t>на имотите от ДПФ предложени на търг за отглеждане на едногодишни полски култури в обл. Шумен под наем, за срок на предоставяне 1 стопанска година, съгласно чл. 105, ал. 1 от ППЗСПЗЗ</t>
  </si>
  <si>
    <t>32158.221.10</t>
  </si>
  <si>
    <t>52310.37.1</t>
  </si>
  <si>
    <t>Смядово</t>
  </si>
  <si>
    <t>Ново Янково</t>
  </si>
  <si>
    <t>Харманлъка</t>
  </si>
  <si>
    <t>62732.60.347</t>
  </si>
  <si>
    <t>Риш</t>
  </si>
  <si>
    <t>Стопански двор</t>
  </si>
  <si>
    <t>стоп. Двор</t>
  </si>
  <si>
    <t>ИЗГОТВИЛ:...................................</t>
  </si>
  <si>
    <t>ДИРЕКТОР НА ОДЗ:.........................................</t>
  </si>
  <si>
    <t>Ирина Вълчева - главен експерт ГД АР</t>
  </si>
  <si>
    <t xml:space="preserve">                    Борислав Стоянов Георгиев</t>
  </si>
  <si>
    <t xml:space="preserve">Черноглавци </t>
  </si>
  <si>
    <t xml:space="preserve">Калдъръм места </t>
  </si>
  <si>
    <t>81061.19.118</t>
  </si>
  <si>
    <t>Венец</t>
  </si>
  <si>
    <t>БЯЛА РЕКА</t>
  </si>
  <si>
    <t>ЮРТ ЙЕРИ</t>
  </si>
  <si>
    <t>07692.28.396</t>
  </si>
  <si>
    <t>Стопански двор - пасище</t>
  </si>
  <si>
    <t>07692.28.388</t>
  </si>
  <si>
    <t>ВЪРБИЦА</t>
  </si>
  <si>
    <t>СУЛТАНОВА КОРИЯ</t>
  </si>
  <si>
    <t>12766.25.12</t>
  </si>
  <si>
    <t>Стопански двор- ливада</t>
  </si>
  <si>
    <t>ИВАНОВО</t>
  </si>
  <si>
    <t>СЪРЙОЛУ</t>
  </si>
  <si>
    <t>32113.100.185</t>
  </si>
  <si>
    <t>НОВА БЯЛА РЕКА</t>
  </si>
  <si>
    <t>КАЯДЖИК</t>
  </si>
  <si>
    <t>51785.300.259</t>
  </si>
  <si>
    <t>Стопански двор -пасище</t>
  </si>
  <si>
    <t>51785.300.250</t>
  </si>
  <si>
    <t>СУШИНА</t>
  </si>
  <si>
    <t>БАЛЪК</t>
  </si>
  <si>
    <t>70398.87.6</t>
  </si>
  <si>
    <t>Кулаклък</t>
  </si>
  <si>
    <t>51651.19.147</t>
  </si>
  <si>
    <t>51651.19.148</t>
  </si>
  <si>
    <t>Върбица</t>
  </si>
  <si>
    <t>Нови пазар</t>
  </si>
  <si>
    <t>Войвода</t>
  </si>
  <si>
    <t>11819.92.1</t>
  </si>
  <si>
    <t>Стопански двор - нива</t>
  </si>
  <si>
    <t>Стоян Михайловски</t>
  </si>
  <si>
    <t>69506.8.97</t>
  </si>
  <si>
    <t>69506.100.2</t>
  </si>
  <si>
    <t>БЯЛ БРЯГ</t>
  </si>
  <si>
    <t>АРНАУД ГЕЧИТ</t>
  </si>
  <si>
    <t>07729.275.97</t>
  </si>
  <si>
    <t>07729.275.98</t>
  </si>
  <si>
    <t>Янково</t>
  </si>
  <si>
    <t>ЧИФЛИК АЛАН</t>
  </si>
  <si>
    <t>87429.33.77</t>
  </si>
  <si>
    <t>Стопански двор - ливада</t>
  </si>
  <si>
    <t>87429.33.95</t>
  </si>
  <si>
    <t>07729.275.96</t>
  </si>
  <si>
    <t>52310.13.44</t>
  </si>
  <si>
    <t>Александрово</t>
  </si>
  <si>
    <t>БОСТАНЛЪК</t>
  </si>
  <si>
    <t>ЮРТА</t>
  </si>
  <si>
    <t>00330.83.218</t>
  </si>
  <si>
    <t>Стопански двор - изоставена орна земя</t>
  </si>
  <si>
    <t>00330.150.206</t>
  </si>
  <si>
    <t>00330.150.207</t>
  </si>
  <si>
    <t>00330.83.254</t>
  </si>
  <si>
    <t>00330.150.210</t>
  </si>
  <si>
    <t>00330.150.260</t>
  </si>
  <si>
    <t>35417.101.10</t>
  </si>
  <si>
    <t>35417.101.12</t>
  </si>
  <si>
    <t>69506.13.207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</si>
</sst>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5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7" xfId="0" applyBorder="1"/>
    <xf numFmtId="164" fontId="1" fillId="2" borderId="7" xfId="0" applyNumberFormat="1" applyFont="1" applyFill="1" applyBorder="1" applyAlignment="1">
      <alignment horizontal="right" vertical="center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2" fillId="0" borderId="5" xfId="0" applyNumberFormat="1" applyFont="1" applyFill="1" applyBorder="1"/>
    <xf numFmtId="0" fontId="2" fillId="2" borderId="1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0" borderId="4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2" xfId="0" applyFont="1" applyBorder="1"/>
    <xf numFmtId="0" fontId="2" fillId="2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49" fontId="7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7" fillId="0" borderId="1" xfId="0" applyFont="1" applyBorder="1"/>
    <xf numFmtId="0" fontId="2" fillId="0" borderId="1" xfId="0" applyFont="1" applyBorder="1" applyAlignment="1">
      <alignment horizontal="left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/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2" fillId="2" borderId="13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0" fontId="4" fillId="0" borderId="0" xfId="0" applyFont="1" applyAlignment="1"/>
    <xf numFmtId="49" fontId="6" fillId="0" borderId="0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2" fontId="0" fillId="0" borderId="0" xfId="0" applyNumberFormat="1"/>
    <xf numFmtId="2" fontId="1" fillId="0" borderId="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/>
    <xf numFmtId="2" fontId="7" fillId="0" borderId="5" xfId="0" applyNumberFormat="1" applyFont="1" applyFill="1" applyBorder="1"/>
    <xf numFmtId="2" fontId="7" fillId="0" borderId="8" xfId="0" applyNumberFormat="1" applyFont="1" applyBorder="1"/>
    <xf numFmtId="2" fontId="2" fillId="2" borderId="1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/>
    <xf numFmtId="164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sqref="A1:XFD1048576"/>
    </sheetView>
  </sheetViews>
  <sheetFormatPr defaultRowHeight="15" x14ac:dyDescent="0.25"/>
  <cols>
    <col min="1" max="1" width="23.42578125" customWidth="1"/>
    <col min="2" max="2" width="16.85546875" customWidth="1"/>
    <col min="3" max="3" width="17.28515625" customWidth="1"/>
    <col min="4" max="4" width="14.85546875" customWidth="1"/>
    <col min="5" max="5" width="36.28515625" customWidth="1"/>
    <col min="6" max="6" width="11.140625" customWidth="1"/>
    <col min="7" max="7" width="12.42578125" customWidth="1"/>
    <col min="8" max="8" width="12" customWidth="1"/>
    <col min="9" max="9" width="10.85546875" customWidth="1"/>
    <col min="10" max="10" width="13.140625" customWidth="1"/>
  </cols>
  <sheetData>
    <row r="1" spans="1:10" ht="15.75" x14ac:dyDescent="0.25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6.75" customHeight="1" x14ac:dyDescent="0.25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5.75" x14ac:dyDescent="0.25">
      <c r="A3" s="100" t="s">
        <v>12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6.5" thickBot="1" x14ac:dyDescent="0.3">
      <c r="A4" s="1"/>
      <c r="B4" s="105" t="s">
        <v>0</v>
      </c>
      <c r="C4" s="105"/>
      <c r="D4" s="105"/>
      <c r="E4" s="105"/>
      <c r="F4" s="105"/>
      <c r="G4" s="105"/>
      <c r="H4" s="105"/>
    </row>
    <row r="5" spans="1:10" ht="63.75" thickBot="1" x14ac:dyDescent="0.3">
      <c r="A5" s="18" t="s">
        <v>1</v>
      </c>
      <c r="B5" s="19" t="s">
        <v>2</v>
      </c>
      <c r="C5" s="20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13</v>
      </c>
      <c r="J5" s="21" t="s">
        <v>14</v>
      </c>
    </row>
    <row r="6" spans="1:10" ht="15.75" x14ac:dyDescent="0.25">
      <c r="A6" s="14" t="s">
        <v>15</v>
      </c>
      <c r="B6" s="14" t="s">
        <v>19</v>
      </c>
      <c r="C6" s="2"/>
      <c r="D6" s="24" t="s">
        <v>20</v>
      </c>
      <c r="E6" s="25" t="s">
        <v>54</v>
      </c>
      <c r="F6" s="4">
        <v>2.0129999999999999</v>
      </c>
      <c r="G6" s="5">
        <v>7</v>
      </c>
      <c r="H6" s="5" t="s">
        <v>9</v>
      </c>
      <c r="I6" s="23">
        <v>41</v>
      </c>
      <c r="J6" s="22">
        <f t="shared" ref="J6:J8" si="0">SUM((F6*I6)*20%)</f>
        <v>16.506600000000002</v>
      </c>
    </row>
    <row r="7" spans="1:10" ht="15.75" x14ac:dyDescent="0.25">
      <c r="A7" s="14" t="s">
        <v>15</v>
      </c>
      <c r="B7" s="14" t="s">
        <v>19</v>
      </c>
      <c r="C7" s="2"/>
      <c r="D7" s="24" t="s">
        <v>22</v>
      </c>
      <c r="E7" s="25" t="s">
        <v>21</v>
      </c>
      <c r="F7" s="4">
        <v>9.1760000000000002</v>
      </c>
      <c r="G7" s="5">
        <v>4</v>
      </c>
      <c r="H7" s="5" t="s">
        <v>9</v>
      </c>
      <c r="I7" s="5">
        <v>41</v>
      </c>
      <c r="J7" s="22">
        <f t="shared" si="0"/>
        <v>75.243200000000002</v>
      </c>
    </row>
    <row r="8" spans="1:10" ht="15.75" x14ac:dyDescent="0.25">
      <c r="A8" s="14" t="s">
        <v>15</v>
      </c>
      <c r="B8" s="14" t="s">
        <v>19</v>
      </c>
      <c r="C8" s="2"/>
      <c r="D8" s="24" t="s">
        <v>23</v>
      </c>
      <c r="E8" s="25" t="s">
        <v>21</v>
      </c>
      <c r="F8" s="4">
        <v>7.1420000000000003</v>
      </c>
      <c r="G8" s="5">
        <v>4</v>
      </c>
      <c r="H8" s="5" t="s">
        <v>9</v>
      </c>
      <c r="I8" s="5">
        <v>41</v>
      </c>
      <c r="J8" s="22">
        <f t="shared" si="0"/>
        <v>58.564400000000006</v>
      </c>
    </row>
    <row r="9" spans="1:10" ht="15.75" x14ac:dyDescent="0.25">
      <c r="A9" s="12" t="s">
        <v>10</v>
      </c>
      <c r="B9" s="14"/>
      <c r="C9" s="2"/>
      <c r="D9" s="24"/>
      <c r="E9" s="25"/>
      <c r="F9" s="8">
        <f>SUM(F6:F8)</f>
        <v>18.331</v>
      </c>
      <c r="G9" s="5"/>
      <c r="H9" s="5"/>
      <c r="I9" s="5"/>
      <c r="J9" s="11"/>
    </row>
    <row r="10" spans="1:10" ht="15.75" x14ac:dyDescent="0.25">
      <c r="A10" s="101" t="s">
        <v>11</v>
      </c>
      <c r="B10" s="102"/>
      <c r="C10" s="2"/>
      <c r="D10" s="24"/>
      <c r="E10" s="25"/>
      <c r="F10" s="8">
        <f>SUM(F9)</f>
        <v>18.331</v>
      </c>
      <c r="G10" s="5"/>
      <c r="H10" s="5"/>
      <c r="I10" s="5"/>
      <c r="J10" s="11"/>
    </row>
    <row r="11" spans="1:10" ht="15.75" x14ac:dyDescent="0.25">
      <c r="A11" s="14" t="s">
        <v>17</v>
      </c>
      <c r="B11" s="28" t="s">
        <v>24</v>
      </c>
      <c r="C11" s="2"/>
      <c r="D11" s="24" t="s">
        <v>25</v>
      </c>
      <c r="E11" s="25" t="s">
        <v>26</v>
      </c>
      <c r="F11" s="4">
        <v>0.90100000000000002</v>
      </c>
      <c r="G11" s="5"/>
      <c r="H11" s="5" t="s">
        <v>9</v>
      </c>
      <c r="I11" s="5">
        <v>56</v>
      </c>
      <c r="J11" s="22">
        <f t="shared" ref="J11" si="1">SUM((F11*I11)*20%)</f>
        <v>10.091200000000001</v>
      </c>
    </row>
    <row r="12" spans="1:10" ht="15.75" x14ac:dyDescent="0.25">
      <c r="A12" s="12" t="s">
        <v>10</v>
      </c>
      <c r="B12" s="6"/>
      <c r="C12" s="2"/>
      <c r="D12" s="24"/>
      <c r="E12" s="25"/>
      <c r="F12" s="8">
        <f>SUM(F11)</f>
        <v>0.90100000000000002</v>
      </c>
      <c r="G12" s="5"/>
      <c r="H12" s="5"/>
      <c r="I12" s="5"/>
      <c r="J12" s="11"/>
    </row>
    <row r="13" spans="1:10" ht="15.75" x14ac:dyDescent="0.25">
      <c r="A13" s="101" t="s">
        <v>11</v>
      </c>
      <c r="B13" s="102"/>
      <c r="C13" s="2"/>
      <c r="D13" s="24"/>
      <c r="E13" s="25"/>
      <c r="F13" s="8">
        <f>SUM(F12)</f>
        <v>0.90100000000000002</v>
      </c>
      <c r="G13" s="5"/>
      <c r="H13" s="5"/>
      <c r="I13" s="5"/>
      <c r="J13" s="11"/>
    </row>
    <row r="14" spans="1:10" ht="15.75" x14ac:dyDescent="0.25">
      <c r="A14" s="26" t="s">
        <v>48</v>
      </c>
      <c r="B14" s="27" t="s">
        <v>49</v>
      </c>
      <c r="C14" s="2" t="s">
        <v>50</v>
      </c>
      <c r="D14" s="24" t="s">
        <v>47</v>
      </c>
      <c r="E14" s="25" t="s">
        <v>26</v>
      </c>
      <c r="F14" s="4">
        <v>0.26900000000000002</v>
      </c>
      <c r="G14" s="5"/>
      <c r="H14" s="5" t="s">
        <v>9</v>
      </c>
      <c r="I14" s="5">
        <v>46</v>
      </c>
      <c r="J14" s="22">
        <f t="shared" ref="J14" si="2">SUM((F14*I14)*20%)</f>
        <v>2.4748000000000001</v>
      </c>
    </row>
    <row r="15" spans="1:10" ht="15.75" x14ac:dyDescent="0.25">
      <c r="A15" s="12" t="s">
        <v>10</v>
      </c>
      <c r="B15" s="6"/>
      <c r="C15" s="2"/>
      <c r="D15" s="24"/>
      <c r="E15" s="25"/>
      <c r="F15" s="8">
        <f>SUM(F14)</f>
        <v>0.26900000000000002</v>
      </c>
      <c r="G15" s="5"/>
      <c r="H15" s="5"/>
      <c r="I15" s="5"/>
      <c r="J15" s="11"/>
    </row>
    <row r="16" spans="1:10" ht="15.75" x14ac:dyDescent="0.25">
      <c r="A16" s="26" t="s">
        <v>48</v>
      </c>
      <c r="B16" s="27" t="s">
        <v>52</v>
      </c>
      <c r="C16" s="2" t="s">
        <v>53</v>
      </c>
      <c r="D16" s="24" t="s">
        <v>51</v>
      </c>
      <c r="E16" s="25" t="s">
        <v>26</v>
      </c>
      <c r="F16" s="4">
        <v>0.88400000000000001</v>
      </c>
      <c r="G16" s="5"/>
      <c r="H16" s="5" t="s">
        <v>9</v>
      </c>
      <c r="I16" s="5">
        <v>46</v>
      </c>
      <c r="J16" s="22">
        <f t="shared" ref="J16" si="3">SUM((F16*I16)*20%)</f>
        <v>8.1328000000000014</v>
      </c>
    </row>
    <row r="17" spans="1:10" ht="15.75" x14ac:dyDescent="0.25">
      <c r="A17" s="12" t="s">
        <v>10</v>
      </c>
      <c r="B17" s="6"/>
      <c r="C17" s="2"/>
      <c r="D17" s="24"/>
      <c r="E17" s="25"/>
      <c r="F17" s="8">
        <f>SUM(F16)</f>
        <v>0.88400000000000001</v>
      </c>
      <c r="G17" s="5"/>
      <c r="H17" s="5"/>
      <c r="I17" s="5"/>
      <c r="J17" s="11"/>
    </row>
    <row r="18" spans="1:10" ht="15.75" x14ac:dyDescent="0.25">
      <c r="A18" s="101" t="s">
        <v>11</v>
      </c>
      <c r="B18" s="102"/>
      <c r="C18" s="2"/>
      <c r="D18" s="24"/>
      <c r="E18" s="25"/>
      <c r="F18" s="8">
        <f>F15+F17</f>
        <v>1.153</v>
      </c>
      <c r="G18" s="5"/>
      <c r="H18" s="5"/>
      <c r="I18" s="5"/>
      <c r="J18" s="11"/>
    </row>
    <row r="19" spans="1:10" ht="14.25" customHeight="1" x14ac:dyDescent="0.25">
      <c r="A19" s="14" t="s">
        <v>35</v>
      </c>
      <c r="B19" s="14" t="s">
        <v>27</v>
      </c>
      <c r="C19" s="2" t="s">
        <v>28</v>
      </c>
      <c r="D19" s="24" t="s">
        <v>29</v>
      </c>
      <c r="E19" s="25" t="s">
        <v>30</v>
      </c>
      <c r="F19" s="4">
        <v>2.2650000000000001</v>
      </c>
      <c r="G19" s="5">
        <v>3</v>
      </c>
      <c r="H19" s="5" t="s">
        <v>9</v>
      </c>
      <c r="I19" s="5">
        <v>46</v>
      </c>
      <c r="J19" s="22">
        <f t="shared" ref="J19:J20" si="4">SUM((F19*I19)*20%)</f>
        <v>20.838000000000005</v>
      </c>
    </row>
    <row r="20" spans="1:10" ht="15.75" x14ac:dyDescent="0.25">
      <c r="A20" s="14" t="s">
        <v>35</v>
      </c>
      <c r="B20" s="14" t="s">
        <v>27</v>
      </c>
      <c r="C20" s="2" t="s">
        <v>28</v>
      </c>
      <c r="D20" s="24" t="s">
        <v>31</v>
      </c>
      <c r="E20" s="25" t="s">
        <v>30</v>
      </c>
      <c r="F20" s="4">
        <v>24.15</v>
      </c>
      <c r="G20" s="5">
        <v>3</v>
      </c>
      <c r="H20" s="5" t="s">
        <v>9</v>
      </c>
      <c r="I20" s="5">
        <v>46</v>
      </c>
      <c r="J20" s="22">
        <f t="shared" si="4"/>
        <v>222.17999999999998</v>
      </c>
    </row>
    <row r="21" spans="1:10" ht="15.75" x14ac:dyDescent="0.25">
      <c r="A21" s="12" t="s">
        <v>10</v>
      </c>
      <c r="B21" s="6"/>
      <c r="C21" s="2"/>
      <c r="D21" s="24"/>
      <c r="E21" s="25"/>
      <c r="F21" s="8">
        <f>SUM(F19:F20)</f>
        <v>26.414999999999999</v>
      </c>
      <c r="G21" s="5"/>
      <c r="H21" s="5"/>
      <c r="I21" s="5"/>
      <c r="J21" s="11"/>
    </row>
    <row r="22" spans="1:10" ht="15.75" x14ac:dyDescent="0.25">
      <c r="A22" s="14" t="s">
        <v>35</v>
      </c>
      <c r="B22" s="14" t="s">
        <v>32</v>
      </c>
      <c r="C22" s="2"/>
      <c r="D22" s="24" t="s">
        <v>33</v>
      </c>
      <c r="E22" s="25" t="s">
        <v>30</v>
      </c>
      <c r="F22" s="4">
        <v>0.80300000000000005</v>
      </c>
      <c r="G22" s="5"/>
      <c r="H22" s="5"/>
      <c r="I22" s="5">
        <v>46</v>
      </c>
      <c r="J22" s="22">
        <f t="shared" ref="J22:J23" si="5">SUM((F22*I22)*20%)</f>
        <v>7.3876000000000008</v>
      </c>
    </row>
    <row r="23" spans="1:10" ht="15.75" x14ac:dyDescent="0.25">
      <c r="A23" s="14" t="s">
        <v>35</v>
      </c>
      <c r="B23" s="14" t="s">
        <v>32</v>
      </c>
      <c r="C23" s="2"/>
      <c r="D23" s="24" t="s">
        <v>34</v>
      </c>
      <c r="E23" s="25" t="s">
        <v>30</v>
      </c>
      <c r="F23" s="4">
        <v>1.2869999999999999</v>
      </c>
      <c r="G23" s="5"/>
      <c r="H23" s="5"/>
      <c r="I23" s="5">
        <v>46</v>
      </c>
      <c r="J23" s="22">
        <f t="shared" si="5"/>
        <v>11.840400000000001</v>
      </c>
    </row>
    <row r="24" spans="1:10" ht="15.75" x14ac:dyDescent="0.25">
      <c r="A24" s="13" t="s">
        <v>10</v>
      </c>
      <c r="B24" s="3"/>
      <c r="C24" s="2"/>
      <c r="D24" s="24"/>
      <c r="E24" s="25"/>
      <c r="F24" s="8">
        <f>SUM(F22:F23)</f>
        <v>2.09</v>
      </c>
      <c r="G24" s="5"/>
      <c r="H24" s="5"/>
      <c r="I24" s="5"/>
      <c r="J24" s="11"/>
    </row>
    <row r="25" spans="1:10" ht="15.75" x14ac:dyDescent="0.25">
      <c r="A25" s="101" t="s">
        <v>11</v>
      </c>
      <c r="B25" s="102"/>
      <c r="C25" s="2"/>
      <c r="D25" s="24"/>
      <c r="E25" s="25"/>
      <c r="F25" s="8">
        <f>F21+F24</f>
        <v>28.504999999999999</v>
      </c>
      <c r="G25" s="5"/>
      <c r="H25" s="5"/>
      <c r="I25" s="5"/>
      <c r="J25" s="11"/>
    </row>
    <row r="26" spans="1:10" ht="15.75" x14ac:dyDescent="0.25">
      <c r="A26" s="14" t="s">
        <v>16</v>
      </c>
      <c r="B26" s="14" t="s">
        <v>36</v>
      </c>
      <c r="C26" s="2" t="s">
        <v>37</v>
      </c>
      <c r="D26" s="24" t="s">
        <v>38</v>
      </c>
      <c r="E26" s="25" t="s">
        <v>39</v>
      </c>
      <c r="F26" s="4">
        <v>3.4590000000000001</v>
      </c>
      <c r="G26" s="5">
        <v>4</v>
      </c>
      <c r="H26" s="5" t="s">
        <v>9</v>
      </c>
      <c r="I26" s="5">
        <v>46</v>
      </c>
      <c r="J26" s="22">
        <f t="shared" ref="J26:J27" si="6">SUM((F26*I26)*20%)</f>
        <v>31.822800000000001</v>
      </c>
    </row>
    <row r="27" spans="1:10" ht="15.75" x14ac:dyDescent="0.25">
      <c r="A27" s="14" t="s">
        <v>16</v>
      </c>
      <c r="B27" s="14" t="s">
        <v>36</v>
      </c>
      <c r="C27" s="2" t="s">
        <v>37</v>
      </c>
      <c r="D27" s="24" t="s">
        <v>40</v>
      </c>
      <c r="E27" s="25" t="s">
        <v>39</v>
      </c>
      <c r="F27" s="4">
        <v>31.437999999999999</v>
      </c>
      <c r="G27" s="5">
        <v>4</v>
      </c>
      <c r="H27" s="5" t="s">
        <v>9</v>
      </c>
      <c r="I27" s="5">
        <v>46</v>
      </c>
      <c r="J27" s="22">
        <f t="shared" si="6"/>
        <v>289.2296</v>
      </c>
    </row>
    <row r="28" spans="1:10" ht="15.75" x14ac:dyDescent="0.25">
      <c r="A28" s="13" t="s">
        <v>10</v>
      </c>
      <c r="B28" s="3"/>
      <c r="C28" s="2"/>
      <c r="D28" s="24"/>
      <c r="E28" s="25"/>
      <c r="F28" s="8">
        <f>SUM(F26:F27)</f>
        <v>34.896999999999998</v>
      </c>
      <c r="G28" s="5"/>
      <c r="H28" s="5"/>
      <c r="I28" s="5"/>
      <c r="J28" s="11"/>
    </row>
    <row r="29" spans="1:10" ht="15.75" x14ac:dyDescent="0.25">
      <c r="A29" s="14" t="s">
        <v>16</v>
      </c>
      <c r="B29" s="14" t="s">
        <v>43</v>
      </c>
      <c r="C29" s="2" t="s">
        <v>41</v>
      </c>
      <c r="D29" s="24" t="s">
        <v>42</v>
      </c>
      <c r="E29" s="25" t="s">
        <v>39</v>
      </c>
      <c r="F29" s="4">
        <v>7.0259999999999998</v>
      </c>
      <c r="G29" s="5">
        <v>3</v>
      </c>
      <c r="H29" s="5" t="s">
        <v>9</v>
      </c>
      <c r="I29" s="5">
        <v>46</v>
      </c>
      <c r="J29" s="22">
        <f t="shared" ref="J29:J30" si="7">SUM((F29*I29)*20%)</f>
        <v>64.639200000000002</v>
      </c>
    </row>
    <row r="30" spans="1:10" ht="15.75" x14ac:dyDescent="0.25">
      <c r="A30" s="14" t="s">
        <v>16</v>
      </c>
      <c r="B30" s="14" t="s">
        <v>43</v>
      </c>
      <c r="C30" s="2" t="s">
        <v>41</v>
      </c>
      <c r="D30" s="24" t="s">
        <v>46</v>
      </c>
      <c r="E30" s="25" t="s">
        <v>39</v>
      </c>
      <c r="F30" s="4">
        <v>1.8</v>
      </c>
      <c r="G30" s="5">
        <v>3</v>
      </c>
      <c r="H30" s="5" t="s">
        <v>9</v>
      </c>
      <c r="I30" s="5">
        <v>46</v>
      </c>
      <c r="J30" s="22">
        <f t="shared" si="7"/>
        <v>16.559999999999999</v>
      </c>
    </row>
    <row r="31" spans="1:10" ht="15.75" x14ac:dyDescent="0.25">
      <c r="A31" s="13" t="s">
        <v>10</v>
      </c>
      <c r="B31" s="14"/>
      <c r="C31" s="2"/>
      <c r="D31" s="9"/>
      <c r="E31" s="7"/>
      <c r="F31" s="8">
        <f>SUM(F29:F30)</f>
        <v>8.8260000000000005</v>
      </c>
      <c r="G31" s="5"/>
      <c r="H31" s="5"/>
      <c r="I31" s="5"/>
      <c r="J31" s="11"/>
    </row>
    <row r="32" spans="1:10" ht="15.75" x14ac:dyDescent="0.25">
      <c r="A32" s="101" t="s">
        <v>11</v>
      </c>
      <c r="B32" s="102"/>
      <c r="C32" s="2"/>
      <c r="D32" s="9"/>
      <c r="E32" s="7"/>
      <c r="F32" s="8">
        <f>SUM(F31,F28)</f>
        <v>43.722999999999999</v>
      </c>
      <c r="G32" s="5"/>
      <c r="H32" s="5"/>
      <c r="I32" s="10"/>
      <c r="J32" s="11"/>
    </row>
    <row r="33" spans="1:10" ht="16.5" thickBot="1" x14ac:dyDescent="0.3">
      <c r="A33" s="103" t="s">
        <v>18</v>
      </c>
      <c r="B33" s="104"/>
      <c r="C33" s="15"/>
      <c r="D33" s="15"/>
      <c r="E33" s="15"/>
      <c r="F33" s="16">
        <f>F10+F13+F18+F25+F32</f>
        <v>92.613</v>
      </c>
      <c r="G33" s="15"/>
      <c r="H33" s="15"/>
      <c r="I33" s="15"/>
      <c r="J33" s="17"/>
    </row>
    <row r="36" spans="1:10" x14ac:dyDescent="0.25">
      <c r="B36" s="29"/>
      <c r="F36" s="30"/>
    </row>
  </sheetData>
  <autoFilter ref="A5:J33"/>
  <mergeCells count="10">
    <mergeCell ref="A1:J1"/>
    <mergeCell ref="A18:B18"/>
    <mergeCell ref="A33:B33"/>
    <mergeCell ref="A25:B25"/>
    <mergeCell ref="A32:B32"/>
    <mergeCell ref="B4:H4"/>
    <mergeCell ref="A2:J2"/>
    <mergeCell ref="A3:J3"/>
    <mergeCell ref="A10:B10"/>
    <mergeCell ref="A13:B13"/>
  </mergeCells>
  <pageMargins left="0.31496062992125984" right="0.11811023622047245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>
      <selection activeCell="A4" sqref="A4:J4"/>
    </sheetView>
  </sheetViews>
  <sheetFormatPr defaultRowHeight="15" x14ac:dyDescent="0.25"/>
  <cols>
    <col min="1" max="1" width="23.42578125" customWidth="1"/>
    <col min="2" max="2" width="20.7109375" customWidth="1"/>
    <col min="3" max="3" width="17.28515625" style="67" customWidth="1"/>
    <col min="4" max="4" width="14.85546875" style="67" customWidth="1"/>
    <col min="5" max="5" width="36.28515625" style="67" customWidth="1"/>
    <col min="6" max="6" width="11.140625" style="63" customWidth="1"/>
    <col min="7" max="7" width="12.42578125" customWidth="1"/>
    <col min="8" max="8" width="12" customWidth="1"/>
    <col min="9" max="9" width="10.85546875" customWidth="1"/>
    <col min="10" max="10" width="13.140625" style="87" customWidth="1"/>
  </cols>
  <sheetData>
    <row r="1" spans="1:10" ht="15.75" x14ac:dyDescent="0.25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6.75" customHeight="1" x14ac:dyDescent="0.25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5.75" x14ac:dyDescent="0.25">
      <c r="A3" s="100" t="s">
        <v>12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6.5" thickBot="1" x14ac:dyDescent="0.3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ht="63.75" thickBot="1" x14ac:dyDescent="0.3">
      <c r="A5" s="18" t="s">
        <v>1</v>
      </c>
      <c r="B5" s="19" t="s">
        <v>2</v>
      </c>
      <c r="C5" s="20" t="s">
        <v>3</v>
      </c>
      <c r="D5" s="19" t="s">
        <v>4</v>
      </c>
      <c r="E5" s="19" t="s">
        <v>5</v>
      </c>
      <c r="F5" s="61" t="s">
        <v>6</v>
      </c>
      <c r="G5" s="19" t="s">
        <v>7</v>
      </c>
      <c r="H5" s="19" t="s">
        <v>8</v>
      </c>
      <c r="I5" s="19" t="s">
        <v>13</v>
      </c>
      <c r="J5" s="88" t="s">
        <v>14</v>
      </c>
    </row>
    <row r="6" spans="1:10" ht="15.75" x14ac:dyDescent="0.25">
      <c r="A6" s="31" t="s">
        <v>62</v>
      </c>
      <c r="B6" s="41" t="s">
        <v>59</v>
      </c>
      <c r="C6" s="73" t="s">
        <v>60</v>
      </c>
      <c r="D6" s="45" t="s">
        <v>61</v>
      </c>
      <c r="E6" s="46" t="s">
        <v>66</v>
      </c>
      <c r="F6" s="78">
        <v>10.561999999999999</v>
      </c>
      <c r="G6" s="46"/>
      <c r="H6" s="32" t="s">
        <v>9</v>
      </c>
      <c r="I6" s="93">
        <v>8</v>
      </c>
      <c r="J6" s="89">
        <f>SUM((F6*I6)*20%)</f>
        <v>16.8992</v>
      </c>
    </row>
    <row r="7" spans="1:10" ht="15.75" x14ac:dyDescent="0.25">
      <c r="A7" s="12" t="s">
        <v>10</v>
      </c>
      <c r="B7" s="42"/>
      <c r="C7" s="5"/>
      <c r="D7" s="47"/>
      <c r="E7" s="48"/>
      <c r="F7" s="79">
        <f>SUM(F4:F6)</f>
        <v>10.561999999999999</v>
      </c>
      <c r="G7" s="5"/>
      <c r="H7" s="5"/>
      <c r="I7" s="93"/>
      <c r="J7" s="90"/>
    </row>
    <row r="8" spans="1:10" ht="15.75" x14ac:dyDescent="0.25">
      <c r="A8" s="101" t="s">
        <v>11</v>
      </c>
      <c r="B8" s="102"/>
      <c r="C8" s="5"/>
      <c r="D8" s="47"/>
      <c r="E8" s="48"/>
      <c r="F8" s="79">
        <f>SUM(F7)</f>
        <v>10.561999999999999</v>
      </c>
      <c r="G8" s="5"/>
      <c r="H8" s="5"/>
      <c r="I8" s="93"/>
      <c r="J8" s="90"/>
    </row>
    <row r="9" spans="1:10" ht="15.75" x14ac:dyDescent="0.25">
      <c r="A9" s="14" t="s">
        <v>15</v>
      </c>
      <c r="B9" s="42" t="s">
        <v>19</v>
      </c>
      <c r="C9" s="5"/>
      <c r="D9" s="47" t="s">
        <v>20</v>
      </c>
      <c r="E9" s="48" t="s">
        <v>66</v>
      </c>
      <c r="F9" s="80">
        <v>2.0129999999999999</v>
      </c>
      <c r="G9" s="5">
        <v>7</v>
      </c>
      <c r="H9" s="5" t="s">
        <v>9</v>
      </c>
      <c r="I9" s="93">
        <v>8</v>
      </c>
      <c r="J9" s="94">
        <f t="shared" ref="J9:J11" si="0">SUM((F9*I9)*20%)</f>
        <v>3.2208000000000001</v>
      </c>
    </row>
    <row r="10" spans="1:10" ht="15.75" x14ac:dyDescent="0.25">
      <c r="A10" s="14" t="s">
        <v>15</v>
      </c>
      <c r="B10" s="42" t="s">
        <v>19</v>
      </c>
      <c r="C10" s="5"/>
      <c r="D10" s="47" t="s">
        <v>22</v>
      </c>
      <c r="E10" s="48" t="s">
        <v>66</v>
      </c>
      <c r="F10" s="80">
        <v>9.1760000000000002</v>
      </c>
      <c r="G10" s="5">
        <v>4</v>
      </c>
      <c r="H10" s="5" t="s">
        <v>9</v>
      </c>
      <c r="I10" s="93">
        <v>8</v>
      </c>
      <c r="J10" s="94">
        <f t="shared" si="0"/>
        <v>14.681600000000001</v>
      </c>
    </row>
    <row r="11" spans="1:10" ht="15.75" x14ac:dyDescent="0.25">
      <c r="A11" s="14" t="s">
        <v>15</v>
      </c>
      <c r="B11" s="42" t="s">
        <v>19</v>
      </c>
      <c r="C11" s="5"/>
      <c r="D11" s="47" t="s">
        <v>23</v>
      </c>
      <c r="E11" s="48" t="s">
        <v>66</v>
      </c>
      <c r="F11" s="80">
        <v>7.1420000000000003</v>
      </c>
      <c r="G11" s="5">
        <v>4</v>
      </c>
      <c r="H11" s="5" t="s">
        <v>9</v>
      </c>
      <c r="I11" s="93">
        <v>8</v>
      </c>
      <c r="J11" s="94">
        <f t="shared" si="0"/>
        <v>11.427200000000001</v>
      </c>
    </row>
    <row r="12" spans="1:10" ht="15.75" x14ac:dyDescent="0.25">
      <c r="A12" s="12" t="s">
        <v>10</v>
      </c>
      <c r="B12" s="42"/>
      <c r="C12" s="5"/>
      <c r="D12" s="47"/>
      <c r="E12" s="48"/>
      <c r="F12" s="79">
        <f>SUM(F9:F11)</f>
        <v>18.331</v>
      </c>
      <c r="G12" s="5"/>
      <c r="H12" s="5"/>
      <c r="I12" s="93"/>
      <c r="J12" s="90"/>
    </row>
    <row r="13" spans="1:10" ht="15.75" x14ac:dyDescent="0.25">
      <c r="A13" s="101" t="s">
        <v>11</v>
      </c>
      <c r="B13" s="102"/>
      <c r="C13" s="5"/>
      <c r="D13" s="47"/>
      <c r="E13" s="48"/>
      <c r="F13" s="79">
        <f>SUM(F12)</f>
        <v>18.331</v>
      </c>
      <c r="G13" s="5"/>
      <c r="H13" s="5"/>
      <c r="I13" s="93"/>
      <c r="J13" s="90"/>
    </row>
    <row r="14" spans="1:10" ht="15.75" x14ac:dyDescent="0.25">
      <c r="A14" s="26" t="s">
        <v>86</v>
      </c>
      <c r="B14" s="49" t="s">
        <v>63</v>
      </c>
      <c r="C14" s="50" t="s">
        <v>64</v>
      </c>
      <c r="D14" s="70" t="s">
        <v>65</v>
      </c>
      <c r="E14" s="50" t="s">
        <v>66</v>
      </c>
      <c r="F14" s="51">
        <v>33.950000000000003</v>
      </c>
      <c r="G14" s="50">
        <v>10</v>
      </c>
      <c r="H14" s="50" t="s">
        <v>9</v>
      </c>
      <c r="I14" s="93">
        <v>9</v>
      </c>
      <c r="J14" s="94">
        <f t="shared" ref="J14:J15" si="1">SUM((F14*I14)*20%)</f>
        <v>61.110000000000007</v>
      </c>
    </row>
    <row r="15" spans="1:10" ht="15.75" x14ac:dyDescent="0.25">
      <c r="A15" s="26" t="s">
        <v>86</v>
      </c>
      <c r="B15" s="49" t="s">
        <v>63</v>
      </c>
      <c r="C15" s="50" t="s">
        <v>64</v>
      </c>
      <c r="D15" s="70" t="s">
        <v>67</v>
      </c>
      <c r="E15" s="50" t="s">
        <v>66</v>
      </c>
      <c r="F15" s="51">
        <v>6.5019999999999998</v>
      </c>
      <c r="G15" s="50">
        <v>10</v>
      </c>
      <c r="H15" s="50" t="s">
        <v>9</v>
      </c>
      <c r="I15" s="93">
        <v>9</v>
      </c>
      <c r="J15" s="94">
        <f t="shared" si="1"/>
        <v>11.703600000000002</v>
      </c>
    </row>
    <row r="16" spans="1:10" ht="15.75" x14ac:dyDescent="0.25">
      <c r="A16" s="12" t="s">
        <v>10</v>
      </c>
      <c r="B16" s="42"/>
      <c r="C16" s="5"/>
      <c r="D16" s="47"/>
      <c r="E16" s="48"/>
      <c r="F16" s="79">
        <f>SUM(F14:F15)</f>
        <v>40.452000000000005</v>
      </c>
      <c r="G16" s="5"/>
      <c r="H16" s="5"/>
      <c r="I16" s="93"/>
      <c r="J16" s="90"/>
    </row>
    <row r="17" spans="1:10" ht="15.75" x14ac:dyDescent="0.25">
      <c r="A17" s="26" t="s">
        <v>86</v>
      </c>
      <c r="B17" s="44" t="s">
        <v>68</v>
      </c>
      <c r="C17" s="74" t="s">
        <v>69</v>
      </c>
      <c r="D17" s="70" t="s">
        <v>70</v>
      </c>
      <c r="E17" s="50" t="s">
        <v>71</v>
      </c>
      <c r="F17" s="51">
        <v>0.91300000000000003</v>
      </c>
      <c r="G17" s="50">
        <v>3</v>
      </c>
      <c r="H17" s="50" t="s">
        <v>9</v>
      </c>
      <c r="I17" s="93">
        <v>11</v>
      </c>
      <c r="J17" s="94">
        <f>SUM((F17*I17)*20%)</f>
        <v>2.0086000000000004</v>
      </c>
    </row>
    <row r="18" spans="1:10" ht="15.75" x14ac:dyDescent="0.25">
      <c r="A18" s="12" t="s">
        <v>10</v>
      </c>
      <c r="B18" s="42"/>
      <c r="C18" s="5"/>
      <c r="D18" s="47"/>
      <c r="E18" s="48"/>
      <c r="F18" s="79">
        <f>SUM(F17)</f>
        <v>0.91300000000000003</v>
      </c>
      <c r="G18" s="5"/>
      <c r="H18" s="5"/>
      <c r="I18" s="93"/>
      <c r="J18" s="90"/>
    </row>
    <row r="19" spans="1:10" ht="15.75" x14ac:dyDescent="0.25">
      <c r="A19" s="26" t="s">
        <v>86</v>
      </c>
      <c r="B19" s="44" t="s">
        <v>72</v>
      </c>
      <c r="C19" s="74" t="s">
        <v>73</v>
      </c>
      <c r="D19" s="70" t="s">
        <v>74</v>
      </c>
      <c r="E19" s="50" t="s">
        <v>66</v>
      </c>
      <c r="F19" s="51">
        <v>12.632</v>
      </c>
      <c r="G19" s="50">
        <v>3</v>
      </c>
      <c r="H19" s="50" t="s">
        <v>9</v>
      </c>
      <c r="I19" s="93">
        <v>9</v>
      </c>
      <c r="J19" s="94">
        <f>SUM((F19*I19)*20%)</f>
        <v>22.7376</v>
      </c>
    </row>
    <row r="20" spans="1:10" ht="15.75" x14ac:dyDescent="0.25">
      <c r="A20" s="12" t="s">
        <v>10</v>
      </c>
      <c r="B20" s="42"/>
      <c r="C20" s="5"/>
      <c r="D20" s="47"/>
      <c r="E20" s="48"/>
      <c r="F20" s="79">
        <f>SUM(F19)</f>
        <v>12.632</v>
      </c>
      <c r="G20" s="5"/>
      <c r="H20" s="5"/>
      <c r="I20" s="93"/>
      <c r="J20" s="90"/>
    </row>
    <row r="21" spans="1:10" ht="15.75" x14ac:dyDescent="0.25">
      <c r="A21" s="26" t="s">
        <v>86</v>
      </c>
      <c r="B21" s="53" t="s">
        <v>75</v>
      </c>
      <c r="C21" s="74" t="s">
        <v>76</v>
      </c>
      <c r="D21" s="70" t="s">
        <v>77</v>
      </c>
      <c r="E21" s="50" t="s">
        <v>78</v>
      </c>
      <c r="F21" s="51">
        <v>2.1850000000000001</v>
      </c>
      <c r="G21" s="50">
        <v>4</v>
      </c>
      <c r="H21" s="50" t="s">
        <v>9</v>
      </c>
      <c r="I21" s="93">
        <v>9</v>
      </c>
      <c r="J21" s="94">
        <f t="shared" ref="J21:J22" si="2">SUM((F21*I21)*20%)</f>
        <v>3.9329999999999998</v>
      </c>
    </row>
    <row r="22" spans="1:10" ht="15.75" x14ac:dyDescent="0.25">
      <c r="A22" s="26" t="s">
        <v>86</v>
      </c>
      <c r="B22" s="53" t="s">
        <v>75</v>
      </c>
      <c r="C22" s="74" t="s">
        <v>76</v>
      </c>
      <c r="D22" s="70" t="s">
        <v>79</v>
      </c>
      <c r="E22" s="50" t="s">
        <v>78</v>
      </c>
      <c r="F22" s="51">
        <v>0.52100000000000002</v>
      </c>
      <c r="G22" s="50">
        <v>4</v>
      </c>
      <c r="H22" s="50" t="s">
        <v>9</v>
      </c>
      <c r="I22" s="93">
        <v>9</v>
      </c>
      <c r="J22" s="94">
        <f t="shared" si="2"/>
        <v>0.93780000000000008</v>
      </c>
    </row>
    <row r="23" spans="1:10" ht="15.75" x14ac:dyDescent="0.25">
      <c r="A23" s="12" t="s">
        <v>10</v>
      </c>
      <c r="B23" s="42"/>
      <c r="C23" s="5"/>
      <c r="D23" s="47"/>
      <c r="E23" s="48"/>
      <c r="F23" s="79">
        <f>SUM(F21:F22)</f>
        <v>2.706</v>
      </c>
      <c r="G23" s="5"/>
      <c r="H23" s="5"/>
      <c r="I23" s="93"/>
      <c r="J23" s="90"/>
    </row>
    <row r="24" spans="1:10" ht="15.75" x14ac:dyDescent="0.25">
      <c r="A24" s="26" t="s">
        <v>86</v>
      </c>
      <c r="B24" s="44" t="s">
        <v>80</v>
      </c>
      <c r="C24" s="74" t="s">
        <v>81</v>
      </c>
      <c r="D24" s="70" t="s">
        <v>82</v>
      </c>
      <c r="E24" s="50" t="s">
        <v>66</v>
      </c>
      <c r="F24" s="51">
        <v>2.903</v>
      </c>
      <c r="G24" s="50">
        <v>6</v>
      </c>
      <c r="H24" s="50" t="s">
        <v>9</v>
      </c>
      <c r="I24" s="93">
        <v>9</v>
      </c>
      <c r="J24" s="94">
        <f>SUM((F24*I24)*20%)</f>
        <v>5.2254000000000005</v>
      </c>
    </row>
    <row r="25" spans="1:10" ht="15.75" x14ac:dyDescent="0.25">
      <c r="A25" s="12" t="s">
        <v>10</v>
      </c>
      <c r="B25" s="42"/>
      <c r="C25" s="5"/>
      <c r="D25" s="47"/>
      <c r="E25" s="48"/>
      <c r="F25" s="79">
        <f>SUM(F24)</f>
        <v>2.903</v>
      </c>
      <c r="G25" s="5"/>
      <c r="H25" s="5"/>
      <c r="I25" s="93"/>
      <c r="J25" s="90"/>
    </row>
    <row r="26" spans="1:10" ht="15.75" x14ac:dyDescent="0.25">
      <c r="A26" s="13" t="s">
        <v>11</v>
      </c>
      <c r="B26" s="54"/>
      <c r="C26" s="55"/>
      <c r="D26" s="55"/>
      <c r="E26" s="56"/>
      <c r="F26" s="99">
        <f>F16+F18+F20+F23+F25</f>
        <v>59.606000000000002</v>
      </c>
      <c r="G26" s="55"/>
      <c r="H26" s="52"/>
      <c r="I26" s="95"/>
      <c r="J26" s="90"/>
    </row>
    <row r="27" spans="1:10" ht="15.75" x14ac:dyDescent="0.25">
      <c r="A27" s="14" t="s">
        <v>17</v>
      </c>
      <c r="B27" s="42" t="s">
        <v>17</v>
      </c>
      <c r="C27" s="65" t="s">
        <v>83</v>
      </c>
      <c r="D27" s="33" t="s">
        <v>84</v>
      </c>
      <c r="E27" s="50" t="s">
        <v>90</v>
      </c>
      <c r="F27" s="81">
        <v>23.103999999999999</v>
      </c>
      <c r="G27" s="40">
        <v>6</v>
      </c>
      <c r="H27" s="40" t="s">
        <v>9</v>
      </c>
      <c r="I27" s="93">
        <v>66</v>
      </c>
      <c r="J27" s="94">
        <f t="shared" ref="J27:J28" si="3">SUM((F27*I27)*20%)</f>
        <v>304.97280000000001</v>
      </c>
    </row>
    <row r="28" spans="1:10" ht="15.75" x14ac:dyDescent="0.25">
      <c r="A28" s="14" t="s">
        <v>17</v>
      </c>
      <c r="B28" s="42" t="s">
        <v>17</v>
      </c>
      <c r="C28" s="65"/>
      <c r="D28" s="33" t="s">
        <v>85</v>
      </c>
      <c r="E28" s="50" t="s">
        <v>90</v>
      </c>
      <c r="F28" s="81">
        <v>13.718999999999999</v>
      </c>
      <c r="G28" s="40">
        <v>4</v>
      </c>
      <c r="H28" s="40" t="s">
        <v>9</v>
      </c>
      <c r="I28" s="93">
        <v>66</v>
      </c>
      <c r="J28" s="94">
        <f t="shared" si="3"/>
        <v>181.0908</v>
      </c>
    </row>
    <row r="29" spans="1:10" ht="15.75" x14ac:dyDescent="0.25">
      <c r="A29" s="12" t="s">
        <v>10</v>
      </c>
      <c r="B29" s="6"/>
      <c r="C29" s="5"/>
      <c r="D29" s="47"/>
      <c r="E29" s="48"/>
      <c r="F29" s="79">
        <f>SUM(F27:F28)</f>
        <v>36.823</v>
      </c>
      <c r="G29" s="5"/>
      <c r="H29" s="5"/>
      <c r="I29" s="93"/>
      <c r="J29" s="90"/>
    </row>
    <row r="30" spans="1:10" ht="15.75" x14ac:dyDescent="0.25">
      <c r="A30" s="14" t="s">
        <v>17</v>
      </c>
      <c r="B30" s="43" t="s">
        <v>24</v>
      </c>
      <c r="C30" s="5"/>
      <c r="D30" s="47" t="s">
        <v>25</v>
      </c>
      <c r="E30" s="48" t="s">
        <v>26</v>
      </c>
      <c r="F30" s="80">
        <v>0.90100000000000002</v>
      </c>
      <c r="G30" s="5"/>
      <c r="H30" s="5" t="s">
        <v>9</v>
      </c>
      <c r="I30" s="93">
        <v>66</v>
      </c>
      <c r="J30" s="94">
        <f>SUM((F30*I30)*20%)</f>
        <v>11.8932</v>
      </c>
    </row>
    <row r="31" spans="1:10" ht="15.75" x14ac:dyDescent="0.25">
      <c r="A31" s="12" t="s">
        <v>10</v>
      </c>
      <c r="B31" s="6"/>
      <c r="C31" s="5"/>
      <c r="D31" s="47"/>
      <c r="E31" s="48"/>
      <c r="F31" s="79">
        <f>SUM(F30)</f>
        <v>0.90100000000000002</v>
      </c>
      <c r="G31" s="5"/>
      <c r="H31" s="5"/>
      <c r="I31" s="93"/>
      <c r="J31" s="90"/>
    </row>
    <row r="32" spans="1:10" ht="15.75" x14ac:dyDescent="0.25">
      <c r="A32" s="101" t="s">
        <v>11</v>
      </c>
      <c r="B32" s="102"/>
      <c r="C32" s="5"/>
      <c r="D32" s="47"/>
      <c r="E32" s="48"/>
      <c r="F32" s="79">
        <f>F29+F31</f>
        <v>37.724000000000004</v>
      </c>
      <c r="G32" s="5"/>
      <c r="H32" s="5"/>
      <c r="I32" s="93"/>
      <c r="J32" s="90"/>
    </row>
    <row r="33" spans="1:10" ht="15.75" x14ac:dyDescent="0.25">
      <c r="A33" s="26" t="s">
        <v>87</v>
      </c>
      <c r="B33" s="49" t="s">
        <v>88</v>
      </c>
      <c r="C33" s="50"/>
      <c r="D33" s="70" t="s">
        <v>89</v>
      </c>
      <c r="E33" s="50" t="s">
        <v>90</v>
      </c>
      <c r="F33" s="51">
        <v>12.715999999999999</v>
      </c>
      <c r="G33" s="50"/>
      <c r="H33" s="50" t="s">
        <v>9</v>
      </c>
      <c r="I33" s="93">
        <v>60</v>
      </c>
      <c r="J33" s="94">
        <f>SUM((F33*I33)*20%)</f>
        <v>152.59199999999998</v>
      </c>
    </row>
    <row r="34" spans="1:10" ht="15.75" x14ac:dyDescent="0.25">
      <c r="A34" s="12" t="s">
        <v>10</v>
      </c>
      <c r="B34" s="6"/>
      <c r="C34" s="5"/>
      <c r="D34" s="47"/>
      <c r="E34" s="48"/>
      <c r="F34" s="79">
        <f>SUM(F33)</f>
        <v>12.715999999999999</v>
      </c>
      <c r="G34" s="5"/>
      <c r="H34" s="5"/>
      <c r="I34" s="93"/>
      <c r="J34" s="90"/>
    </row>
    <row r="35" spans="1:10" ht="14.25" customHeight="1" x14ac:dyDescent="0.25">
      <c r="A35" s="26" t="s">
        <v>87</v>
      </c>
      <c r="B35" s="53" t="s">
        <v>91</v>
      </c>
      <c r="C35" s="74"/>
      <c r="D35" s="70" t="s">
        <v>92</v>
      </c>
      <c r="E35" s="50" t="s">
        <v>90</v>
      </c>
      <c r="F35" s="51">
        <v>0.67600000000000005</v>
      </c>
      <c r="G35" s="50"/>
      <c r="H35" s="50" t="s">
        <v>9</v>
      </c>
      <c r="I35" s="93">
        <v>60</v>
      </c>
      <c r="J35" s="94">
        <f t="shared" ref="J35:J37" si="4">SUM((F35*I35)*20%)</f>
        <v>8.1120000000000001</v>
      </c>
    </row>
    <row r="36" spans="1:10" ht="18" customHeight="1" x14ac:dyDescent="0.25">
      <c r="A36" s="26" t="s">
        <v>87</v>
      </c>
      <c r="B36" s="53" t="s">
        <v>91</v>
      </c>
      <c r="C36" s="74"/>
      <c r="D36" s="70" t="s">
        <v>93</v>
      </c>
      <c r="E36" s="50" t="s">
        <v>90</v>
      </c>
      <c r="F36" s="51">
        <v>23.364000000000001</v>
      </c>
      <c r="G36" s="50"/>
      <c r="H36" s="50" t="s">
        <v>9</v>
      </c>
      <c r="I36" s="93">
        <v>60</v>
      </c>
      <c r="J36" s="94">
        <f t="shared" si="4"/>
        <v>280.36800000000005</v>
      </c>
    </row>
    <row r="37" spans="1:10" ht="18" customHeight="1" x14ac:dyDescent="0.25">
      <c r="A37" s="26" t="s">
        <v>87</v>
      </c>
      <c r="B37" s="53" t="s">
        <v>91</v>
      </c>
      <c r="C37" s="74"/>
      <c r="D37" s="70" t="s">
        <v>117</v>
      </c>
      <c r="E37" s="50" t="s">
        <v>90</v>
      </c>
      <c r="F37" s="51">
        <v>8.2590000000000003</v>
      </c>
      <c r="G37" s="50"/>
      <c r="H37" s="50" t="s">
        <v>9</v>
      </c>
      <c r="I37" s="93">
        <v>60</v>
      </c>
      <c r="J37" s="94">
        <f t="shared" si="4"/>
        <v>99.108000000000004</v>
      </c>
    </row>
    <row r="38" spans="1:10" ht="15.75" x14ac:dyDescent="0.25">
      <c r="A38" s="12" t="s">
        <v>10</v>
      </c>
      <c r="B38" s="6"/>
      <c r="C38" s="5"/>
      <c r="D38" s="47"/>
      <c r="E38" s="48"/>
      <c r="F38" s="79">
        <f>SUM(F35:F37)</f>
        <v>32.298999999999999</v>
      </c>
      <c r="G38" s="5"/>
      <c r="H38" s="5"/>
      <c r="I38" s="93"/>
      <c r="J38" s="90"/>
    </row>
    <row r="39" spans="1:10" ht="15.75" x14ac:dyDescent="0.25">
      <c r="A39" s="101" t="s">
        <v>11</v>
      </c>
      <c r="B39" s="102"/>
      <c r="C39" s="5"/>
      <c r="D39" s="47"/>
      <c r="E39" s="48"/>
      <c r="F39" s="79">
        <f>F34+F38</f>
        <v>45.015000000000001</v>
      </c>
      <c r="G39" s="5"/>
      <c r="H39" s="5"/>
      <c r="I39" s="93"/>
      <c r="J39" s="90"/>
    </row>
    <row r="40" spans="1:10" ht="31.5" x14ac:dyDescent="0.25">
      <c r="A40" s="26" t="s">
        <v>48</v>
      </c>
      <c r="B40" s="3" t="s">
        <v>105</v>
      </c>
      <c r="C40" s="5" t="s">
        <v>106</v>
      </c>
      <c r="D40" s="47" t="s">
        <v>108</v>
      </c>
      <c r="E40" s="48" t="s">
        <v>109</v>
      </c>
      <c r="F40" s="80">
        <v>2.4079999999999999</v>
      </c>
      <c r="G40" s="5">
        <v>5</v>
      </c>
      <c r="H40" s="5"/>
      <c r="I40" s="93">
        <v>54</v>
      </c>
      <c r="J40" s="94">
        <f t="shared" ref="J40:J45" si="5">SUM((F40*I40)*20%)</f>
        <v>26.006399999999999</v>
      </c>
    </row>
    <row r="41" spans="1:10" ht="31.5" x14ac:dyDescent="0.25">
      <c r="A41" s="26" t="s">
        <v>48</v>
      </c>
      <c r="B41" s="3" t="s">
        <v>105</v>
      </c>
      <c r="C41" s="5" t="s">
        <v>106</v>
      </c>
      <c r="D41" s="47" t="s">
        <v>112</v>
      </c>
      <c r="E41" s="48" t="s">
        <v>109</v>
      </c>
      <c r="F41" s="80">
        <v>3.9319999999999999</v>
      </c>
      <c r="G41" s="5">
        <v>5</v>
      </c>
      <c r="H41" s="5"/>
      <c r="I41" s="93">
        <v>54</v>
      </c>
      <c r="J41" s="94">
        <f t="shared" si="5"/>
        <v>42.465600000000002</v>
      </c>
    </row>
    <row r="42" spans="1:10" ht="31.5" x14ac:dyDescent="0.25">
      <c r="A42" s="26" t="s">
        <v>48</v>
      </c>
      <c r="B42" s="3" t="s">
        <v>105</v>
      </c>
      <c r="C42" s="5" t="s">
        <v>107</v>
      </c>
      <c r="D42" s="47" t="s">
        <v>110</v>
      </c>
      <c r="E42" s="48" t="s">
        <v>109</v>
      </c>
      <c r="F42" s="80">
        <v>0.68200000000000005</v>
      </c>
      <c r="G42" s="5">
        <v>5</v>
      </c>
      <c r="H42" s="5"/>
      <c r="I42" s="93">
        <v>54</v>
      </c>
      <c r="J42" s="94">
        <f t="shared" si="5"/>
        <v>7.3656000000000006</v>
      </c>
    </row>
    <row r="43" spans="1:10" ht="31.5" x14ac:dyDescent="0.25">
      <c r="A43" s="26" t="s">
        <v>48</v>
      </c>
      <c r="B43" s="3" t="s">
        <v>105</v>
      </c>
      <c r="C43" s="5" t="s">
        <v>107</v>
      </c>
      <c r="D43" s="47" t="s">
        <v>111</v>
      </c>
      <c r="E43" s="48" t="s">
        <v>109</v>
      </c>
      <c r="F43" s="80">
        <v>8.4860000000000007</v>
      </c>
      <c r="G43" s="5">
        <v>5</v>
      </c>
      <c r="H43" s="5"/>
      <c r="I43" s="93">
        <v>54</v>
      </c>
      <c r="J43" s="94">
        <f t="shared" si="5"/>
        <v>91.648800000000008</v>
      </c>
    </row>
    <row r="44" spans="1:10" ht="31.5" x14ac:dyDescent="0.25">
      <c r="A44" s="26" t="s">
        <v>48</v>
      </c>
      <c r="B44" s="3" t="s">
        <v>105</v>
      </c>
      <c r="C44" s="5" t="s">
        <v>107</v>
      </c>
      <c r="D44" s="47" t="s">
        <v>113</v>
      </c>
      <c r="E44" s="48" t="s">
        <v>109</v>
      </c>
      <c r="F44" s="80">
        <v>0.28499999999999998</v>
      </c>
      <c r="G44" s="5">
        <v>5</v>
      </c>
      <c r="H44" s="5"/>
      <c r="I44" s="93">
        <v>54</v>
      </c>
      <c r="J44" s="94">
        <f t="shared" si="5"/>
        <v>3.0779999999999998</v>
      </c>
    </row>
    <row r="45" spans="1:10" ht="15.75" x14ac:dyDescent="0.25">
      <c r="A45" s="26" t="s">
        <v>48</v>
      </c>
      <c r="B45" s="3" t="s">
        <v>105</v>
      </c>
      <c r="C45" s="5" t="s">
        <v>107</v>
      </c>
      <c r="D45" s="47" t="s">
        <v>114</v>
      </c>
      <c r="E45" s="50" t="s">
        <v>90</v>
      </c>
      <c r="F45" s="80">
        <v>1.647</v>
      </c>
      <c r="G45" s="5">
        <v>5</v>
      </c>
      <c r="H45" s="5"/>
      <c r="I45" s="93">
        <v>54</v>
      </c>
      <c r="J45" s="94">
        <f t="shared" si="5"/>
        <v>17.787600000000001</v>
      </c>
    </row>
    <row r="46" spans="1:10" ht="15.75" x14ac:dyDescent="0.25">
      <c r="A46" s="12" t="s">
        <v>10</v>
      </c>
      <c r="B46" s="6"/>
      <c r="C46" s="5"/>
      <c r="D46" s="47"/>
      <c r="E46" s="48"/>
      <c r="F46" s="79">
        <f>SUM(F40:F45)</f>
        <v>17.440000000000001</v>
      </c>
      <c r="G46" s="5"/>
      <c r="H46" s="5"/>
      <c r="I46" s="93"/>
      <c r="J46" s="90"/>
    </row>
    <row r="47" spans="1:10" ht="21" customHeight="1" x14ac:dyDescent="0.25">
      <c r="A47" s="26" t="s">
        <v>48</v>
      </c>
      <c r="B47" s="49" t="s">
        <v>94</v>
      </c>
      <c r="C47" s="64" t="s">
        <v>95</v>
      </c>
      <c r="D47" s="70" t="s">
        <v>103</v>
      </c>
      <c r="E47" s="50" t="s">
        <v>90</v>
      </c>
      <c r="F47" s="80">
        <v>4.9729999999999999</v>
      </c>
      <c r="G47" s="5"/>
      <c r="H47" s="5"/>
      <c r="I47" s="93">
        <v>54</v>
      </c>
      <c r="J47" s="94">
        <f t="shared" ref="J47:J49" si="6">SUM((F47*I47)*20%)</f>
        <v>53.708399999999997</v>
      </c>
    </row>
    <row r="48" spans="1:10" ht="17.25" customHeight="1" x14ac:dyDescent="0.25">
      <c r="A48" s="26" t="s">
        <v>48</v>
      </c>
      <c r="B48" s="49" t="s">
        <v>94</v>
      </c>
      <c r="C48" s="64" t="s">
        <v>95</v>
      </c>
      <c r="D48" s="70" t="s">
        <v>96</v>
      </c>
      <c r="E48" s="64" t="s">
        <v>66</v>
      </c>
      <c r="F48" s="51">
        <v>4.6840000000000002</v>
      </c>
      <c r="G48" s="50"/>
      <c r="H48" s="57" t="s">
        <v>9</v>
      </c>
      <c r="I48" s="93">
        <v>8</v>
      </c>
      <c r="J48" s="94">
        <f t="shared" si="6"/>
        <v>7.4944000000000006</v>
      </c>
    </row>
    <row r="49" spans="1:10" ht="15" customHeight="1" x14ac:dyDescent="0.25">
      <c r="A49" s="26" t="s">
        <v>48</v>
      </c>
      <c r="B49" s="49" t="s">
        <v>94</v>
      </c>
      <c r="C49" s="64" t="s">
        <v>95</v>
      </c>
      <c r="D49" s="70" t="s">
        <v>97</v>
      </c>
      <c r="E49" s="64" t="s">
        <v>66</v>
      </c>
      <c r="F49" s="51">
        <v>4.8099999999999996</v>
      </c>
      <c r="G49" s="50"/>
      <c r="H49" s="57" t="s">
        <v>9</v>
      </c>
      <c r="I49" s="93">
        <v>8</v>
      </c>
      <c r="J49" s="94">
        <f t="shared" si="6"/>
        <v>7.6959999999999997</v>
      </c>
    </row>
    <row r="50" spans="1:10" ht="15.75" x14ac:dyDescent="0.25">
      <c r="A50" s="12" t="s">
        <v>10</v>
      </c>
      <c r="B50" s="6"/>
      <c r="C50" s="5"/>
      <c r="D50" s="47"/>
      <c r="E50" s="48"/>
      <c r="F50" s="79">
        <f>SUM(F47:F49)</f>
        <v>14.466999999999999</v>
      </c>
      <c r="G50" s="5"/>
      <c r="H50" s="5"/>
      <c r="I50" s="93"/>
      <c r="J50" s="90"/>
    </row>
    <row r="51" spans="1:10" ht="15.75" x14ac:dyDescent="0.25">
      <c r="A51" s="26" t="s">
        <v>48</v>
      </c>
      <c r="B51" s="3" t="s">
        <v>49</v>
      </c>
      <c r="C51" s="5" t="s">
        <v>50</v>
      </c>
      <c r="D51" s="47" t="s">
        <v>47</v>
      </c>
      <c r="E51" s="48" t="s">
        <v>26</v>
      </c>
      <c r="F51" s="80">
        <v>0.26900000000000002</v>
      </c>
      <c r="G51" s="5"/>
      <c r="H51" s="5" t="s">
        <v>9</v>
      </c>
      <c r="I51" s="93">
        <v>54</v>
      </c>
      <c r="J51" s="94">
        <f t="shared" ref="J51:J52" si="7">SUM((F51*I51)*20%)</f>
        <v>2.9052000000000007</v>
      </c>
    </row>
    <row r="52" spans="1:10" ht="15.75" x14ac:dyDescent="0.25">
      <c r="A52" s="26" t="s">
        <v>48</v>
      </c>
      <c r="B52" s="3" t="s">
        <v>49</v>
      </c>
      <c r="C52" s="5"/>
      <c r="D52" s="47" t="s">
        <v>104</v>
      </c>
      <c r="E52" s="50" t="s">
        <v>90</v>
      </c>
      <c r="F52" s="80">
        <v>16.096</v>
      </c>
      <c r="G52" s="5"/>
      <c r="H52" s="5"/>
      <c r="I52" s="93">
        <v>54</v>
      </c>
      <c r="J52" s="94">
        <f t="shared" si="7"/>
        <v>173.83680000000001</v>
      </c>
    </row>
    <row r="53" spans="1:10" ht="15.75" x14ac:dyDescent="0.25">
      <c r="A53" s="12" t="s">
        <v>10</v>
      </c>
      <c r="B53" s="6"/>
      <c r="C53" s="5"/>
      <c r="D53" s="47"/>
      <c r="E53" s="48"/>
      <c r="F53" s="79">
        <f>SUM(F51:F52)</f>
        <v>16.364999999999998</v>
      </c>
      <c r="G53" s="5"/>
      <c r="H53" s="5"/>
      <c r="I53" s="93"/>
      <c r="J53" s="90"/>
    </row>
    <row r="54" spans="1:10" ht="15.75" x14ac:dyDescent="0.25">
      <c r="A54" s="26" t="s">
        <v>48</v>
      </c>
      <c r="B54" s="3" t="s">
        <v>52</v>
      </c>
      <c r="C54" s="5" t="s">
        <v>53</v>
      </c>
      <c r="D54" s="47" t="s">
        <v>51</v>
      </c>
      <c r="E54" s="48" t="s">
        <v>26</v>
      </c>
      <c r="F54" s="80">
        <v>0.88400000000000001</v>
      </c>
      <c r="G54" s="5"/>
      <c r="H54" s="5" t="s">
        <v>9</v>
      </c>
      <c r="I54" s="93">
        <v>54</v>
      </c>
      <c r="J54" s="94">
        <f>SUM((F54*I54)*20%)</f>
        <v>9.5472000000000001</v>
      </c>
    </row>
    <row r="55" spans="1:10" ht="15.75" x14ac:dyDescent="0.25">
      <c r="A55" s="12" t="s">
        <v>10</v>
      </c>
      <c r="B55" s="6"/>
      <c r="C55" s="5"/>
      <c r="D55" s="47"/>
      <c r="E55" s="48"/>
      <c r="F55" s="79">
        <f>SUM(F54)</f>
        <v>0.88400000000000001</v>
      </c>
      <c r="G55" s="5"/>
      <c r="H55" s="5"/>
      <c r="I55" s="93"/>
      <c r="J55" s="90"/>
    </row>
    <row r="56" spans="1:10" ht="15.75" x14ac:dyDescent="0.25">
      <c r="A56" s="26" t="s">
        <v>48</v>
      </c>
      <c r="B56" s="3" t="s">
        <v>98</v>
      </c>
      <c r="C56" s="75" t="s">
        <v>99</v>
      </c>
      <c r="D56" s="47" t="s">
        <v>100</v>
      </c>
      <c r="E56" s="48" t="s">
        <v>101</v>
      </c>
      <c r="F56" s="80">
        <v>9.2910000000000004</v>
      </c>
      <c r="G56" s="5">
        <v>3</v>
      </c>
      <c r="H56" s="58"/>
      <c r="I56" s="93">
        <v>9</v>
      </c>
      <c r="J56" s="94">
        <f t="shared" ref="J56:J57" si="8">SUM((F56*I56)*20%)</f>
        <v>16.723800000000001</v>
      </c>
    </row>
    <row r="57" spans="1:10" ht="15.75" x14ac:dyDescent="0.25">
      <c r="A57" s="26" t="s">
        <v>48</v>
      </c>
      <c r="B57" s="3" t="s">
        <v>98</v>
      </c>
      <c r="C57" s="65" t="s">
        <v>99</v>
      </c>
      <c r="D57" s="86" t="s">
        <v>102</v>
      </c>
      <c r="E57" s="65" t="s">
        <v>66</v>
      </c>
      <c r="F57" s="51">
        <v>10.225</v>
      </c>
      <c r="G57" s="50"/>
      <c r="H57" s="57" t="s">
        <v>9</v>
      </c>
      <c r="I57" s="96">
        <v>8</v>
      </c>
      <c r="J57" s="94">
        <f t="shared" si="8"/>
        <v>16.36</v>
      </c>
    </row>
    <row r="58" spans="1:10" ht="15.75" x14ac:dyDescent="0.25">
      <c r="A58" s="12" t="s">
        <v>10</v>
      </c>
      <c r="B58" s="6"/>
      <c r="C58" s="5"/>
      <c r="D58" s="47"/>
      <c r="E58" s="48"/>
      <c r="F58" s="79">
        <f>SUM(F56:F57)</f>
        <v>19.515999999999998</v>
      </c>
      <c r="G58" s="5"/>
      <c r="H58" s="5"/>
      <c r="I58" s="93"/>
      <c r="J58" s="90"/>
    </row>
    <row r="59" spans="1:10" ht="15.75" x14ac:dyDescent="0.25">
      <c r="A59" s="101" t="s">
        <v>11</v>
      </c>
      <c r="B59" s="102"/>
      <c r="C59" s="5"/>
      <c r="D59" s="47"/>
      <c r="E59" s="48"/>
      <c r="F59" s="79">
        <f>F46+F50+F53+F55+F58</f>
        <v>68.671999999999997</v>
      </c>
      <c r="G59" s="5"/>
      <c r="H59" s="5"/>
      <c r="I59" s="93"/>
      <c r="J59" s="90"/>
    </row>
    <row r="60" spans="1:10" s="34" customFormat="1" ht="15.75" x14ac:dyDescent="0.25">
      <c r="A60" s="28" t="s">
        <v>35</v>
      </c>
      <c r="B60" s="43" t="s">
        <v>32</v>
      </c>
      <c r="C60" s="33"/>
      <c r="D60" s="47" t="s">
        <v>33</v>
      </c>
      <c r="E60" s="50" t="s">
        <v>90</v>
      </c>
      <c r="F60" s="82">
        <v>0.80300000000000005</v>
      </c>
      <c r="G60" s="33"/>
      <c r="H60" s="33"/>
      <c r="I60" s="97">
        <v>54</v>
      </c>
      <c r="J60" s="94">
        <f t="shared" ref="J60:J61" si="9">SUM((F60*I60)*20%)</f>
        <v>8.6724000000000014</v>
      </c>
    </row>
    <row r="61" spans="1:10" s="34" customFormat="1" ht="15.75" x14ac:dyDescent="0.25">
      <c r="A61" s="28" t="s">
        <v>35</v>
      </c>
      <c r="B61" s="43" t="s">
        <v>32</v>
      </c>
      <c r="C61" s="33"/>
      <c r="D61" s="47" t="s">
        <v>34</v>
      </c>
      <c r="E61" s="50" t="s">
        <v>90</v>
      </c>
      <c r="F61" s="82">
        <v>1.2869999999999999</v>
      </c>
      <c r="G61" s="33"/>
      <c r="H61" s="33"/>
      <c r="I61" s="97">
        <v>54</v>
      </c>
      <c r="J61" s="94">
        <f t="shared" si="9"/>
        <v>13.8996</v>
      </c>
    </row>
    <row r="62" spans="1:10" s="34" customFormat="1" ht="15.75" x14ac:dyDescent="0.25">
      <c r="A62" s="36" t="s">
        <v>10</v>
      </c>
      <c r="B62" s="35"/>
      <c r="C62" s="33"/>
      <c r="D62" s="47"/>
      <c r="E62" s="59"/>
      <c r="F62" s="62">
        <f>SUM(F60:F61)</f>
        <v>2.09</v>
      </c>
      <c r="G62" s="33"/>
      <c r="H62" s="33"/>
      <c r="I62" s="97"/>
      <c r="J62" s="91"/>
    </row>
    <row r="63" spans="1:10" ht="14.25" customHeight="1" x14ac:dyDescent="0.25">
      <c r="A63" s="14" t="s">
        <v>35</v>
      </c>
      <c r="B63" s="42" t="s">
        <v>27</v>
      </c>
      <c r="C63" s="5" t="s">
        <v>28</v>
      </c>
      <c r="D63" s="47" t="s">
        <v>115</v>
      </c>
      <c r="E63" s="50" t="s">
        <v>90</v>
      </c>
      <c r="F63" s="80">
        <v>2.2650000000000001</v>
      </c>
      <c r="G63" s="5">
        <v>3</v>
      </c>
      <c r="H63" s="5" t="s">
        <v>9</v>
      </c>
      <c r="I63" s="93">
        <v>54</v>
      </c>
      <c r="J63" s="94">
        <f t="shared" ref="J63:J64" si="10">SUM((F63*I63)*20%)</f>
        <v>24.462000000000003</v>
      </c>
    </row>
    <row r="64" spans="1:10" ht="15.75" x14ac:dyDescent="0.25">
      <c r="A64" s="14" t="s">
        <v>35</v>
      </c>
      <c r="B64" s="42" t="s">
        <v>27</v>
      </c>
      <c r="C64" s="5" t="s">
        <v>28</v>
      </c>
      <c r="D64" s="47" t="s">
        <v>116</v>
      </c>
      <c r="E64" s="50" t="s">
        <v>90</v>
      </c>
      <c r="F64" s="80">
        <v>24.15</v>
      </c>
      <c r="G64" s="5">
        <v>3</v>
      </c>
      <c r="H64" s="5" t="s">
        <v>9</v>
      </c>
      <c r="I64" s="93">
        <v>54</v>
      </c>
      <c r="J64" s="94">
        <f t="shared" si="10"/>
        <v>260.82</v>
      </c>
    </row>
    <row r="65" spans="1:10" ht="15.75" x14ac:dyDescent="0.25">
      <c r="A65" s="12" t="s">
        <v>10</v>
      </c>
      <c r="B65" s="6"/>
      <c r="C65" s="5"/>
      <c r="D65" s="47"/>
      <c r="E65" s="48"/>
      <c r="F65" s="79">
        <f>SUM(F63:F64)</f>
        <v>26.414999999999999</v>
      </c>
      <c r="G65" s="5"/>
      <c r="H65" s="5"/>
      <c r="I65" s="93"/>
      <c r="J65" s="90"/>
    </row>
    <row r="66" spans="1:10" s="34" customFormat="1" ht="15.75" x14ac:dyDescent="0.25">
      <c r="A66" s="106" t="s">
        <v>11</v>
      </c>
      <c r="B66" s="107"/>
      <c r="C66" s="33"/>
      <c r="D66" s="47"/>
      <c r="E66" s="59"/>
      <c r="F66" s="62">
        <f>F65+F62</f>
        <v>28.504999999999999</v>
      </c>
      <c r="G66" s="33"/>
      <c r="H66" s="33"/>
      <c r="I66" s="97"/>
      <c r="J66" s="91"/>
    </row>
    <row r="67" spans="1:10" ht="15.75" x14ac:dyDescent="0.25">
      <c r="A67" s="14" t="s">
        <v>16</v>
      </c>
      <c r="B67" s="42" t="s">
        <v>36</v>
      </c>
      <c r="C67" s="5" t="s">
        <v>37</v>
      </c>
      <c r="D67" s="47" t="s">
        <v>38</v>
      </c>
      <c r="E67" s="50" t="s">
        <v>90</v>
      </c>
      <c r="F67" s="80">
        <v>3.4590000000000001</v>
      </c>
      <c r="G67" s="5">
        <v>4</v>
      </c>
      <c r="H67" s="5" t="s">
        <v>9</v>
      </c>
      <c r="I67" s="93">
        <v>54</v>
      </c>
      <c r="J67" s="94">
        <f t="shared" ref="J67:J68" si="11">SUM((F67*I67)*20%)</f>
        <v>37.357199999999999</v>
      </c>
    </row>
    <row r="68" spans="1:10" ht="15.75" x14ac:dyDescent="0.25">
      <c r="A68" s="14" t="s">
        <v>16</v>
      </c>
      <c r="B68" s="42" t="s">
        <v>36</v>
      </c>
      <c r="C68" s="5" t="s">
        <v>37</v>
      </c>
      <c r="D68" s="47" t="s">
        <v>40</v>
      </c>
      <c r="E68" s="50" t="s">
        <v>90</v>
      </c>
      <c r="F68" s="80">
        <v>31.437999999999999</v>
      </c>
      <c r="G68" s="5">
        <v>4</v>
      </c>
      <c r="H68" s="5" t="s">
        <v>9</v>
      </c>
      <c r="I68" s="93">
        <v>54</v>
      </c>
      <c r="J68" s="94">
        <f t="shared" si="11"/>
        <v>339.53040000000004</v>
      </c>
    </row>
    <row r="69" spans="1:10" ht="15.75" x14ac:dyDescent="0.25">
      <c r="A69" s="13" t="s">
        <v>10</v>
      </c>
      <c r="B69" s="3"/>
      <c r="C69" s="5"/>
      <c r="D69" s="47"/>
      <c r="E69" s="48"/>
      <c r="F69" s="79">
        <f>SUM(F67:F68)</f>
        <v>34.896999999999998</v>
      </c>
      <c r="G69" s="5"/>
      <c r="H69" s="5"/>
      <c r="I69" s="93"/>
      <c r="J69" s="90"/>
    </row>
    <row r="70" spans="1:10" ht="15.75" x14ac:dyDescent="0.25">
      <c r="A70" s="14" t="s">
        <v>16</v>
      </c>
      <c r="B70" s="42" t="s">
        <v>43</v>
      </c>
      <c r="C70" s="5" t="s">
        <v>41</v>
      </c>
      <c r="D70" s="47" t="s">
        <v>42</v>
      </c>
      <c r="E70" s="50" t="s">
        <v>90</v>
      </c>
      <c r="F70" s="80">
        <v>7.0259999999999998</v>
      </c>
      <c r="G70" s="5">
        <v>3</v>
      </c>
      <c r="H70" s="5" t="s">
        <v>9</v>
      </c>
      <c r="I70" s="93">
        <v>54</v>
      </c>
      <c r="J70" s="94">
        <f t="shared" ref="J70:J71" si="12">SUM((F70*I70)*20%)</f>
        <v>75.880800000000008</v>
      </c>
    </row>
    <row r="71" spans="1:10" ht="15.75" x14ac:dyDescent="0.25">
      <c r="A71" s="14" t="s">
        <v>16</v>
      </c>
      <c r="B71" s="42" t="s">
        <v>43</v>
      </c>
      <c r="C71" s="5" t="s">
        <v>41</v>
      </c>
      <c r="D71" s="47" t="s">
        <v>46</v>
      </c>
      <c r="E71" s="50" t="s">
        <v>90</v>
      </c>
      <c r="F71" s="80">
        <v>1.8</v>
      </c>
      <c r="G71" s="5">
        <v>3</v>
      </c>
      <c r="H71" s="5" t="s">
        <v>9</v>
      </c>
      <c r="I71" s="93">
        <v>54</v>
      </c>
      <c r="J71" s="94">
        <f t="shared" si="12"/>
        <v>19.440000000000001</v>
      </c>
    </row>
    <row r="72" spans="1:10" ht="15.75" x14ac:dyDescent="0.25">
      <c r="A72" s="13" t="s">
        <v>10</v>
      </c>
      <c r="B72" s="42"/>
      <c r="C72" s="5"/>
      <c r="D72" s="33"/>
      <c r="E72" s="6"/>
      <c r="F72" s="79">
        <f>SUM(F70:F71)</f>
        <v>8.8260000000000005</v>
      </c>
      <c r="G72" s="5"/>
      <c r="H72" s="5"/>
      <c r="I72" s="93"/>
      <c r="J72" s="90"/>
    </row>
    <row r="73" spans="1:10" ht="15.75" x14ac:dyDescent="0.25">
      <c r="A73" s="101" t="s">
        <v>11</v>
      </c>
      <c r="B73" s="102"/>
      <c r="C73" s="5"/>
      <c r="D73" s="33"/>
      <c r="E73" s="6"/>
      <c r="F73" s="79">
        <f>SUM(F72,F69)</f>
        <v>43.722999999999999</v>
      </c>
      <c r="G73" s="5"/>
      <c r="H73" s="5"/>
      <c r="I73" s="95"/>
      <c r="J73" s="90"/>
    </row>
    <row r="74" spans="1:10" ht="16.5" thickBot="1" x14ac:dyDescent="0.3">
      <c r="A74" s="103" t="s">
        <v>18</v>
      </c>
      <c r="B74" s="104"/>
      <c r="C74" s="66"/>
      <c r="D74" s="66"/>
      <c r="E74" s="66"/>
      <c r="F74" s="83">
        <f>F8+F13+F26+F32+F39+F59+F66+F73</f>
        <v>312.13800000000003</v>
      </c>
      <c r="G74" s="60"/>
      <c r="H74" s="60"/>
      <c r="I74" s="98"/>
      <c r="J74" s="92"/>
    </row>
    <row r="76" spans="1:10" x14ac:dyDescent="0.25">
      <c r="B76" s="29"/>
      <c r="F76" s="84"/>
    </row>
    <row r="77" spans="1:10" ht="15.75" x14ac:dyDescent="0.25">
      <c r="B77" s="37" t="s">
        <v>55</v>
      </c>
      <c r="C77" s="76"/>
      <c r="D77" s="71"/>
      <c r="E77" s="68"/>
      <c r="F77" s="85" t="s">
        <v>56</v>
      </c>
      <c r="G77" s="38"/>
    </row>
    <row r="78" spans="1:10" ht="15.75" x14ac:dyDescent="0.25">
      <c r="B78" s="39" t="s">
        <v>57</v>
      </c>
      <c r="C78" s="77"/>
      <c r="D78" s="72"/>
      <c r="E78" s="69"/>
      <c r="F78" s="39" t="s">
        <v>58</v>
      </c>
      <c r="G78" s="39"/>
    </row>
  </sheetData>
  <autoFilter ref="A5:J74"/>
  <mergeCells count="12">
    <mergeCell ref="A59:B59"/>
    <mergeCell ref="A66:B66"/>
    <mergeCell ref="A73:B73"/>
    <mergeCell ref="A74:B74"/>
    <mergeCell ref="A1:J1"/>
    <mergeCell ref="A2:J2"/>
    <mergeCell ref="A3:J3"/>
    <mergeCell ref="A13:B13"/>
    <mergeCell ref="A32:B32"/>
    <mergeCell ref="A8:B8"/>
    <mergeCell ref="A39:B39"/>
    <mergeCell ref="A4:J4"/>
  </mergeCells>
  <pageMargins left="0.5118110236220472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2023-05-23T11:45:57Z</cp:lastPrinted>
  <dcterms:created xsi:type="dcterms:W3CDTF">2022-04-29T12:25:31Z</dcterms:created>
  <dcterms:modified xsi:type="dcterms:W3CDTF">2023-06-26T06:45:33Z</dcterms:modified>
</cp:coreProperties>
</file>