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Шабла - Депозити" sheetId="2" r:id="rId1"/>
  </sheets>
  <definedNames>
    <definedName name="_xlnm.Print_Titles" localSheetId="0">'Шабла - Депозити'!$3:$5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J46" i="2"/>
  <c r="K41" i="2"/>
  <c r="K42" i="2"/>
  <c r="J41" i="2"/>
  <c r="J42" i="2"/>
  <c r="K36" i="2"/>
  <c r="K37" i="2"/>
  <c r="J36" i="2"/>
  <c r="J37" i="2"/>
  <c r="K23" i="2"/>
  <c r="K24" i="2"/>
  <c r="K25" i="2"/>
  <c r="K26" i="2"/>
  <c r="J23" i="2"/>
  <c r="J24" i="2"/>
  <c r="J25" i="2"/>
  <c r="J26" i="2"/>
  <c r="K19" i="2"/>
  <c r="J19" i="2"/>
  <c r="K14" i="2"/>
  <c r="K15" i="2"/>
  <c r="J14" i="2"/>
  <c r="J15" i="2"/>
  <c r="K45" i="2"/>
  <c r="J45" i="2"/>
  <c r="K40" i="2"/>
  <c r="J40" i="2"/>
  <c r="J35" i="2"/>
  <c r="K35" i="2" s="1"/>
  <c r="K32" i="2"/>
  <c r="J32" i="2"/>
  <c r="J29" i="2"/>
  <c r="K29" i="2" s="1"/>
  <c r="K22" i="2"/>
  <c r="J22" i="2"/>
  <c r="J18" i="2"/>
  <c r="K18" i="2" s="1"/>
  <c r="J13" i="2"/>
  <c r="K13" i="2" s="1"/>
  <c r="K8" i="2"/>
  <c r="K9" i="2"/>
  <c r="K10" i="2"/>
  <c r="J8" i="2"/>
  <c r="J9" i="2"/>
  <c r="J10" i="2"/>
  <c r="K7" i="2"/>
  <c r="J7" i="2"/>
  <c r="E49" i="2" l="1"/>
  <c r="E47" i="2" l="1"/>
  <c r="E43" i="2"/>
  <c r="E38" i="2"/>
  <c r="E33" i="2"/>
  <c r="E30" i="2"/>
  <c r="E27" i="2"/>
  <c r="E20" i="2"/>
  <c r="E16" i="2"/>
  <c r="E11" i="2"/>
</calcChain>
</file>

<file path=xl/sharedStrings.xml><?xml version="1.0" encoding="utf-8"?>
<sst xmlns="http://schemas.openxmlformats.org/spreadsheetml/2006/main" count="87" uniqueCount="50">
  <si>
    <t>нива</t>
  </si>
  <si>
    <t>№ 
по ред</t>
  </si>
  <si>
    <t>Землище</t>
  </si>
  <si>
    <t>Номер имот</t>
  </si>
  <si>
    <t>Площ дка</t>
  </si>
  <si>
    <t>Кат.</t>
  </si>
  <si>
    <t>НТП</t>
  </si>
  <si>
    <t>Ваклино</t>
  </si>
  <si>
    <t>10032.7.82</t>
  </si>
  <si>
    <t>Крапец</t>
  </si>
  <si>
    <t>39493.10.139</t>
  </si>
  <si>
    <t>Пролез</t>
  </si>
  <si>
    <t>58596.11.147</t>
  </si>
  <si>
    <t>Твърдица</t>
  </si>
  <si>
    <t>72179.13.1</t>
  </si>
  <si>
    <t>72179.16.19</t>
  </si>
  <si>
    <t>ПРИЛОЖЕНИЕ 1</t>
  </si>
  <si>
    <t xml:space="preserve">Начална тръжна цена </t>
  </si>
  <si>
    <t>евро/дка</t>
  </si>
  <si>
    <t>лв./дка</t>
  </si>
  <si>
    <t>евро</t>
  </si>
  <si>
    <t>лева</t>
  </si>
  <si>
    <t>Размер на депозит 20 %</t>
  </si>
  <si>
    <t>10032.4.3</t>
  </si>
  <si>
    <t>10032.15.16</t>
  </si>
  <si>
    <t>10032.18.6</t>
  </si>
  <si>
    <t>Граничар</t>
  </si>
  <si>
    <t>17782.1.19</t>
  </si>
  <si>
    <t>17782.2.35</t>
  </si>
  <si>
    <t>17782.5.7</t>
  </si>
  <si>
    <t>Дуранкулак</t>
  </si>
  <si>
    <t>24102.19.1</t>
  </si>
  <si>
    <t>24102.27.3</t>
  </si>
  <si>
    <t>З. Стояново</t>
  </si>
  <si>
    <t>30394.4.26</t>
  </si>
  <si>
    <t>30394.4.29</t>
  </si>
  <si>
    <t>30394.9.33</t>
  </si>
  <si>
    <t>30394.13.14</t>
  </si>
  <si>
    <t>30394.20.8</t>
  </si>
  <si>
    <t>Смин</t>
  </si>
  <si>
    <t>67550.8.20</t>
  </si>
  <si>
    <t>67550.8.24</t>
  </si>
  <si>
    <t>др.вид нива</t>
  </si>
  <si>
    <t>67550.8.16</t>
  </si>
  <si>
    <t>Стаевци</t>
  </si>
  <si>
    <t>68610.8.37</t>
  </si>
  <si>
    <t>68610.9.8</t>
  </si>
  <si>
    <t>68610.11.62</t>
  </si>
  <si>
    <t>ОБЩО:  24 броя имоти</t>
  </si>
  <si>
    <r>
      <t xml:space="preserve">СПИСЪК ЗА ПРОВЕЖДАНЕ НА I ТРЪЖНА СЕСИЯ ЗА ОТДАВАНЕ ПОД АРЕНДА ЗА СРОК ОТ </t>
    </r>
    <r>
      <rPr>
        <b/>
        <u/>
        <sz val="12"/>
        <rFont val="Times New Roman"/>
        <family val="1"/>
        <charset val="204"/>
      </rPr>
      <t>ДЕСЕТ СТОПАНСКИ ГОДИНИ</t>
    </r>
    <r>
      <rPr>
        <b/>
        <sz val="12"/>
        <rFont val="Times New Roman"/>
        <family val="1"/>
        <charset val="204"/>
      </rPr>
      <t xml:space="preserve"> НА СВОБОДНИТЕ ЗЕМЕДЕЛСКИ ЗЕМИ ОТ ДПФ 
ЗА </t>
    </r>
    <r>
      <rPr>
        <b/>
        <u/>
        <sz val="12"/>
        <rFont val="Times New Roman"/>
        <family val="1"/>
        <charset val="204"/>
      </rPr>
      <t>ОБЩИНА ШАБЛА</t>
    </r>
    <r>
      <rPr>
        <b/>
        <sz val="12"/>
        <rFont val="Times New Roman"/>
        <family val="1"/>
        <charset val="204"/>
      </rPr>
      <t xml:space="preserve"> ЗА СТОПАНСКАТА 2026/2027 г.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</si>
</sst>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5" fillId="2" borderId="20" applyNumberFormat="0" applyAlignment="0" applyProtection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17" xfId="0" applyBorder="1"/>
    <xf numFmtId="0" fontId="7" fillId="0" borderId="7" xfId="1" applyFont="1" applyFill="1" applyBorder="1" applyAlignment="1">
      <alignment horizontal="center"/>
    </xf>
    <xf numFmtId="0" fontId="8" fillId="3" borderId="4" xfId="0" applyFont="1" applyFill="1" applyBorder="1" applyAlignment="1">
      <alignment horizontal="right"/>
    </xf>
    <xf numFmtId="164" fontId="8" fillId="3" borderId="4" xfId="0" applyNumberFormat="1" applyFont="1" applyFill="1" applyBorder="1" applyAlignment="1"/>
    <xf numFmtId="0" fontId="8" fillId="3" borderId="4" xfId="0" applyFont="1" applyFill="1" applyBorder="1" applyAlignment="1">
      <alignment horizontal="center"/>
    </xf>
    <xf numFmtId="0" fontId="7" fillId="0" borderId="26" xfId="1" applyFont="1" applyFill="1" applyBorder="1" applyAlignment="1">
      <alignment horizontal="center"/>
    </xf>
    <xf numFmtId="0" fontId="7" fillId="3" borderId="21" xfId="0" applyFont="1" applyFill="1" applyBorder="1" applyAlignment="1">
      <alignment horizontal="right"/>
    </xf>
    <xf numFmtId="164" fontId="7" fillId="3" borderId="21" xfId="0" applyNumberFormat="1" applyFont="1" applyFill="1" applyBorder="1" applyAlignment="1"/>
    <xf numFmtId="0" fontId="7" fillId="3" borderId="2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0" fontId="8" fillId="3" borderId="21" xfId="0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8" fillId="3" borderId="12" xfId="0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7" xfId="0" applyFont="1" applyBorder="1"/>
    <xf numFmtId="0" fontId="9" fillId="0" borderId="7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17" xfId="0" applyFont="1" applyFill="1" applyBorder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right"/>
    </xf>
    <xf numFmtId="164" fontId="8" fillId="3" borderId="17" xfId="0" applyNumberFormat="1" applyFont="1" applyFill="1" applyBorder="1" applyAlignment="1">
      <alignment horizontal="right"/>
    </xf>
    <xf numFmtId="0" fontId="8" fillId="3" borderId="17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/>
    <xf numFmtId="164" fontId="8" fillId="3" borderId="17" xfId="0" applyNumberFormat="1" applyFont="1" applyFill="1" applyBorder="1" applyAlignment="1"/>
    <xf numFmtId="164" fontId="8" fillId="3" borderId="21" xfId="0" applyNumberFormat="1" applyFont="1" applyFill="1" applyBorder="1" applyAlignment="1"/>
    <xf numFmtId="0" fontId="8" fillId="3" borderId="21" xfId="0" applyFont="1" applyFill="1" applyBorder="1" applyAlignment="1">
      <alignment horizontal="center" wrapText="1"/>
    </xf>
    <xf numFmtId="164" fontId="8" fillId="3" borderId="12" xfId="0" applyNumberFormat="1" applyFont="1" applyFill="1" applyBorder="1" applyAlignment="1"/>
    <xf numFmtId="164" fontId="11" fillId="3" borderId="2" xfId="0" applyNumberFormat="1" applyFont="1" applyFill="1" applyBorder="1" applyAlignment="1">
      <alignment horizontal="right"/>
    </xf>
    <xf numFmtId="0" fontId="12" fillId="4" borderId="10" xfId="0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 wrapText="1"/>
    </xf>
    <xf numFmtId="164" fontId="12" fillId="4" borderId="8" xfId="2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11" fillId="3" borderId="2" xfId="0" applyNumberFormat="1" applyFont="1" applyFill="1" applyBorder="1" applyAlignment="1"/>
    <xf numFmtId="0" fontId="12" fillId="0" borderId="1" xfId="0" applyFont="1" applyBorder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/>
    </xf>
    <xf numFmtId="0" fontId="12" fillId="0" borderId="2" xfId="0" applyFont="1" applyBorder="1"/>
    <xf numFmtId="0" fontId="8" fillId="3" borderId="15" xfId="0" applyFont="1" applyFill="1" applyBorder="1" applyAlignment="1">
      <alignment horizontal="right"/>
    </xf>
    <xf numFmtId="0" fontId="8" fillId="3" borderId="22" xfId="0" applyFont="1" applyFill="1" applyBorder="1" applyAlignment="1">
      <alignment horizontal="center"/>
    </xf>
    <xf numFmtId="164" fontId="12" fillId="0" borderId="2" xfId="0" applyNumberFormat="1" applyFont="1" applyBorder="1"/>
    <xf numFmtId="0" fontId="15" fillId="0" borderId="2" xfId="0" applyFont="1" applyBorder="1"/>
    <xf numFmtId="164" fontId="17" fillId="0" borderId="2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3" borderId="2" xfId="4" applyFont="1" applyFill="1" applyBorder="1" applyAlignment="1">
      <alignment horizontal="center" wrapText="1"/>
    </xf>
    <xf numFmtId="0" fontId="11" fillId="3" borderId="3" xfId="4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8" xfId="0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25" xfId="0" applyFont="1" applyBorder="1"/>
    <xf numFmtId="0" fontId="9" fillId="0" borderId="1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right"/>
    </xf>
    <xf numFmtId="164" fontId="11" fillId="3" borderId="25" xfId="0" applyNumberFormat="1" applyFont="1" applyFill="1" applyBorder="1" applyAlignment="1">
      <alignment horizontal="right"/>
    </xf>
    <xf numFmtId="0" fontId="8" fillId="3" borderId="25" xfId="0" applyFont="1" applyFill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0" fontId="12" fillId="0" borderId="17" xfId="0" applyFont="1" applyFill="1" applyBorder="1"/>
    <xf numFmtId="0" fontId="12" fillId="0" borderId="17" xfId="0" applyFont="1" applyBorder="1"/>
    <xf numFmtId="2" fontId="9" fillId="0" borderId="4" xfId="0" applyNumberFormat="1" applyFont="1" applyFill="1" applyBorder="1" applyAlignment="1">
      <alignment horizontal="center"/>
    </xf>
    <xf numFmtId="0" fontId="9" fillId="0" borderId="25" xfId="0" applyFont="1" applyFill="1" applyBorder="1"/>
    <xf numFmtId="2" fontId="9" fillId="0" borderId="21" xfId="0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12" fillId="0" borderId="25" xfId="0" applyFont="1" applyFill="1" applyBorder="1"/>
    <xf numFmtId="2" fontId="9" fillId="0" borderId="1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25" xfId="0" applyFont="1" applyBorder="1"/>
    <xf numFmtId="2" fontId="12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8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3" borderId="4" xfId="0" applyFont="1" applyFill="1" applyBorder="1"/>
    <xf numFmtId="0" fontId="10" fillId="3" borderId="21" xfId="0" applyFont="1" applyFill="1" applyBorder="1"/>
    <xf numFmtId="0" fontId="10" fillId="3" borderId="12" xfId="0" applyFont="1" applyFill="1" applyBorder="1"/>
    <xf numFmtId="0" fontId="10" fillId="3" borderId="25" xfId="0" applyFont="1" applyFill="1" applyBorder="1"/>
    <xf numFmtId="0" fontId="10" fillId="3" borderId="17" xfId="0" applyFont="1" applyFill="1" applyBorder="1"/>
    <xf numFmtId="0" fontId="10" fillId="3" borderId="2" xfId="0" applyFont="1" applyFill="1" applyBorder="1"/>
    <xf numFmtId="4" fontId="12" fillId="0" borderId="4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12" fillId="0" borderId="21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4" fontId="9" fillId="0" borderId="25" xfId="0" applyNumberFormat="1" applyFont="1" applyBorder="1"/>
    <xf numFmtId="4" fontId="9" fillId="0" borderId="17" xfId="0" applyNumberFormat="1" applyFont="1" applyBorder="1"/>
    <xf numFmtId="4" fontId="9" fillId="0" borderId="2" xfId="0" applyNumberFormat="1" applyFont="1" applyBorder="1"/>
    <xf numFmtId="4" fontId="12" fillId="0" borderId="2" xfId="0" applyNumberFormat="1" applyFon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17" xfId="0" applyNumberFormat="1" applyBorder="1"/>
    <xf numFmtId="4" fontId="0" fillId="0" borderId="19" xfId="0" applyNumberFormat="1" applyBorder="1"/>
    <xf numFmtId="4" fontId="15" fillId="0" borderId="2" xfId="0" applyNumberFormat="1" applyFont="1" applyBorder="1"/>
    <xf numFmtId="4" fontId="15" fillId="0" borderId="3" xfId="0" applyNumberFormat="1" applyFont="1" applyBorder="1"/>
    <xf numFmtId="4" fontId="12" fillId="0" borderId="2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1" fillId="0" borderId="1" xfId="3" applyFont="1" applyFill="1" applyBorder="1" applyAlignment="1">
      <alignment horizontal="center" wrapText="1"/>
    </xf>
    <xf numFmtId="0" fontId="11" fillId="0" borderId="2" xfId="3" applyFont="1" applyFill="1" applyBorder="1" applyAlignment="1">
      <alignment horizontal="center" wrapText="1"/>
    </xf>
    <xf numFmtId="0" fontId="11" fillId="0" borderId="3" xfId="3" applyFont="1" applyFill="1" applyBorder="1" applyAlignment="1">
      <alignment horizontal="center" wrapText="1"/>
    </xf>
    <xf numFmtId="0" fontId="12" fillId="4" borderId="16" xfId="4" applyFont="1" applyFill="1" applyBorder="1" applyAlignment="1">
      <alignment horizontal="center" vertical="center" wrapText="1"/>
    </xf>
    <xf numFmtId="0" fontId="12" fillId="4" borderId="23" xfId="4" applyFont="1" applyFill="1" applyBorder="1" applyAlignment="1">
      <alignment horizontal="center" vertical="center" wrapText="1"/>
    </xf>
    <xf numFmtId="0" fontId="12" fillId="4" borderId="24" xfId="4" applyFont="1" applyFill="1" applyBorder="1" applyAlignment="1">
      <alignment horizontal="center" vertical="center" wrapText="1"/>
    </xf>
    <xf numFmtId="4" fontId="9" fillId="3" borderId="27" xfId="0" applyNumberFormat="1" applyFont="1" applyFill="1" applyBorder="1" applyAlignment="1">
      <alignment horizontal="center"/>
    </xf>
    <xf numFmtId="4" fontId="9" fillId="3" borderId="13" xfId="0" applyNumberFormat="1" applyFont="1" applyFill="1" applyBorder="1" applyAlignment="1">
      <alignment horizontal="center"/>
    </xf>
    <xf numFmtId="4" fontId="9" fillId="3" borderId="29" xfId="0" applyNumberFormat="1" applyFont="1" applyFill="1" applyBorder="1"/>
    <xf numFmtId="4" fontId="9" fillId="3" borderId="19" xfId="0" applyNumberFormat="1" applyFont="1" applyFill="1" applyBorder="1"/>
    <xf numFmtId="4" fontId="9" fillId="3" borderId="5" xfId="0" applyNumberFormat="1" applyFont="1" applyFill="1" applyBorder="1" applyAlignment="1">
      <alignment horizontal="center"/>
    </xf>
    <xf numFmtId="4" fontId="9" fillId="3" borderId="3" xfId="0" applyNumberFormat="1" applyFont="1" applyFill="1" applyBorder="1"/>
    <xf numFmtId="4" fontId="9" fillId="3" borderId="3" xfId="0" applyNumberFormat="1" applyFont="1" applyFill="1" applyBorder="1" applyAlignment="1">
      <alignment horizontal="center"/>
    </xf>
    <xf numFmtId="4" fontId="12" fillId="3" borderId="3" xfId="0" applyNumberFormat="1" applyFont="1" applyFill="1" applyBorder="1"/>
  </cellXfs>
  <cellStyles count="5">
    <cellStyle name="Контролна клетка" xfId="4" builtinId="23"/>
    <cellStyle name="Нормален" xfId="0" builtinId="0"/>
    <cellStyle name="Нормален 2 2" xfId="1"/>
    <cellStyle name="Нормален_Лист2" xfId="2"/>
    <cellStyle name="Нормален_Лист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9"/>
  <sheetViews>
    <sheetView tabSelected="1" workbookViewId="0">
      <selection activeCell="Q10" sqref="Q10"/>
    </sheetView>
  </sheetViews>
  <sheetFormatPr defaultRowHeight="15" x14ac:dyDescent="0.25"/>
  <cols>
    <col min="1" max="1" width="4.140625" customWidth="1"/>
    <col min="2" max="2" width="6.140625" customWidth="1"/>
    <col min="3" max="3" width="14.42578125" customWidth="1"/>
    <col min="4" max="5" width="14.28515625" customWidth="1"/>
    <col min="6" max="6" width="9" customWidth="1"/>
    <col min="7" max="7" width="8.7109375" customWidth="1"/>
    <col min="8" max="8" width="12.140625" customWidth="1"/>
    <col min="9" max="9" width="10.140625" customWidth="1"/>
    <col min="10" max="10" width="12.42578125" customWidth="1"/>
    <col min="11" max="11" width="12.5703125" customWidth="1"/>
  </cols>
  <sheetData>
    <row r="1" spans="2:11" ht="27" customHeight="1" thickBot="1" x14ac:dyDescent="0.3">
      <c r="B1" s="131" t="s">
        <v>16</v>
      </c>
      <c r="C1" s="131"/>
    </row>
    <row r="2" spans="2:11" ht="75" customHeight="1" thickBot="1" x14ac:dyDescent="0.3">
      <c r="B2" s="132" t="s">
        <v>49</v>
      </c>
      <c r="C2" s="133"/>
      <c r="D2" s="133"/>
      <c r="E2" s="133"/>
      <c r="F2" s="133"/>
      <c r="G2" s="133"/>
      <c r="H2" s="133"/>
      <c r="I2" s="133"/>
      <c r="J2" s="133"/>
      <c r="K2" s="134"/>
    </row>
    <row r="3" spans="2:11" ht="48" thickBot="1" x14ac:dyDescent="0.3">
      <c r="B3" s="40" t="s">
        <v>1</v>
      </c>
      <c r="C3" s="41" t="s">
        <v>2</v>
      </c>
      <c r="D3" s="41" t="s">
        <v>3</v>
      </c>
      <c r="E3" s="42" t="s">
        <v>4</v>
      </c>
      <c r="F3" s="41" t="s">
        <v>5</v>
      </c>
      <c r="G3" s="41" t="s">
        <v>6</v>
      </c>
      <c r="H3" s="135" t="s">
        <v>17</v>
      </c>
      <c r="I3" s="136"/>
      <c r="J3" s="135" t="s">
        <v>22</v>
      </c>
      <c r="K3" s="137"/>
    </row>
    <row r="4" spans="2:11" ht="16.5" thickBot="1" x14ac:dyDescent="0.3">
      <c r="B4" s="59"/>
      <c r="C4" s="60"/>
      <c r="D4" s="60"/>
      <c r="E4" s="60"/>
      <c r="F4" s="60"/>
      <c r="G4" s="60"/>
      <c r="H4" s="61" t="s">
        <v>18</v>
      </c>
      <c r="I4" s="61" t="s">
        <v>19</v>
      </c>
      <c r="J4" s="61" t="s">
        <v>20</v>
      </c>
      <c r="K4" s="62" t="s">
        <v>21</v>
      </c>
    </row>
    <row r="5" spans="2:11" s="1" customFormat="1" thickBot="1" x14ac:dyDescent="0.25">
      <c r="B5" s="71">
        <v>1</v>
      </c>
      <c r="C5" s="72">
        <v>2</v>
      </c>
      <c r="D5" s="72">
        <v>3</v>
      </c>
      <c r="E5" s="72">
        <v>4</v>
      </c>
      <c r="F5" s="72">
        <v>5</v>
      </c>
      <c r="G5" s="72">
        <v>6</v>
      </c>
      <c r="H5" s="72">
        <v>7</v>
      </c>
      <c r="I5" s="72">
        <v>8</v>
      </c>
      <c r="J5" s="72">
        <v>9</v>
      </c>
      <c r="K5" s="73">
        <v>10</v>
      </c>
    </row>
    <row r="6" spans="2:11" s="1" customFormat="1" thickBot="1" x14ac:dyDescent="0.25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11" s="2" customFormat="1" ht="30" customHeight="1" x14ac:dyDescent="0.25">
      <c r="B7" s="7">
        <v>1</v>
      </c>
      <c r="C7" s="101" t="s">
        <v>7</v>
      </c>
      <c r="D7" s="8" t="s">
        <v>23</v>
      </c>
      <c r="E7" s="9">
        <v>70.328000000000003</v>
      </c>
      <c r="F7" s="10">
        <v>3</v>
      </c>
      <c r="G7" s="10" t="s">
        <v>0</v>
      </c>
      <c r="H7" s="82">
        <v>43</v>
      </c>
      <c r="I7" s="79">
        <v>84.1</v>
      </c>
      <c r="J7" s="113">
        <f>20%*H7*E7</f>
        <v>604.82079999999996</v>
      </c>
      <c r="K7" s="114">
        <f>J7*1.95583</f>
        <v>1182.9266652639999</v>
      </c>
    </row>
    <row r="8" spans="2:11" s="2" customFormat="1" ht="30" customHeight="1" x14ac:dyDescent="0.25">
      <c r="B8" s="11">
        <v>2</v>
      </c>
      <c r="C8" s="102" t="s">
        <v>7</v>
      </c>
      <c r="D8" s="12" t="s">
        <v>8</v>
      </c>
      <c r="E8" s="13">
        <v>20.852</v>
      </c>
      <c r="F8" s="14">
        <v>3</v>
      </c>
      <c r="G8" s="14" t="s">
        <v>0</v>
      </c>
      <c r="H8" s="83">
        <v>43</v>
      </c>
      <c r="I8" s="80">
        <v>84.1</v>
      </c>
      <c r="J8" s="115">
        <f t="shared" ref="J8:J10" si="0">20%*H8*E8</f>
        <v>179.3272</v>
      </c>
      <c r="K8" s="138">
        <f t="shared" ref="K8:K10" si="1">J8*1.95583</f>
        <v>350.733517576</v>
      </c>
    </row>
    <row r="9" spans="2:11" s="2" customFormat="1" ht="30" customHeight="1" x14ac:dyDescent="0.25">
      <c r="B9" s="11">
        <v>3</v>
      </c>
      <c r="C9" s="103" t="s">
        <v>7</v>
      </c>
      <c r="D9" s="15" t="s">
        <v>24</v>
      </c>
      <c r="E9" s="16">
        <v>51.018999999999998</v>
      </c>
      <c r="F9" s="17">
        <v>3</v>
      </c>
      <c r="G9" s="17" t="s">
        <v>0</v>
      </c>
      <c r="H9" s="83">
        <v>43</v>
      </c>
      <c r="I9" s="80">
        <v>84.1</v>
      </c>
      <c r="J9" s="115">
        <f t="shared" si="0"/>
        <v>438.76339999999999</v>
      </c>
      <c r="K9" s="138">
        <f t="shared" si="1"/>
        <v>858.146620622</v>
      </c>
    </row>
    <row r="10" spans="2:11" s="2" customFormat="1" ht="30" customHeight="1" thickBot="1" x14ac:dyDescent="0.3">
      <c r="B10" s="18">
        <v>4</v>
      </c>
      <c r="C10" s="104" t="s">
        <v>7</v>
      </c>
      <c r="D10" s="19" t="s">
        <v>25</v>
      </c>
      <c r="E10" s="20">
        <v>50.005000000000003</v>
      </c>
      <c r="F10" s="21">
        <v>3</v>
      </c>
      <c r="G10" s="21" t="s">
        <v>0</v>
      </c>
      <c r="H10" s="84">
        <v>43</v>
      </c>
      <c r="I10" s="81">
        <v>84.1</v>
      </c>
      <c r="J10" s="116">
        <f t="shared" si="0"/>
        <v>430.04300000000001</v>
      </c>
      <c r="K10" s="139">
        <f t="shared" si="1"/>
        <v>841.09100068999999</v>
      </c>
    </row>
    <row r="11" spans="2:11" s="2" customFormat="1" ht="24.75" customHeight="1" thickBot="1" x14ac:dyDescent="0.3">
      <c r="B11" s="75"/>
      <c r="C11" s="105"/>
      <c r="D11" s="76"/>
      <c r="E11" s="77">
        <f>SUM(E7:E10)</f>
        <v>192.20400000000001</v>
      </c>
      <c r="F11" s="78"/>
      <c r="G11" s="78"/>
      <c r="H11" s="74"/>
      <c r="I11" s="74"/>
      <c r="J11" s="117"/>
      <c r="K11" s="140"/>
    </row>
    <row r="12" spans="2:11" s="2" customFormat="1" ht="16.5" thickBot="1" x14ac:dyDescent="0.3">
      <c r="B12" s="67"/>
      <c r="C12" s="106"/>
      <c r="D12" s="29"/>
      <c r="E12" s="30"/>
      <c r="F12" s="31"/>
      <c r="G12" s="31"/>
      <c r="H12" s="23"/>
      <c r="I12" s="23"/>
      <c r="J12" s="118"/>
      <c r="K12" s="141"/>
    </row>
    <row r="13" spans="2:11" s="3" customFormat="1" ht="30" customHeight="1" x14ac:dyDescent="0.25">
      <c r="B13" s="24">
        <v>1</v>
      </c>
      <c r="C13" s="107" t="s">
        <v>26</v>
      </c>
      <c r="D13" s="8" t="s">
        <v>27</v>
      </c>
      <c r="E13" s="32">
        <v>16.635000000000002</v>
      </c>
      <c r="F13" s="10">
        <v>3</v>
      </c>
      <c r="G13" s="10" t="s">
        <v>0</v>
      </c>
      <c r="H13" s="82">
        <v>43</v>
      </c>
      <c r="I13" s="87">
        <v>84.1</v>
      </c>
      <c r="J13" s="113">
        <f t="shared" ref="J13:J15" si="2">20%*H13*E13</f>
        <v>143.06100000000001</v>
      </c>
      <c r="K13" s="142">
        <f t="shared" ref="K13:K15" si="3">J13*1.95583</f>
        <v>279.80299563</v>
      </c>
    </row>
    <row r="14" spans="2:11" s="3" customFormat="1" ht="30" customHeight="1" x14ac:dyDescent="0.25">
      <c r="B14" s="25">
        <v>2</v>
      </c>
      <c r="C14" s="108" t="s">
        <v>26</v>
      </c>
      <c r="D14" s="15" t="s">
        <v>28</v>
      </c>
      <c r="E14" s="16">
        <v>10.002000000000001</v>
      </c>
      <c r="F14" s="17">
        <v>3</v>
      </c>
      <c r="G14" s="17" t="s">
        <v>0</v>
      </c>
      <c r="H14" s="83">
        <v>43</v>
      </c>
      <c r="I14" s="89">
        <v>84.1</v>
      </c>
      <c r="J14" s="115">
        <f t="shared" si="2"/>
        <v>86.017200000000003</v>
      </c>
      <c r="K14" s="138">
        <f t="shared" si="3"/>
        <v>168.235020276</v>
      </c>
    </row>
    <row r="15" spans="2:11" s="2" customFormat="1" ht="30" customHeight="1" thickBot="1" x14ac:dyDescent="0.3">
      <c r="B15" s="18">
        <v>3</v>
      </c>
      <c r="C15" s="109" t="s">
        <v>26</v>
      </c>
      <c r="D15" s="19" t="s">
        <v>29</v>
      </c>
      <c r="E15" s="20">
        <v>44.005000000000003</v>
      </c>
      <c r="F15" s="21">
        <v>3</v>
      </c>
      <c r="G15" s="21" t="s">
        <v>0</v>
      </c>
      <c r="H15" s="84">
        <v>43</v>
      </c>
      <c r="I15" s="92">
        <v>84.1</v>
      </c>
      <c r="J15" s="116">
        <f t="shared" si="2"/>
        <v>378.44299999999998</v>
      </c>
      <c r="K15" s="139">
        <f t="shared" si="3"/>
        <v>740.17017268999996</v>
      </c>
    </row>
    <row r="16" spans="2:11" s="2" customFormat="1" ht="27.75" customHeight="1" thickBot="1" x14ac:dyDescent="0.3">
      <c r="B16" s="90"/>
      <c r="C16" s="110"/>
      <c r="D16" s="76"/>
      <c r="E16" s="77">
        <f>SUM(E13:E15)</f>
        <v>70.641999999999996</v>
      </c>
      <c r="F16" s="78"/>
      <c r="G16" s="78"/>
      <c r="H16" s="91"/>
      <c r="I16" s="88"/>
      <c r="J16" s="117"/>
      <c r="K16" s="140"/>
    </row>
    <row r="17" spans="2:11" s="2" customFormat="1" ht="16.5" thickBot="1" x14ac:dyDescent="0.3">
      <c r="B17" s="68"/>
      <c r="C17" s="111"/>
      <c r="D17" s="29"/>
      <c r="E17" s="30"/>
      <c r="F17" s="31"/>
      <c r="G17" s="31"/>
      <c r="H17" s="85"/>
      <c r="I17" s="26"/>
      <c r="J17" s="118"/>
      <c r="K17" s="141"/>
    </row>
    <row r="18" spans="2:11" s="2" customFormat="1" ht="30" customHeight="1" x14ac:dyDescent="0.25">
      <c r="B18" s="7">
        <v>1</v>
      </c>
      <c r="C18" s="107" t="s">
        <v>30</v>
      </c>
      <c r="D18" s="8" t="s">
        <v>31</v>
      </c>
      <c r="E18" s="32">
        <v>58.509</v>
      </c>
      <c r="F18" s="10">
        <v>3</v>
      </c>
      <c r="G18" s="10" t="s">
        <v>0</v>
      </c>
      <c r="H18" s="82">
        <v>43</v>
      </c>
      <c r="I18" s="87">
        <v>84.1</v>
      </c>
      <c r="J18" s="113">
        <f t="shared" ref="J18:J19" si="4">20%*H18*E18</f>
        <v>503.17739999999998</v>
      </c>
      <c r="K18" s="142">
        <f t="shared" ref="K18:K19" si="5">J18*1.95583</f>
        <v>984.12945424199995</v>
      </c>
    </row>
    <row r="19" spans="2:11" s="2" customFormat="1" ht="30" customHeight="1" thickBot="1" x14ac:dyDescent="0.3">
      <c r="B19" s="43">
        <v>2</v>
      </c>
      <c r="C19" s="109" t="s">
        <v>30</v>
      </c>
      <c r="D19" s="19" t="s">
        <v>32</v>
      </c>
      <c r="E19" s="20">
        <v>32.402000000000001</v>
      </c>
      <c r="F19" s="21">
        <v>3</v>
      </c>
      <c r="G19" s="21" t="s">
        <v>0</v>
      </c>
      <c r="H19" s="84">
        <v>43</v>
      </c>
      <c r="I19" s="81">
        <v>84.1</v>
      </c>
      <c r="J19" s="116">
        <f t="shared" si="4"/>
        <v>278.65719999999999</v>
      </c>
      <c r="K19" s="139">
        <f t="shared" si="5"/>
        <v>545.006111476</v>
      </c>
    </row>
    <row r="20" spans="2:11" s="2" customFormat="1" ht="22.5" customHeight="1" thickBot="1" x14ac:dyDescent="0.3">
      <c r="B20" s="22"/>
      <c r="C20" s="112"/>
      <c r="D20" s="27"/>
      <c r="E20" s="39">
        <f>SUM(E18:E19)</f>
        <v>90.911000000000001</v>
      </c>
      <c r="F20" s="28"/>
      <c r="G20" s="28"/>
      <c r="H20" s="53"/>
      <c r="I20" s="63"/>
      <c r="J20" s="119"/>
      <c r="K20" s="143"/>
    </row>
    <row r="21" spans="2:11" s="2" customFormat="1" ht="16.5" thickBot="1" x14ac:dyDescent="0.3">
      <c r="B21" s="67"/>
      <c r="C21" s="111"/>
      <c r="D21" s="29"/>
      <c r="E21" s="30"/>
      <c r="F21" s="31"/>
      <c r="G21" s="31"/>
      <c r="H21" s="86"/>
      <c r="I21" s="46"/>
      <c r="J21" s="118"/>
      <c r="K21" s="141"/>
    </row>
    <row r="22" spans="2:11" s="2" customFormat="1" ht="30" customHeight="1" x14ac:dyDescent="0.25">
      <c r="B22" s="24">
        <v>1</v>
      </c>
      <c r="C22" s="107" t="s">
        <v>33</v>
      </c>
      <c r="D22" s="8" t="s">
        <v>34</v>
      </c>
      <c r="E22" s="32">
        <v>11.977</v>
      </c>
      <c r="F22" s="10">
        <v>3</v>
      </c>
      <c r="G22" s="10" t="s">
        <v>0</v>
      </c>
      <c r="H22" s="82">
        <v>43</v>
      </c>
      <c r="I22" s="79">
        <v>84.1</v>
      </c>
      <c r="J22" s="113">
        <f t="shared" ref="J22:J26" si="6">20%*H22*E22</f>
        <v>103.0022</v>
      </c>
      <c r="K22" s="142">
        <f t="shared" ref="K22:K26" si="7">J22*1.95583</f>
        <v>201.45479282599999</v>
      </c>
    </row>
    <row r="23" spans="2:11" s="2" customFormat="1" ht="30" customHeight="1" x14ac:dyDescent="0.25">
      <c r="B23" s="25">
        <v>2</v>
      </c>
      <c r="C23" s="108" t="s">
        <v>33</v>
      </c>
      <c r="D23" s="15" t="s">
        <v>35</v>
      </c>
      <c r="E23" s="16">
        <v>10.702</v>
      </c>
      <c r="F23" s="17">
        <v>3</v>
      </c>
      <c r="G23" s="17" t="s">
        <v>0</v>
      </c>
      <c r="H23" s="83">
        <v>43</v>
      </c>
      <c r="I23" s="80">
        <v>84.1</v>
      </c>
      <c r="J23" s="115">
        <f t="shared" si="6"/>
        <v>92.037199999999999</v>
      </c>
      <c r="K23" s="138">
        <f t="shared" si="7"/>
        <v>180.00911687600001</v>
      </c>
    </row>
    <row r="24" spans="2:11" s="2" customFormat="1" ht="30" customHeight="1" x14ac:dyDescent="0.25">
      <c r="B24" s="25">
        <v>3</v>
      </c>
      <c r="C24" s="108" t="s">
        <v>33</v>
      </c>
      <c r="D24" s="15" t="s">
        <v>36</v>
      </c>
      <c r="E24" s="16">
        <v>16.105</v>
      </c>
      <c r="F24" s="17">
        <v>3</v>
      </c>
      <c r="G24" s="17" t="s">
        <v>0</v>
      </c>
      <c r="H24" s="83">
        <v>43</v>
      </c>
      <c r="I24" s="80">
        <v>84.1</v>
      </c>
      <c r="J24" s="115">
        <f t="shared" si="6"/>
        <v>138.50299999999999</v>
      </c>
      <c r="K24" s="138">
        <f t="shared" si="7"/>
        <v>270.88832248999995</v>
      </c>
    </row>
    <row r="25" spans="2:11" s="2" customFormat="1" ht="30" customHeight="1" x14ac:dyDescent="0.25">
      <c r="B25" s="44">
        <v>4</v>
      </c>
      <c r="C25" s="108" t="s">
        <v>33</v>
      </c>
      <c r="D25" s="15" t="s">
        <v>37</v>
      </c>
      <c r="E25" s="16">
        <v>19.082999999999998</v>
      </c>
      <c r="F25" s="17">
        <v>3</v>
      </c>
      <c r="G25" s="17" t="s">
        <v>0</v>
      </c>
      <c r="H25" s="83">
        <v>43</v>
      </c>
      <c r="I25" s="80">
        <v>84.1</v>
      </c>
      <c r="J25" s="115">
        <f t="shared" si="6"/>
        <v>164.11379999999997</v>
      </c>
      <c r="K25" s="138">
        <f t="shared" si="7"/>
        <v>320.97869345399994</v>
      </c>
    </row>
    <row r="26" spans="2:11" s="2" customFormat="1" ht="30" customHeight="1" thickBot="1" x14ac:dyDescent="0.3">
      <c r="B26" s="45">
        <v>5</v>
      </c>
      <c r="C26" s="109" t="s">
        <v>33</v>
      </c>
      <c r="D26" s="19" t="s">
        <v>38</v>
      </c>
      <c r="E26" s="20">
        <v>15.003</v>
      </c>
      <c r="F26" s="21">
        <v>3</v>
      </c>
      <c r="G26" s="21" t="s">
        <v>0</v>
      </c>
      <c r="H26" s="84">
        <v>43</v>
      </c>
      <c r="I26" s="81">
        <v>84.1</v>
      </c>
      <c r="J26" s="116">
        <f t="shared" si="6"/>
        <v>129.0258</v>
      </c>
      <c r="K26" s="139">
        <f t="shared" si="7"/>
        <v>252.352530414</v>
      </c>
    </row>
    <row r="27" spans="2:11" s="2" customFormat="1" ht="23.25" customHeight="1" thickBot="1" x14ac:dyDescent="0.3">
      <c r="B27" s="96"/>
      <c r="C27" s="110"/>
      <c r="D27" s="76"/>
      <c r="E27" s="77">
        <f>SUM(E22:E26)</f>
        <v>72.87</v>
      </c>
      <c r="F27" s="78"/>
      <c r="G27" s="78"/>
      <c r="H27" s="97"/>
      <c r="I27" s="95"/>
      <c r="J27" s="117"/>
      <c r="K27" s="140"/>
    </row>
    <row r="28" spans="2:11" s="2" customFormat="1" ht="16.5" thickBot="1" x14ac:dyDescent="0.3">
      <c r="B28" s="69"/>
      <c r="C28" s="111"/>
      <c r="D28" s="29"/>
      <c r="E28" s="30"/>
      <c r="F28" s="31"/>
      <c r="G28" s="31"/>
      <c r="H28" s="86"/>
      <c r="I28" s="46"/>
      <c r="J28" s="118"/>
      <c r="K28" s="141"/>
    </row>
    <row r="29" spans="2:11" s="1" customFormat="1" ht="30" customHeight="1" thickBot="1" x14ac:dyDescent="0.3">
      <c r="B29" s="47">
        <v>1</v>
      </c>
      <c r="C29" s="112" t="s">
        <v>9</v>
      </c>
      <c r="D29" s="27" t="s">
        <v>10</v>
      </c>
      <c r="E29" s="33">
        <v>3.1030000000000002</v>
      </c>
      <c r="F29" s="28">
        <v>3</v>
      </c>
      <c r="G29" s="28" t="s">
        <v>0</v>
      </c>
      <c r="H29" s="98">
        <v>43</v>
      </c>
      <c r="I29" s="99">
        <v>84.1</v>
      </c>
      <c r="J29" s="127">
        <f t="shared" ref="J29" si="8">20%*H29*E29</f>
        <v>26.6858</v>
      </c>
      <c r="K29" s="144">
        <f t="shared" ref="K29" si="9">J29*1.95583</f>
        <v>52.192888214</v>
      </c>
    </row>
    <row r="30" spans="2:11" s="1" customFormat="1" ht="24" customHeight="1" thickBot="1" x14ac:dyDescent="0.3">
      <c r="B30" s="47"/>
      <c r="C30" s="112"/>
      <c r="D30" s="27"/>
      <c r="E30" s="39">
        <f>SUM(E29)</f>
        <v>3.1030000000000002</v>
      </c>
      <c r="F30" s="28"/>
      <c r="G30" s="28"/>
      <c r="H30" s="53"/>
      <c r="I30" s="99"/>
      <c r="J30" s="119"/>
      <c r="K30" s="143"/>
    </row>
    <row r="31" spans="2:11" s="1" customFormat="1" ht="16.5" thickBot="1" x14ac:dyDescent="0.3">
      <c r="B31" s="69"/>
      <c r="C31" s="111"/>
      <c r="D31" s="29"/>
      <c r="E31" s="30"/>
      <c r="F31" s="31"/>
      <c r="G31" s="31"/>
      <c r="H31" s="86"/>
      <c r="I31" s="100"/>
      <c r="J31" s="118"/>
      <c r="K31" s="141"/>
    </row>
    <row r="32" spans="2:11" ht="30" customHeight="1" thickBot="1" x14ac:dyDescent="0.3">
      <c r="B32" s="47">
        <v>1</v>
      </c>
      <c r="C32" s="112" t="s">
        <v>11</v>
      </c>
      <c r="D32" s="27" t="s">
        <v>12</v>
      </c>
      <c r="E32" s="34">
        <v>3.335</v>
      </c>
      <c r="F32" s="28">
        <v>3</v>
      </c>
      <c r="G32" s="28" t="s">
        <v>0</v>
      </c>
      <c r="H32" s="98">
        <v>43</v>
      </c>
      <c r="I32" s="99">
        <v>84.1</v>
      </c>
      <c r="J32" s="127">
        <f t="shared" ref="J32" si="10">20%*H32*E32</f>
        <v>28.680999999999997</v>
      </c>
      <c r="K32" s="144">
        <f t="shared" ref="K32" si="11">J32*1.95583</f>
        <v>56.095160229999991</v>
      </c>
    </row>
    <row r="33" spans="2:11" ht="21.75" customHeight="1" thickBot="1" x14ac:dyDescent="0.3">
      <c r="B33" s="47"/>
      <c r="C33" s="112"/>
      <c r="D33" s="27"/>
      <c r="E33" s="49">
        <f>SUM(E32)</f>
        <v>3.335</v>
      </c>
      <c r="F33" s="28"/>
      <c r="G33" s="28"/>
      <c r="H33" s="53"/>
      <c r="I33" s="99"/>
      <c r="J33" s="119"/>
      <c r="K33" s="143"/>
    </row>
    <row r="34" spans="2:11" ht="16.5" thickBot="1" x14ac:dyDescent="0.3">
      <c r="B34" s="69"/>
      <c r="C34" s="111"/>
      <c r="D34" s="29"/>
      <c r="E34" s="35"/>
      <c r="F34" s="31"/>
      <c r="G34" s="31"/>
      <c r="H34" s="86"/>
      <c r="I34" s="100"/>
      <c r="J34" s="118"/>
      <c r="K34" s="141"/>
    </row>
    <row r="35" spans="2:11" ht="30" customHeight="1" x14ac:dyDescent="0.25">
      <c r="B35" s="48">
        <v>1</v>
      </c>
      <c r="C35" s="107" t="s">
        <v>39</v>
      </c>
      <c r="D35" s="8" t="s">
        <v>40</v>
      </c>
      <c r="E35" s="9">
        <v>15.002000000000001</v>
      </c>
      <c r="F35" s="10">
        <v>3</v>
      </c>
      <c r="G35" s="10" t="s">
        <v>0</v>
      </c>
      <c r="H35" s="82">
        <v>43</v>
      </c>
      <c r="I35" s="79">
        <v>84.1</v>
      </c>
      <c r="J35" s="113">
        <f t="shared" ref="J35:J37" si="12">20%*H35*E35</f>
        <v>129.0172</v>
      </c>
      <c r="K35" s="142">
        <f t="shared" ref="K35:K37" si="13">J35*1.95583</f>
        <v>252.33571027599999</v>
      </c>
    </row>
    <row r="36" spans="2:11" ht="30" customHeight="1" x14ac:dyDescent="0.25">
      <c r="B36" s="44">
        <v>2</v>
      </c>
      <c r="C36" s="108" t="s">
        <v>39</v>
      </c>
      <c r="D36" s="15" t="s">
        <v>41</v>
      </c>
      <c r="E36" s="36">
        <v>15.002000000000001</v>
      </c>
      <c r="F36" s="17">
        <v>3</v>
      </c>
      <c r="G36" s="37" t="s">
        <v>42</v>
      </c>
      <c r="H36" s="83">
        <v>43</v>
      </c>
      <c r="I36" s="80">
        <v>84.1</v>
      </c>
      <c r="J36" s="115">
        <f t="shared" si="12"/>
        <v>129.0172</v>
      </c>
      <c r="K36" s="138">
        <f t="shared" si="13"/>
        <v>252.33571027599999</v>
      </c>
    </row>
    <row r="37" spans="2:11" ht="30" customHeight="1" thickBot="1" x14ac:dyDescent="0.3">
      <c r="B37" s="45">
        <v>3</v>
      </c>
      <c r="C37" s="109" t="s">
        <v>39</v>
      </c>
      <c r="D37" s="19" t="s">
        <v>43</v>
      </c>
      <c r="E37" s="38">
        <v>15.002000000000001</v>
      </c>
      <c r="F37" s="21">
        <v>3</v>
      </c>
      <c r="G37" s="21" t="s">
        <v>0</v>
      </c>
      <c r="H37" s="84">
        <v>43</v>
      </c>
      <c r="I37" s="81">
        <v>84.1</v>
      </c>
      <c r="J37" s="116">
        <f t="shared" si="12"/>
        <v>129.0172</v>
      </c>
      <c r="K37" s="139">
        <f t="shared" si="13"/>
        <v>252.33571027599999</v>
      </c>
    </row>
    <row r="38" spans="2:11" ht="24" customHeight="1" thickBot="1" x14ac:dyDescent="0.3">
      <c r="B38" s="50"/>
      <c r="C38" s="112"/>
      <c r="D38" s="51"/>
      <c r="E38" s="49">
        <f>SUM(E35:E37)</f>
        <v>45.006</v>
      </c>
      <c r="F38" s="52"/>
      <c r="G38" s="52"/>
      <c r="H38" s="53"/>
      <c r="I38" s="98"/>
      <c r="J38" s="120"/>
      <c r="K38" s="145"/>
    </row>
    <row r="39" spans="2:11" ht="16.5" thickBot="1" x14ac:dyDescent="0.3">
      <c r="B39" s="69"/>
      <c r="C39" s="111"/>
      <c r="D39" s="29"/>
      <c r="E39" s="35"/>
      <c r="F39" s="31"/>
      <c r="G39" s="31"/>
      <c r="H39" s="86"/>
      <c r="I39" s="100"/>
      <c r="J39" s="118"/>
      <c r="K39" s="141"/>
    </row>
    <row r="40" spans="2:11" ht="30" customHeight="1" x14ac:dyDescent="0.25">
      <c r="B40" s="48">
        <v>1</v>
      </c>
      <c r="C40" s="107" t="s">
        <v>44</v>
      </c>
      <c r="D40" s="8" t="s">
        <v>45</v>
      </c>
      <c r="E40" s="32">
        <v>33.341999999999999</v>
      </c>
      <c r="F40" s="10">
        <v>3</v>
      </c>
      <c r="G40" s="10" t="s">
        <v>0</v>
      </c>
      <c r="H40" s="82">
        <v>43</v>
      </c>
      <c r="I40" s="79">
        <v>84.1</v>
      </c>
      <c r="J40" s="113">
        <f t="shared" ref="J40:J42" si="14">20%*H40*E40</f>
        <v>286.74119999999999</v>
      </c>
      <c r="K40" s="142">
        <f t="shared" ref="K40:K42" si="15">J40*1.95583</f>
        <v>560.81704119599999</v>
      </c>
    </row>
    <row r="41" spans="2:11" ht="30" customHeight="1" x14ac:dyDescent="0.25">
      <c r="B41" s="44">
        <v>2</v>
      </c>
      <c r="C41" s="108" t="s">
        <v>44</v>
      </c>
      <c r="D41" s="15" t="s">
        <v>46</v>
      </c>
      <c r="E41" s="16">
        <v>50.012</v>
      </c>
      <c r="F41" s="17">
        <v>3</v>
      </c>
      <c r="G41" s="17" t="s">
        <v>0</v>
      </c>
      <c r="H41" s="83">
        <v>43</v>
      </c>
      <c r="I41" s="80">
        <v>84.1</v>
      </c>
      <c r="J41" s="115">
        <f t="shared" si="14"/>
        <v>430.10319999999996</v>
      </c>
      <c r="K41" s="138">
        <f t="shared" si="15"/>
        <v>841.20874165599992</v>
      </c>
    </row>
    <row r="42" spans="2:11" ht="30" customHeight="1" thickBot="1" x14ac:dyDescent="0.3">
      <c r="B42" s="45">
        <v>3</v>
      </c>
      <c r="C42" s="109" t="s">
        <v>44</v>
      </c>
      <c r="D42" s="19" t="s">
        <v>47</v>
      </c>
      <c r="E42" s="20">
        <v>40.015999999999998</v>
      </c>
      <c r="F42" s="21">
        <v>3</v>
      </c>
      <c r="G42" s="21" t="s">
        <v>0</v>
      </c>
      <c r="H42" s="84">
        <v>43</v>
      </c>
      <c r="I42" s="81">
        <v>84.1</v>
      </c>
      <c r="J42" s="116">
        <f t="shared" si="14"/>
        <v>344.13759999999996</v>
      </c>
      <c r="K42" s="139">
        <f t="shared" si="15"/>
        <v>673.07464220799989</v>
      </c>
    </row>
    <row r="43" spans="2:11" ht="21.75" customHeight="1" thickBot="1" x14ac:dyDescent="0.3">
      <c r="B43" s="47"/>
      <c r="C43" s="112"/>
      <c r="D43" s="54"/>
      <c r="E43" s="39">
        <f>SUM(E40:E42)</f>
        <v>123.37</v>
      </c>
      <c r="F43" s="55"/>
      <c r="G43" s="28"/>
      <c r="H43" s="53"/>
      <c r="I43" s="99"/>
      <c r="J43" s="119"/>
      <c r="K43" s="143"/>
    </row>
    <row r="44" spans="2:11" ht="16.5" thickBot="1" x14ac:dyDescent="0.3">
      <c r="B44" s="69"/>
      <c r="C44" s="111"/>
      <c r="D44" s="29"/>
      <c r="E44" s="30"/>
      <c r="F44" s="31"/>
      <c r="G44" s="31"/>
      <c r="H44" s="86"/>
      <c r="I44" s="100"/>
      <c r="J44" s="118"/>
      <c r="K44" s="141"/>
    </row>
    <row r="45" spans="2:11" ht="30" customHeight="1" x14ac:dyDescent="0.25">
      <c r="B45" s="48">
        <v>1</v>
      </c>
      <c r="C45" s="107" t="s">
        <v>13</v>
      </c>
      <c r="D45" s="8" t="s">
        <v>14</v>
      </c>
      <c r="E45" s="32">
        <v>59.832000000000001</v>
      </c>
      <c r="F45" s="10">
        <v>3</v>
      </c>
      <c r="G45" s="10" t="s">
        <v>0</v>
      </c>
      <c r="H45" s="82">
        <v>43</v>
      </c>
      <c r="I45" s="79">
        <v>84.1</v>
      </c>
      <c r="J45" s="113">
        <f t="shared" ref="J45:J46" si="16">20%*H45*E45</f>
        <v>514.55520000000001</v>
      </c>
      <c r="K45" s="142">
        <f t="shared" ref="K45:K46" si="17">J45*1.95583</f>
        <v>1006.382496816</v>
      </c>
    </row>
    <row r="46" spans="2:11" ht="30" customHeight="1" thickBot="1" x14ac:dyDescent="0.3">
      <c r="B46" s="45">
        <v>2</v>
      </c>
      <c r="C46" s="109" t="s">
        <v>13</v>
      </c>
      <c r="D46" s="19" t="s">
        <v>15</v>
      </c>
      <c r="E46" s="20">
        <v>3.8340000000000001</v>
      </c>
      <c r="F46" s="21">
        <v>3</v>
      </c>
      <c r="G46" s="21" t="s">
        <v>0</v>
      </c>
      <c r="H46" s="84">
        <v>43</v>
      </c>
      <c r="I46" s="81">
        <v>84.1</v>
      </c>
      <c r="J46" s="116">
        <f t="shared" si="16"/>
        <v>32.9724</v>
      </c>
      <c r="K46" s="139">
        <f t="shared" si="17"/>
        <v>64.488409091999998</v>
      </c>
    </row>
    <row r="47" spans="2:11" ht="19.5" customHeight="1" thickBot="1" x14ac:dyDescent="0.3">
      <c r="B47" s="4"/>
      <c r="C47" s="5"/>
      <c r="D47" s="5"/>
      <c r="E47" s="56">
        <f>SUM(E45:E46)</f>
        <v>63.666000000000004</v>
      </c>
      <c r="F47" s="5"/>
      <c r="G47" s="5"/>
      <c r="H47" s="57"/>
      <c r="I47" s="93"/>
      <c r="J47" s="121"/>
      <c r="K47" s="122"/>
    </row>
    <row r="48" spans="2:11" ht="15.75" thickBot="1" x14ac:dyDescent="0.3">
      <c r="B48" s="70"/>
      <c r="C48" s="6"/>
      <c r="D48" s="6"/>
      <c r="E48" s="6"/>
      <c r="F48" s="6"/>
      <c r="G48" s="6"/>
      <c r="H48" s="6"/>
      <c r="I48" s="94"/>
      <c r="J48" s="123"/>
      <c r="K48" s="124"/>
    </row>
    <row r="49" spans="2:11" ht="30" customHeight="1" thickBot="1" x14ac:dyDescent="0.3">
      <c r="B49" s="128" t="s">
        <v>48</v>
      </c>
      <c r="C49" s="129"/>
      <c r="D49" s="130"/>
      <c r="E49" s="58">
        <f>SUM(E47+E43+E38+E33+E30+E27+E20+E16+E11)</f>
        <v>665.10699999999997</v>
      </c>
      <c r="F49" s="57"/>
      <c r="G49" s="57"/>
      <c r="H49" s="57"/>
      <c r="I49" s="57"/>
      <c r="J49" s="125"/>
      <c r="K49" s="126"/>
    </row>
  </sheetData>
  <mergeCells count="5">
    <mergeCell ref="B49:D49"/>
    <mergeCell ref="B1:C1"/>
    <mergeCell ref="B2:K2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Шабла - Депозити</vt:lpstr>
      <vt:lpstr>'Шабла - Депозити'!Печат_заглавия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2026-04-14T10:50:04Z</dcterms:modified>
</cp:coreProperties>
</file>