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ARG 2024-2025\II ТРЪЖНА СЕСИЯ 24-25\ПРЕДЛОЖЕНИЯ II Тръжна\"/>
    </mc:Choice>
  </mc:AlternateContent>
  <bookViews>
    <workbookView xWindow="0" yWindow="0" windowWidth="2370" windowHeight="0" activeTab="1"/>
  </bookViews>
  <sheets>
    <sheet name="ТЕРВЕЛ" sheetId="4" r:id="rId1"/>
    <sheet name="Трайни за създаване" sheetId="5" r:id="rId2"/>
    <sheet name="Трайни за доотгляждане" sheetId="6" r:id="rId3"/>
  </sheets>
  <definedNames>
    <definedName name="_xlnm._FilterDatabase" localSheetId="0" hidden="1">ТЕРВЕЛ!$B$1:$B$278</definedName>
    <definedName name="_xlnm.Print_Titles" localSheetId="0">ТЕРВЕЛ!$4:$5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6" l="1"/>
  <c r="M9" i="6"/>
  <c r="L9" i="5" l="1"/>
  <c r="E10" i="5" l="1"/>
  <c r="E12" i="5" s="1"/>
  <c r="L8" i="5"/>
  <c r="D251" i="4" l="1"/>
  <c r="D80" i="4" l="1"/>
  <c r="D28" i="4"/>
  <c r="D25" i="4"/>
  <c r="D21" i="4"/>
  <c r="D17" i="4"/>
  <c r="D8" i="4"/>
  <c r="H250" i="4" l="1"/>
  <c r="H249" i="4"/>
  <c r="H248" i="4"/>
  <c r="H247" i="4"/>
  <c r="H246" i="4"/>
  <c r="H245" i="4"/>
  <c r="H244" i="4"/>
  <c r="H243" i="4"/>
  <c r="H242" i="4"/>
  <c r="H241" i="4"/>
  <c r="H240" i="4"/>
  <c r="D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D221" i="4"/>
  <c r="H220" i="4"/>
  <c r="H219" i="4"/>
  <c r="H218" i="4"/>
  <c r="H217" i="4"/>
  <c r="H216" i="4"/>
  <c r="D214" i="4"/>
  <c r="H213" i="4"/>
  <c r="D211" i="4"/>
  <c r="H210" i="4"/>
  <c r="H209" i="4"/>
  <c r="H208" i="4"/>
  <c r="D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7" i="4"/>
  <c r="H24" i="4"/>
  <c r="H23" i="4"/>
  <c r="H20" i="4"/>
  <c r="H19" i="4"/>
  <c r="H16" i="4"/>
  <c r="H15" i="4"/>
  <c r="H14" i="4"/>
  <c r="H13" i="4"/>
  <c r="H12" i="4"/>
  <c r="H11" i="4"/>
  <c r="H10" i="4"/>
  <c r="H7" i="4"/>
  <c r="D252" i="4" l="1"/>
</calcChain>
</file>

<file path=xl/sharedStrings.xml><?xml version="1.0" encoding="utf-8"?>
<sst xmlns="http://schemas.openxmlformats.org/spreadsheetml/2006/main" count="752" uniqueCount="290">
  <si>
    <t>№ 
по ред</t>
  </si>
  <si>
    <t>площ дка</t>
  </si>
  <si>
    <t>кат.</t>
  </si>
  <si>
    <t>НТП</t>
  </si>
  <si>
    <t>начална цена лв/дка</t>
  </si>
  <si>
    <t>нива</t>
  </si>
  <si>
    <t>всичко:</t>
  </si>
  <si>
    <t>Божан</t>
  </si>
  <si>
    <t>04916.12.14</t>
  </si>
  <si>
    <t>Войниково</t>
  </si>
  <si>
    <t>11911.101.3</t>
  </si>
  <si>
    <t>11911.101.7</t>
  </si>
  <si>
    <t>11911.106.13</t>
  </si>
  <si>
    <t>11911.118.17</t>
  </si>
  <si>
    <t>11911.118.18</t>
  </si>
  <si>
    <t>11911.143.15</t>
  </si>
  <si>
    <t>11911.143.16</t>
  </si>
  <si>
    <t>Главанци</t>
  </si>
  <si>
    <t>14982.7.71</t>
  </si>
  <si>
    <t>14982.7.72</t>
  </si>
  <si>
    <t>Градница</t>
  </si>
  <si>
    <t>17590.14.26</t>
  </si>
  <si>
    <t>17590.14.27</t>
  </si>
  <si>
    <t>Гуслар</t>
  </si>
  <si>
    <t>18191.4.61</t>
  </si>
  <si>
    <t>Зърнево</t>
  </si>
  <si>
    <t>31396.1.46</t>
  </si>
  <si>
    <t>31396.1.51</t>
  </si>
  <si>
    <t>31396.1.54</t>
  </si>
  <si>
    <t>31396.1.67</t>
  </si>
  <si>
    <t>31396.1.68</t>
  </si>
  <si>
    <t>31396.1.70</t>
  </si>
  <si>
    <t>31396.2.20</t>
  </si>
  <si>
    <t>31396.2.23</t>
  </si>
  <si>
    <t>31396.2.24</t>
  </si>
  <si>
    <t>31396.2.27</t>
  </si>
  <si>
    <t>31396.2.30</t>
  </si>
  <si>
    <t>31396.2.39</t>
  </si>
  <si>
    <t>31396.2.43</t>
  </si>
  <si>
    <t>31396.2.49</t>
  </si>
  <si>
    <t>31396.2.155</t>
  </si>
  <si>
    <t>31396.2.59</t>
  </si>
  <si>
    <t>31396.2.60</t>
  </si>
  <si>
    <t>31396.2.66</t>
  </si>
  <si>
    <t>31396.2.70</t>
  </si>
  <si>
    <t>31396.2.75</t>
  </si>
  <si>
    <t>31396.2.77</t>
  </si>
  <si>
    <t>31396.2.96</t>
  </si>
  <si>
    <t>31396.2.97</t>
  </si>
  <si>
    <t>31396.2.99</t>
  </si>
  <si>
    <t>31396.2.100</t>
  </si>
  <si>
    <t>31396.2.101</t>
  </si>
  <si>
    <t>31396.2.102</t>
  </si>
  <si>
    <t>31396.2.106</t>
  </si>
  <si>
    <t>31396.2.107</t>
  </si>
  <si>
    <t>31396.2.109</t>
  </si>
  <si>
    <t>31396.2.111</t>
  </si>
  <si>
    <t>31396.2.112</t>
  </si>
  <si>
    <t>31396.2.113</t>
  </si>
  <si>
    <t>31396.2.115</t>
  </si>
  <si>
    <t>31396.2.116</t>
  </si>
  <si>
    <t>31396.2.117</t>
  </si>
  <si>
    <t>31396.2.122</t>
  </si>
  <si>
    <t>31396.2.123</t>
  </si>
  <si>
    <t>31396.2.129</t>
  </si>
  <si>
    <t>31396.2.130</t>
  </si>
  <si>
    <t>31396.2.134</t>
  </si>
  <si>
    <t>31396.2.135</t>
  </si>
  <si>
    <t>31396.2.136</t>
  </si>
  <si>
    <t>31396.2.138</t>
  </si>
  <si>
    <t>31396.3.7</t>
  </si>
  <si>
    <t>31396.3.13</t>
  </si>
  <si>
    <t>31396.3.14</t>
  </si>
  <si>
    <t>31396.3.15</t>
  </si>
  <si>
    <t>31396.3.17</t>
  </si>
  <si>
    <t>31396.2.200</t>
  </si>
  <si>
    <t>Орляк</t>
  </si>
  <si>
    <t>53953.2.1</t>
  </si>
  <si>
    <t>53953.3.12</t>
  </si>
  <si>
    <t>53953.3.13</t>
  </si>
  <si>
    <t>53953.3.17</t>
  </si>
  <si>
    <t>53953.3.18</t>
  </si>
  <si>
    <t>53953.3.19</t>
  </si>
  <si>
    <t>53953.3.20</t>
  </si>
  <si>
    <t>53953.3.24</t>
  </si>
  <si>
    <t>53953.3.25</t>
  </si>
  <si>
    <t>53953.3.26</t>
  </si>
  <si>
    <t>53953.3.28</t>
  </si>
  <si>
    <t>53953.3.29</t>
  </si>
  <si>
    <t>53953.3.30</t>
  </si>
  <si>
    <t>53953.3.32</t>
  </si>
  <si>
    <t>53953.3.33</t>
  </si>
  <si>
    <t>53953.3.35</t>
  </si>
  <si>
    <t>53953.3.36</t>
  </si>
  <si>
    <t>53953.3.37</t>
  </si>
  <si>
    <t>53953.3.41</t>
  </si>
  <si>
    <t>53953.3.47</t>
  </si>
  <si>
    <t>53953.3.48</t>
  </si>
  <si>
    <t>53953.3.50</t>
  </si>
  <si>
    <t>53953.3.53</t>
  </si>
  <si>
    <t>53953.3.54</t>
  </si>
  <si>
    <t>53953.3.55</t>
  </si>
  <si>
    <t>53953.3.57</t>
  </si>
  <si>
    <t>53953.3.61</t>
  </si>
  <si>
    <t>53953.3.65</t>
  </si>
  <si>
    <t>53953.3.66</t>
  </si>
  <si>
    <t>53953.3.71</t>
  </si>
  <si>
    <t>53953.3.72</t>
  </si>
  <si>
    <t>53953.3.95</t>
  </si>
  <si>
    <t>53953.3.96</t>
  </si>
  <si>
    <t>53953.3.97</t>
  </si>
  <si>
    <t>53953.3.98</t>
  </si>
  <si>
    <t>53953.3.119</t>
  </si>
  <si>
    <t>53953.3.120</t>
  </si>
  <si>
    <t>53953.3.122</t>
  </si>
  <si>
    <t>53953.3.123</t>
  </si>
  <si>
    <t>53953.3.126</t>
  </si>
  <si>
    <t>53953.3.128</t>
  </si>
  <si>
    <t>53953.3.130</t>
  </si>
  <si>
    <t>53953.3.132</t>
  </si>
  <si>
    <t>53953.3.133</t>
  </si>
  <si>
    <t>53953.3.134</t>
  </si>
  <si>
    <t>53953.3.135</t>
  </si>
  <si>
    <t>53953.3.140</t>
  </si>
  <si>
    <t>53953.3.142</t>
  </si>
  <si>
    <t>53953.3.145</t>
  </si>
  <si>
    <t>53953.3.154</t>
  </si>
  <si>
    <t>53953.3.155</t>
  </si>
  <si>
    <t>53953.3.156</t>
  </si>
  <si>
    <t>53953.3.157</t>
  </si>
  <si>
    <t>53953.3.158</t>
  </si>
  <si>
    <t>53953.3.160</t>
  </si>
  <si>
    <t>53953.3.161</t>
  </si>
  <si>
    <t>53953.3.192</t>
  </si>
  <si>
    <t>53953.3.196</t>
  </si>
  <si>
    <t>53953.3.197</t>
  </si>
  <si>
    <t>53953.3.199</t>
  </si>
  <si>
    <t>53953.3.201</t>
  </si>
  <si>
    <t>53953.3.202</t>
  </si>
  <si>
    <t>53953.3.204</t>
  </si>
  <si>
    <t>53953.3.205</t>
  </si>
  <si>
    <t>53953.3.209</t>
  </si>
  <si>
    <t>53953.3.210</t>
  </si>
  <si>
    <t>53953.3.216</t>
  </si>
  <si>
    <t>53953.3.217</t>
  </si>
  <si>
    <t>53953.3.218</t>
  </si>
  <si>
    <t>53953.3.219</t>
  </si>
  <si>
    <t>53953.3.221</t>
  </si>
  <si>
    <t>53953.3.223</t>
  </si>
  <si>
    <t>53953.3.224</t>
  </si>
  <si>
    <t>53953.3.225</t>
  </si>
  <si>
    <t>53953.3.226</t>
  </si>
  <si>
    <t>53953.3.237</t>
  </si>
  <si>
    <t>53953.3.238</t>
  </si>
  <si>
    <t>53953.3.241</t>
  </si>
  <si>
    <t>53953.3.245</t>
  </si>
  <si>
    <t>53953.3.246</t>
  </si>
  <si>
    <t>53953.3.248</t>
  </si>
  <si>
    <t>53953.3.251</t>
  </si>
  <si>
    <t>53953.3.254</t>
  </si>
  <si>
    <t>53953.3.255</t>
  </si>
  <si>
    <t>53953.3.256</t>
  </si>
  <si>
    <t>53953.3.257</t>
  </si>
  <si>
    <t>53953.3.258</t>
  </si>
  <si>
    <t>53953.3.260</t>
  </si>
  <si>
    <t>53953.3.262</t>
  </si>
  <si>
    <t>53953.3.263</t>
  </si>
  <si>
    <t>53953.3.264</t>
  </si>
  <si>
    <t>53953.3.265</t>
  </si>
  <si>
    <t>53953.3.266</t>
  </si>
  <si>
    <t>53953.3.267</t>
  </si>
  <si>
    <t>53953.3.269</t>
  </si>
  <si>
    <t>53953.3.271</t>
  </si>
  <si>
    <t>53953.3.273</t>
  </si>
  <si>
    <t>53953.3.274</t>
  </si>
  <si>
    <t>53953.3.275</t>
  </si>
  <si>
    <t>53953.3.276</t>
  </si>
  <si>
    <t>53953.3.284</t>
  </si>
  <si>
    <t>53953.3.285</t>
  </si>
  <si>
    <t>53953.3.286</t>
  </si>
  <si>
    <t>53953.3.287</t>
  </si>
  <si>
    <t>53953.3.288</t>
  </si>
  <si>
    <t>53953.3.290</t>
  </si>
  <si>
    <t>53953.3.291</t>
  </si>
  <si>
    <t>53953.11.35</t>
  </si>
  <si>
    <t>53953.11.57</t>
  </si>
  <si>
    <t>53953.11.58</t>
  </si>
  <si>
    <t>53953.11.59</t>
  </si>
  <si>
    <t>53953.12.19</t>
  </si>
  <si>
    <t>53953.24.153</t>
  </si>
  <si>
    <t>53953.24.154</t>
  </si>
  <si>
    <t>53953.33.99</t>
  </si>
  <si>
    <t>53953.33.114</t>
  </si>
  <si>
    <t>53953.33.115</t>
  </si>
  <si>
    <t>53953.33.116</t>
  </si>
  <si>
    <t>53953.33.117</t>
  </si>
  <si>
    <t>53953.33.120</t>
  </si>
  <si>
    <t>53953.33.121</t>
  </si>
  <si>
    <t>53953.38.30</t>
  </si>
  <si>
    <t>53953.38.31</t>
  </si>
  <si>
    <t>Попгруево</t>
  </si>
  <si>
    <t>57563.28.16</t>
  </si>
  <si>
    <t>57563.29.7</t>
  </si>
  <si>
    <t>57563.29.21</t>
  </si>
  <si>
    <t>Проф. Златарски</t>
  </si>
  <si>
    <t>58685.23.21</t>
  </si>
  <si>
    <t>Сърнец</t>
  </si>
  <si>
    <t>70617.15.20</t>
  </si>
  <si>
    <t>70617.15.32</t>
  </si>
  <si>
    <t>70617.18.13</t>
  </si>
  <si>
    <t>70617.26.116</t>
  </si>
  <si>
    <t>70617.29.8</t>
  </si>
  <si>
    <t>Тервел</t>
  </si>
  <si>
    <t>72271.44.19</t>
  </si>
  <si>
    <t>72271.45.8</t>
  </si>
  <si>
    <t>72271.50.30</t>
  </si>
  <si>
    <t>72271.53.17</t>
  </si>
  <si>
    <t>72271.55.38</t>
  </si>
  <si>
    <t>72271.55.39</t>
  </si>
  <si>
    <t>72271.62.4</t>
  </si>
  <si>
    <t>72271.62.13</t>
  </si>
  <si>
    <t>72271.63.47</t>
  </si>
  <si>
    <t>72271.101.1</t>
  </si>
  <si>
    <t>72271.101.35</t>
  </si>
  <si>
    <t>72271.101.36</t>
  </si>
  <si>
    <t>72271.101.37</t>
  </si>
  <si>
    <t>72271.101.38</t>
  </si>
  <si>
    <t>72271.101.39</t>
  </si>
  <si>
    <t>Честименско</t>
  </si>
  <si>
    <t>81270.16.1</t>
  </si>
  <si>
    <t>81270.24.13</t>
  </si>
  <si>
    <t>81270.27.28</t>
  </si>
  <si>
    <t>81270.28.9</t>
  </si>
  <si>
    <t>81270.28.10</t>
  </si>
  <si>
    <t>81270.34.26</t>
  </si>
  <si>
    <t>81270.34.28</t>
  </si>
  <si>
    <t>81270.35.22</t>
  </si>
  <si>
    <t>81270.35.23</t>
  </si>
  <si>
    <t>81270.35.26</t>
  </si>
  <si>
    <t>81270.35.37</t>
  </si>
  <si>
    <t>Общо:</t>
  </si>
  <si>
    <t>Землище</t>
  </si>
  <si>
    <t>Номер имот</t>
  </si>
  <si>
    <t>депозит   20 %</t>
  </si>
  <si>
    <t>221 имота</t>
  </si>
  <si>
    <r>
      <t xml:space="preserve">СПИСЪК
ЗА ПРОВЕЖДАНЕ НА II ТРЪЖНА СЕСИЯ ЗА ОТДАВАНЕ ПОД АРЕНДА ЗА СРОК ОТ ДЕСЕТ СТОПАНСКИ ГОДИНИ НА СВОБОДНИТЕ ЗЕМЕДЕЛСКИ ЗЕМИ ОТ ДПФ ЗА ОБЩИНА </t>
    </r>
    <r>
      <rPr>
        <b/>
        <u/>
        <sz val="12"/>
        <rFont val="Arial"/>
        <family val="2"/>
        <charset val="204"/>
      </rPr>
      <t>ТЕРВЕЛ</t>
    </r>
    <r>
      <rPr>
        <b/>
        <sz val="12"/>
        <rFont val="Arial"/>
        <family val="2"/>
        <charset val="204"/>
      </rPr>
      <t xml:space="preserve"> ЗА СТОПАНСКАТА 2024/2025 г.                                                           
</t>
    </r>
  </si>
  <si>
    <r>
      <rPr>
        <sz val="11"/>
        <color rgb="FF3F3F3F"/>
        <rFont val="Calibri"/>
        <family val="2"/>
        <charset val="204"/>
        <scheme val="minor"/>
      </rPr>
      <t xml:space="preserve">Списък на земеделските земи, находящи се на територията на област </t>
    </r>
    <r>
      <rPr>
        <b/>
        <sz val="11"/>
        <color rgb="FF3F3F3F"/>
        <rFont val="Calibri"/>
        <family val="2"/>
        <charset val="204"/>
        <scheme val="minor"/>
      </rPr>
      <t>Добрич</t>
    </r>
    <r>
      <rPr>
        <sz val="11"/>
        <color rgb="FF3F3F3F"/>
        <rFont val="Calibri"/>
        <family val="2"/>
        <charset val="204"/>
        <scheme val="minor"/>
      </rPr>
      <t xml:space="preserve">, за </t>
    </r>
    <r>
      <rPr>
        <b/>
        <sz val="11"/>
        <color rgb="FF3F3F3F"/>
        <rFont val="Calibri"/>
        <family val="2"/>
        <charset val="204"/>
        <scheme val="minor"/>
      </rPr>
      <t>дългосрочно отдаване</t>
    </r>
    <r>
      <rPr>
        <sz val="11"/>
        <color rgb="FF3F3F3F"/>
        <rFont val="Calibri"/>
        <family val="2"/>
        <charset val="204"/>
        <scheme val="minor"/>
      </rPr>
      <t xml:space="preserve"> под аренда                                                                                                                         </t>
    </r>
    <r>
      <rPr>
        <b/>
        <sz val="11"/>
        <color rgb="FF3F3F3F"/>
        <rFont val="Calibri"/>
        <family val="2"/>
        <charset val="204"/>
        <scheme val="minor"/>
      </rPr>
      <t xml:space="preserve">за създаване и отглеждане на трайни насаждения, </t>
    </r>
    <r>
      <rPr>
        <sz val="11"/>
        <color rgb="FF3F3F3F"/>
        <rFont val="Calibri"/>
        <family val="2"/>
        <charset val="204"/>
        <scheme val="minor"/>
      </rPr>
      <t xml:space="preserve">обект на търг за стопанската </t>
    </r>
    <r>
      <rPr>
        <b/>
        <sz val="11"/>
        <color rgb="FF3F3F3F"/>
        <rFont val="Calibri"/>
        <family val="2"/>
        <charset val="204"/>
        <scheme val="minor"/>
      </rPr>
      <t>2024/2025</t>
    </r>
    <r>
      <rPr>
        <sz val="11"/>
        <color rgb="FF3F3F3F"/>
        <rFont val="Calibri"/>
        <family val="2"/>
        <charset val="204"/>
        <scheme val="minor"/>
      </rPr>
      <t xml:space="preserve"> година</t>
    </r>
  </si>
  <si>
    <t xml:space="preserve">№ по ред </t>
  </si>
  <si>
    <t>Община</t>
  </si>
  <si>
    <t>Поземлен имот с идентификатор по КК</t>
  </si>
  <si>
    <t>Площ (дка)</t>
  </si>
  <si>
    <t>Категория на земята</t>
  </si>
  <si>
    <t>Вид насаждение</t>
  </si>
  <si>
    <t>Гратисен период</t>
  </si>
  <si>
    <t>Срок на отдаване</t>
  </si>
  <si>
    <t>Начална тръжна цена (лв./дка)</t>
  </si>
  <si>
    <t>Размер на депозит (лева)</t>
  </si>
  <si>
    <t>31396.2.146</t>
  </si>
  <si>
    <t xml:space="preserve">овощни насаждения (костилкови)- кайсии </t>
  </si>
  <si>
    <t>52.00 (5-7години)             78.00 (8-19 години)</t>
  </si>
  <si>
    <t>Кладенци</t>
  </si>
  <si>
    <t>37157.1.1</t>
  </si>
  <si>
    <t xml:space="preserve"> </t>
  </si>
  <si>
    <t xml:space="preserve"> Продължителността на периода на плододаване за отделните видове трайни насаждения се определя от приложенията към чл. 5 от Наредбата за базисните цени на трайните насаждения (ДВ бр. 107 от 2000 г.)</t>
  </si>
  <si>
    <t>Начална тръжна цена за създаване и отглеждане на трайни насаждения по периоди</t>
  </si>
  <si>
    <t>Трайни насаждения</t>
  </si>
  <si>
    <t>гратисен период</t>
  </si>
  <si>
    <t>период на плододаване</t>
  </si>
  <si>
    <t>вид</t>
  </si>
  <si>
    <t>год.</t>
  </si>
  <si>
    <t>години</t>
  </si>
  <si>
    <t>лв./дка</t>
  </si>
  <si>
    <t>овощни насаждения (костилкови)- кайсии</t>
  </si>
  <si>
    <t>от 5 до 7</t>
  </si>
  <si>
    <t>от 8 до 19</t>
  </si>
  <si>
    <t>Всичко за областта: 2 броя имоти</t>
  </si>
  <si>
    <t>Поливност</t>
  </si>
  <si>
    <t>Вид на съществуващото  насаждение</t>
  </si>
  <si>
    <t>Година на засаждане</t>
  </si>
  <si>
    <t>Каблешково</t>
  </si>
  <si>
    <t>35050.12.3</t>
  </si>
  <si>
    <t>не</t>
  </si>
  <si>
    <t>овощни насаждения (черупкови) -орехи</t>
  </si>
  <si>
    <t>2015/2016</t>
  </si>
  <si>
    <t>52.00 (5-7години)             78.00 (за останалия период на плододаване)</t>
  </si>
  <si>
    <t>Всичко за областта : 1 брой имот</t>
  </si>
  <si>
    <r>
      <t xml:space="preserve">Списък на земеделските земи, находящи се на територията на област </t>
    </r>
    <r>
      <rPr>
        <b/>
        <sz val="11"/>
        <color rgb="FF3F3F3F"/>
        <rFont val="Calibri"/>
        <family val="2"/>
        <charset val="204"/>
        <scheme val="minor"/>
      </rPr>
      <t>Добрич</t>
    </r>
    <r>
      <rPr>
        <sz val="11"/>
        <color rgb="FF3F3F3F"/>
        <rFont val="Calibri"/>
        <family val="2"/>
        <charset val="204"/>
        <scheme val="minor"/>
      </rPr>
      <t xml:space="preserve">, за дългосрочно отдаване под аренда за  отглеждане на </t>
    </r>
    <r>
      <rPr>
        <b/>
        <sz val="11"/>
        <color rgb="FF3F3F3F"/>
        <rFont val="Calibri"/>
        <family val="2"/>
        <charset val="204"/>
        <scheme val="minor"/>
      </rPr>
      <t>съществуващи трайни насаждения</t>
    </r>
    <r>
      <rPr>
        <sz val="11"/>
        <color rgb="FF3F3F3F"/>
        <rFont val="Calibri"/>
        <family val="2"/>
        <charset val="204"/>
        <scheme val="minor"/>
      </rPr>
      <t xml:space="preserve">, обект на търг за стопанската </t>
    </r>
    <r>
      <rPr>
        <b/>
        <sz val="11"/>
        <color rgb="FF3F3F3F"/>
        <rFont val="Calibri"/>
        <family val="2"/>
        <charset val="204"/>
        <scheme val="minor"/>
      </rPr>
      <t>2024/2025</t>
    </r>
    <r>
      <rPr>
        <sz val="11"/>
        <color rgb="FF3F3F3F"/>
        <rFont val="Calibri"/>
        <family val="2"/>
        <charset val="204"/>
        <scheme val="minor"/>
      </rPr>
      <t xml:space="preserve"> година</t>
    </r>
  </si>
  <si>
    <t>* Забележка: имот 37157.1.1 -  с обща площ 1961,386 дка, като предмет на търга са ид.ч. от 1661,386 дка</t>
  </si>
  <si>
    <t>ПРОЛОЖЕНИЕ 2</t>
  </si>
  <si>
    <t>ПРОЛОЖЕНИЕ 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</si>
</sst>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u/>
      <sz val="12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sz val="8"/>
      <color theme="1"/>
      <name val="Times New Roman"/>
      <family val="1"/>
      <charset val="204"/>
    </font>
    <font>
      <b/>
      <i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10" fillId="0" borderId="0"/>
    <xf numFmtId="0" fontId="17" fillId="3" borderId="42" applyNumberFormat="0" applyAlignment="0" applyProtection="0"/>
    <xf numFmtId="0" fontId="18" fillId="4" borderId="43" applyNumberFormat="0" applyAlignment="0" applyProtection="0"/>
  </cellStyleXfs>
  <cellXfs count="309">
    <xf numFmtId="0" fontId="0" fillId="0" borderId="0" xfId="0"/>
    <xf numFmtId="0" fontId="2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2" fontId="1" fillId="2" borderId="7" xfId="3" applyNumberFormat="1" applyFont="1" applyFill="1" applyBorder="1" applyAlignment="1">
      <alignment horizontal="center" vertical="center" wrapText="1"/>
    </xf>
    <xf numFmtId="2" fontId="1" fillId="2" borderId="3" xfId="3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2" fillId="2" borderId="0" xfId="0" applyFont="1" applyFill="1" applyAlignment="1"/>
    <xf numFmtId="0" fontId="0" fillId="0" borderId="0" xfId="0" applyAlignment="1"/>
    <xf numFmtId="0" fontId="6" fillId="0" borderId="0" xfId="0" applyFont="1" applyAlignment="1"/>
    <xf numFmtId="0" fontId="4" fillId="0" borderId="0" xfId="0" applyFont="1" applyAlignment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/>
    <xf numFmtId="0" fontId="1" fillId="2" borderId="10" xfId="0" applyFont="1" applyFill="1" applyBorder="1" applyAlignment="1">
      <alignment horizontal="left"/>
    </xf>
    <xf numFmtId="164" fontId="1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12" fillId="0" borderId="15" xfId="0" applyFont="1" applyBorder="1"/>
    <xf numFmtId="2" fontId="7" fillId="2" borderId="15" xfId="0" applyNumberFormat="1" applyFont="1" applyFill="1" applyBorder="1" applyAlignment="1">
      <alignment horizontal="right"/>
    </xf>
    <xf numFmtId="2" fontId="7" fillId="2" borderId="16" xfId="0" applyNumberFormat="1" applyFont="1" applyFill="1" applyBorder="1"/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left"/>
    </xf>
    <xf numFmtId="0" fontId="7" fillId="2" borderId="18" xfId="0" applyFont="1" applyFill="1" applyBorder="1" applyAlignment="1"/>
    <xf numFmtId="165" fontId="8" fillId="2" borderId="18" xfId="0" applyNumberFormat="1" applyFont="1" applyFill="1" applyBorder="1" applyAlignment="1"/>
    <xf numFmtId="0" fontId="7" fillId="2" borderId="18" xfId="0" applyFont="1" applyFill="1" applyBorder="1" applyAlignment="1">
      <alignment horizontal="right"/>
    </xf>
    <xf numFmtId="2" fontId="7" fillId="2" borderId="18" xfId="0" applyNumberFormat="1" applyFont="1" applyFill="1" applyBorder="1" applyAlignment="1">
      <alignment horizontal="right"/>
    </xf>
    <xf numFmtId="2" fontId="7" fillId="2" borderId="19" xfId="0" applyNumberFormat="1" applyFont="1" applyFill="1" applyBorder="1"/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3" xfId="0" applyFont="1" applyBorder="1" applyAlignment="1"/>
    <xf numFmtId="0" fontId="12" fillId="0" borderId="13" xfId="0" applyFont="1" applyBorder="1"/>
    <xf numFmtId="2" fontId="7" fillId="2" borderId="13" xfId="0" applyNumberFormat="1" applyFont="1" applyFill="1" applyBorder="1" applyAlignment="1">
      <alignment horizontal="right"/>
    </xf>
    <xf numFmtId="2" fontId="7" fillId="2" borderId="14" xfId="0" applyNumberFormat="1" applyFont="1" applyFill="1" applyBorder="1"/>
    <xf numFmtId="0" fontId="13" fillId="2" borderId="20" xfId="0" applyFont="1" applyFill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2" fillId="0" borderId="15" xfId="0" applyFont="1" applyBorder="1" applyAlignment="1"/>
    <xf numFmtId="0" fontId="13" fillId="2" borderId="36" xfId="0" applyFont="1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2" fillId="0" borderId="27" xfId="0" applyFont="1" applyBorder="1" applyAlignment="1"/>
    <xf numFmtId="0" fontId="12" fillId="0" borderId="27" xfId="0" applyFont="1" applyBorder="1"/>
    <xf numFmtId="2" fontId="7" fillId="2" borderId="27" xfId="0" applyNumberFormat="1" applyFont="1" applyFill="1" applyBorder="1" applyAlignment="1">
      <alignment horizontal="right"/>
    </xf>
    <xf numFmtId="2" fontId="7" fillId="2" borderId="35" xfId="0" applyNumberFormat="1" applyFont="1" applyFill="1" applyBorder="1"/>
    <xf numFmtId="0" fontId="7" fillId="2" borderId="10" xfId="0" applyFont="1" applyFill="1" applyBorder="1" applyAlignment="1"/>
    <xf numFmtId="165" fontId="8" fillId="2" borderId="10" xfId="0" applyNumberFormat="1" applyFont="1" applyFill="1" applyBorder="1" applyAlignment="1"/>
    <xf numFmtId="0" fontId="7" fillId="2" borderId="10" xfId="0" applyFont="1" applyFill="1" applyBorder="1" applyAlignment="1">
      <alignment horizontal="right"/>
    </xf>
    <xf numFmtId="2" fontId="7" fillId="2" borderId="10" xfId="0" applyNumberFormat="1" applyFont="1" applyFill="1" applyBorder="1" applyAlignment="1">
      <alignment horizontal="right"/>
    </xf>
    <xf numFmtId="2" fontId="7" fillId="2" borderId="11" xfId="0" applyNumberFormat="1" applyFont="1" applyFill="1" applyBorder="1"/>
    <xf numFmtId="0" fontId="8" fillId="2" borderId="27" xfId="0" applyFont="1" applyFill="1" applyBorder="1" applyAlignment="1">
      <alignment horizontal="left"/>
    </xf>
    <xf numFmtId="0" fontId="7" fillId="2" borderId="27" xfId="0" applyFont="1" applyFill="1" applyBorder="1" applyAlignment="1"/>
    <xf numFmtId="164" fontId="7" fillId="2" borderId="27" xfId="0" applyNumberFormat="1" applyFont="1" applyFill="1" applyBorder="1" applyAlignment="1"/>
    <xf numFmtId="0" fontId="7" fillId="2" borderId="27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/>
    </xf>
    <xf numFmtId="0" fontId="12" fillId="0" borderId="23" xfId="0" applyFont="1" applyBorder="1" applyAlignment="1">
      <alignment horizontal="left"/>
    </xf>
    <xf numFmtId="0" fontId="12" fillId="0" borderId="23" xfId="0" applyFont="1" applyBorder="1" applyAlignment="1"/>
    <xf numFmtId="0" fontId="12" fillId="0" borderId="23" xfId="0" applyFont="1" applyBorder="1"/>
    <xf numFmtId="2" fontId="7" fillId="2" borderId="23" xfId="0" applyNumberFormat="1" applyFont="1" applyFill="1" applyBorder="1" applyAlignment="1">
      <alignment horizontal="right"/>
    </xf>
    <xf numFmtId="2" fontId="7" fillId="2" borderId="25" xfId="0" applyNumberFormat="1" applyFont="1" applyFill="1" applyBorder="1"/>
    <xf numFmtId="0" fontId="13" fillId="2" borderId="17" xfId="0" applyFont="1" applyFill="1" applyBorder="1" applyAlignment="1">
      <alignment horizontal="center"/>
    </xf>
    <xf numFmtId="0" fontId="12" fillId="0" borderId="18" xfId="0" applyFont="1" applyBorder="1" applyAlignment="1">
      <alignment horizontal="left"/>
    </xf>
    <xf numFmtId="0" fontId="12" fillId="0" borderId="18" xfId="0" applyFont="1" applyBorder="1" applyAlignment="1"/>
    <xf numFmtId="165" fontId="12" fillId="0" borderId="18" xfId="0" applyNumberFormat="1" applyFont="1" applyBorder="1" applyAlignment="1"/>
    <xf numFmtId="0" fontId="12" fillId="0" borderId="28" xfId="0" applyFont="1" applyBorder="1"/>
    <xf numFmtId="2" fontId="7" fillId="2" borderId="28" xfId="0" applyNumberFormat="1" applyFont="1" applyFill="1" applyBorder="1" applyAlignment="1">
      <alignment horizontal="right"/>
    </xf>
    <xf numFmtId="2" fontId="7" fillId="2" borderId="29" xfId="0" applyNumberFormat="1" applyFont="1" applyFill="1" applyBorder="1"/>
    <xf numFmtId="0" fontId="12" fillId="0" borderId="33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/>
    <xf numFmtId="0" fontId="12" fillId="0" borderId="0" xfId="0" applyFont="1" applyBorder="1"/>
    <xf numFmtId="0" fontId="12" fillId="0" borderId="34" xfId="0" applyFont="1" applyBorder="1"/>
    <xf numFmtId="0" fontId="7" fillId="2" borderId="36" xfId="0" applyFont="1" applyFill="1" applyBorder="1" applyAlignment="1">
      <alignment horizontal="center"/>
    </xf>
    <xf numFmtId="0" fontId="7" fillId="2" borderId="27" xfId="0" applyNumberFormat="1" applyFont="1" applyFill="1" applyBorder="1" applyAlignment="1">
      <alignment horizontal="left"/>
    </xf>
    <xf numFmtId="0" fontId="7" fillId="0" borderId="27" xfId="0" applyFont="1" applyBorder="1" applyAlignment="1"/>
    <xf numFmtId="0" fontId="7" fillId="2" borderId="27" xfId="0" applyFont="1" applyFill="1" applyBorder="1" applyAlignment="1">
      <alignment horizontal="right"/>
    </xf>
    <xf numFmtId="0" fontId="12" fillId="2" borderId="15" xfId="0" applyFont="1" applyFill="1" applyBorder="1"/>
    <xf numFmtId="165" fontId="12" fillId="0" borderId="15" xfId="0" applyNumberFormat="1" applyFont="1" applyBorder="1" applyAlignment="1"/>
    <xf numFmtId="0" fontId="7" fillId="0" borderId="15" xfId="0" applyFont="1" applyBorder="1" applyAlignment="1"/>
    <xf numFmtId="0" fontId="7" fillId="2" borderId="15" xfId="0" applyFont="1" applyFill="1" applyBorder="1" applyAlignment="1">
      <alignment horizontal="left"/>
    </xf>
    <xf numFmtId="0" fontId="7" fillId="2" borderId="15" xfId="0" applyFont="1" applyFill="1" applyBorder="1" applyAlignment="1"/>
    <xf numFmtId="164" fontId="7" fillId="2" borderId="15" xfId="0" applyNumberFormat="1" applyFont="1" applyFill="1" applyBorder="1" applyAlignment="1"/>
    <xf numFmtId="0" fontId="7" fillId="2" borderId="15" xfId="0" applyFont="1" applyFill="1" applyBorder="1" applyAlignment="1">
      <alignment horizontal="left" vertical="center" wrapText="1"/>
    </xf>
    <xf numFmtId="2" fontId="7" fillId="2" borderId="41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left"/>
    </xf>
    <xf numFmtId="164" fontId="7" fillId="2" borderId="13" xfId="0" applyNumberFormat="1" applyFont="1" applyFill="1" applyBorder="1" applyAlignment="1"/>
    <xf numFmtId="0" fontId="7" fillId="2" borderId="13" xfId="0" applyFont="1" applyFill="1" applyBorder="1" applyAlignment="1">
      <alignment horizontal="left"/>
    </xf>
    <xf numFmtId="0" fontId="8" fillId="2" borderId="39" xfId="0" applyFont="1" applyFill="1" applyBorder="1" applyAlignment="1">
      <alignment horizontal="left"/>
    </xf>
    <xf numFmtId="0" fontId="7" fillId="2" borderId="39" xfId="0" applyFont="1" applyFill="1" applyBorder="1" applyAlignment="1">
      <alignment wrapText="1"/>
    </xf>
    <xf numFmtId="164" fontId="7" fillId="2" borderId="39" xfId="0" applyNumberFormat="1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2" fontId="7" fillId="2" borderId="39" xfId="0" applyNumberFormat="1" applyFont="1" applyFill="1" applyBorder="1" applyAlignment="1">
      <alignment horizontal="right"/>
    </xf>
    <xf numFmtId="2" fontId="7" fillId="2" borderId="40" xfId="0" applyNumberFormat="1" applyFont="1" applyFill="1" applyBorder="1"/>
    <xf numFmtId="0" fontId="12" fillId="0" borderId="28" xfId="0" applyFont="1" applyBorder="1" applyAlignment="1">
      <alignment horizontal="left"/>
    </xf>
    <xf numFmtId="0" fontId="12" fillId="0" borderId="28" xfId="0" applyFont="1" applyBorder="1" applyAlignment="1"/>
    <xf numFmtId="164" fontId="8" fillId="2" borderId="27" xfId="0" applyNumberFormat="1" applyFont="1" applyFill="1" applyBorder="1" applyAlignment="1"/>
    <xf numFmtId="0" fontId="7" fillId="2" borderId="35" xfId="0" applyFont="1" applyFill="1" applyBorder="1"/>
    <xf numFmtId="0" fontId="13" fillId="2" borderId="37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left"/>
    </xf>
    <xf numFmtId="0" fontId="8" fillId="2" borderId="13" xfId="0" applyFont="1" applyFill="1" applyBorder="1" applyAlignment="1"/>
    <xf numFmtId="3" fontId="8" fillId="2" borderId="13" xfId="0" applyNumberFormat="1" applyFont="1" applyFill="1" applyBorder="1" applyAlignment="1"/>
    <xf numFmtId="0" fontId="8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right"/>
    </xf>
    <xf numFmtId="1" fontId="8" fillId="2" borderId="14" xfId="0" applyNumberFormat="1" applyFont="1" applyFill="1" applyBorder="1" applyAlignment="1">
      <alignment horizontal="center"/>
    </xf>
    <xf numFmtId="2" fontId="7" fillId="2" borderId="22" xfId="0" applyNumberFormat="1" applyFont="1" applyFill="1" applyBorder="1" applyAlignment="1">
      <alignment horizontal="right"/>
    </xf>
    <xf numFmtId="0" fontId="14" fillId="2" borderId="15" xfId="0" applyFont="1" applyFill="1" applyBorder="1" applyAlignment="1"/>
    <xf numFmtId="164" fontId="14" fillId="2" borderId="15" xfId="0" applyNumberFormat="1" applyFont="1" applyFill="1" applyBorder="1" applyAlignment="1"/>
    <xf numFmtId="0" fontId="14" fillId="2" borderId="13" xfId="0" applyFont="1" applyFill="1" applyBorder="1" applyAlignment="1"/>
    <xf numFmtId="164" fontId="14" fillId="2" borderId="13" xfId="0" applyNumberFormat="1" applyFont="1" applyFill="1" applyBorder="1" applyAlignment="1"/>
    <xf numFmtId="0" fontId="8" fillId="2" borderId="22" xfId="0" applyFont="1" applyFill="1" applyBorder="1" applyAlignment="1">
      <alignment horizontal="left"/>
    </xf>
    <xf numFmtId="0" fontId="7" fillId="2" borderId="22" xfId="0" applyFont="1" applyFill="1" applyBorder="1" applyAlignment="1"/>
    <xf numFmtId="165" fontId="8" fillId="2" borderId="22" xfId="0" applyNumberFormat="1" applyFont="1" applyFill="1" applyBorder="1" applyAlignment="1"/>
    <xf numFmtId="0" fontId="7" fillId="2" borderId="22" xfId="0" applyFont="1" applyFill="1" applyBorder="1" applyAlignment="1">
      <alignment horizontal="right"/>
    </xf>
    <xf numFmtId="2" fontId="7" fillId="2" borderId="26" xfId="0" applyNumberFormat="1" applyFont="1" applyFill="1" applyBorder="1"/>
    <xf numFmtId="0" fontId="12" fillId="2" borderId="15" xfId="0" applyFont="1" applyFill="1" applyBorder="1" applyAlignment="1">
      <alignment horizontal="left"/>
    </xf>
    <xf numFmtId="0" fontId="12" fillId="2" borderId="15" xfId="0" applyFont="1" applyFill="1" applyBorder="1" applyAlignment="1"/>
    <xf numFmtId="0" fontId="7" fillId="0" borderId="15" xfId="0" applyFont="1" applyFill="1" applyBorder="1" applyAlignment="1">
      <alignment horizontal="left"/>
    </xf>
    <xf numFmtId="0" fontId="7" fillId="0" borderId="15" xfId="0" applyFont="1" applyFill="1" applyBorder="1" applyAlignment="1">
      <alignment wrapText="1"/>
    </xf>
    <xf numFmtId="164" fontId="7" fillId="0" borderId="15" xfId="0" applyNumberFormat="1" applyFont="1" applyFill="1" applyBorder="1" applyAlignment="1">
      <alignment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/>
    </xf>
    <xf numFmtId="0" fontId="7" fillId="0" borderId="18" xfId="0" applyFont="1" applyFill="1" applyBorder="1" applyAlignment="1">
      <alignment wrapText="1"/>
    </xf>
    <xf numFmtId="164" fontId="7" fillId="0" borderId="18" xfId="0" applyNumberFormat="1" applyFont="1" applyFill="1" applyBorder="1" applyAlignment="1">
      <alignment wrapText="1"/>
    </xf>
    <xf numFmtId="0" fontId="7" fillId="0" borderId="18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/>
    </xf>
    <xf numFmtId="0" fontId="12" fillId="0" borderId="10" xfId="0" applyFont="1" applyBorder="1" applyAlignment="1"/>
    <xf numFmtId="0" fontId="12" fillId="0" borderId="10" xfId="0" applyFont="1" applyBorder="1"/>
    <xf numFmtId="0" fontId="7" fillId="2" borderId="39" xfId="0" applyNumberFormat="1" applyFont="1" applyFill="1" applyBorder="1" applyAlignment="1">
      <alignment horizontal="left"/>
    </xf>
    <xf numFmtId="164" fontId="7" fillId="2" borderId="39" xfId="0" applyNumberFormat="1" applyFont="1" applyFill="1" applyBorder="1" applyAlignment="1"/>
    <xf numFmtId="0" fontId="7" fillId="0" borderId="39" xfId="0" applyFont="1" applyBorder="1" applyAlignment="1"/>
    <xf numFmtId="0" fontId="7" fillId="2" borderId="39" xfId="0" applyFont="1" applyFill="1" applyBorder="1" applyAlignment="1">
      <alignment horizontal="right"/>
    </xf>
    <xf numFmtId="0" fontId="12" fillId="0" borderId="11" xfId="0" applyFont="1" applyBorder="1"/>
    <xf numFmtId="0" fontId="2" fillId="2" borderId="10" xfId="0" applyFont="1" applyFill="1" applyBorder="1" applyAlignment="1"/>
    <xf numFmtId="165" fontId="1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2" fontId="2" fillId="2" borderId="11" xfId="0" applyNumberFormat="1" applyFont="1" applyFill="1" applyBorder="1"/>
    <xf numFmtId="165" fontId="1" fillId="2" borderId="31" xfId="0" applyNumberFormat="1" applyFont="1" applyFill="1" applyBorder="1" applyAlignment="1">
      <alignment horizontal="left"/>
    </xf>
    <xf numFmtId="165" fontId="11" fillId="2" borderId="10" xfId="0" applyNumberFormat="1" applyFont="1" applyFill="1" applyBorder="1" applyAlignment="1"/>
    <xf numFmtId="0" fontId="15" fillId="0" borderId="1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1" fillId="2" borderId="32" xfId="0" applyFont="1" applyFill="1" applyBorder="1" applyAlignment="1"/>
    <xf numFmtId="0" fontId="2" fillId="2" borderId="0" xfId="0" applyFont="1" applyFill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" fontId="15" fillId="0" borderId="1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2" borderId="10" xfId="0" applyFont="1" applyFill="1" applyBorder="1" applyAlignment="1"/>
    <xf numFmtId="164" fontId="7" fillId="2" borderId="10" xfId="0" applyNumberFormat="1" applyFont="1" applyFill="1" applyBorder="1" applyAlignment="1">
      <alignment wrapText="1"/>
    </xf>
    <xf numFmtId="0" fontId="14" fillId="2" borderId="1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/>
    </xf>
    <xf numFmtId="0" fontId="7" fillId="2" borderId="13" xfId="0" applyFont="1" applyFill="1" applyBorder="1" applyAlignment="1"/>
    <xf numFmtId="0" fontId="7" fillId="2" borderId="22" xfId="0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left"/>
    </xf>
    <xf numFmtId="164" fontId="7" fillId="2" borderId="18" xfId="0" applyNumberFormat="1" applyFont="1" applyFill="1" applyBorder="1" applyAlignment="1"/>
    <xf numFmtId="165" fontId="7" fillId="0" borderId="18" xfId="0" applyNumberFormat="1" applyFont="1" applyBorder="1" applyAlignment="1"/>
    <xf numFmtId="0" fontId="7" fillId="2" borderId="18" xfId="0" applyFont="1" applyFill="1" applyBorder="1" applyAlignment="1">
      <alignment horizontal="left"/>
    </xf>
    <xf numFmtId="0" fontId="13" fillId="0" borderId="24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left"/>
    </xf>
    <xf numFmtId="0" fontId="7" fillId="2" borderId="28" xfId="0" applyFont="1" applyFill="1" applyBorder="1" applyAlignment="1"/>
    <xf numFmtId="164" fontId="14" fillId="2" borderId="28" xfId="0" applyNumberFormat="1" applyFont="1" applyFill="1" applyBorder="1" applyAlignment="1"/>
    <xf numFmtId="0" fontId="14" fillId="2" borderId="28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left" vertical="center" wrapText="1"/>
    </xf>
    <xf numFmtId="0" fontId="18" fillId="4" borderId="44" xfId="7" applyBorder="1" applyAlignment="1">
      <alignment horizontal="center" vertical="center" wrapText="1"/>
    </xf>
    <xf numFmtId="0" fontId="18" fillId="4" borderId="44" xfId="7" applyBorder="1" applyAlignment="1">
      <alignment horizontal="center" vertical="center"/>
    </xf>
    <xf numFmtId="0" fontId="18" fillId="4" borderId="44" xfId="7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2" fontId="0" fillId="0" borderId="13" xfId="0" applyNumberFormat="1" applyFont="1" applyBorder="1" applyAlignment="1">
      <alignment wrapText="1"/>
    </xf>
    <xf numFmtId="0" fontId="19" fillId="0" borderId="13" xfId="0" applyFont="1" applyBorder="1"/>
    <xf numFmtId="0" fontId="0" fillId="0" borderId="13" xfId="0" applyFont="1" applyBorder="1" applyAlignment="1">
      <alignment horizontal="right"/>
    </xf>
    <xf numFmtId="0" fontId="0" fillId="0" borderId="13" xfId="0" applyFont="1" applyBorder="1" applyAlignment="1">
      <alignment horizontal="center" wrapText="1"/>
    </xf>
    <xf numFmtId="4" fontId="0" fillId="0" borderId="14" xfId="0" applyNumberFormat="1" applyFont="1" applyBorder="1"/>
    <xf numFmtId="0" fontId="0" fillId="0" borderId="37" xfId="0" applyFont="1" applyBorder="1" applyAlignment="1">
      <alignment horizontal="center"/>
    </xf>
    <xf numFmtId="0" fontId="0" fillId="0" borderId="28" xfId="0" applyFont="1" applyBorder="1"/>
    <xf numFmtId="0" fontId="19" fillId="0" borderId="28" xfId="0" applyFont="1" applyBorder="1"/>
    <xf numFmtId="0" fontId="0" fillId="0" borderId="28" xfId="0" applyFont="1" applyBorder="1" applyAlignment="1">
      <alignment horizontal="right"/>
    </xf>
    <xf numFmtId="0" fontId="0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 wrapText="1"/>
    </xf>
    <xf numFmtId="4" fontId="0" fillId="0" borderId="29" xfId="0" applyNumberFormat="1" applyFont="1" applyBorder="1"/>
    <xf numFmtId="0" fontId="0" fillId="0" borderId="9" xfId="0" applyBorder="1"/>
    <xf numFmtId="0" fontId="21" fillId="0" borderId="18" xfId="0" applyFont="1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right"/>
    </xf>
    <xf numFmtId="164" fontId="22" fillId="0" borderId="10" xfId="0" applyNumberFormat="1" applyFont="1" applyBorder="1"/>
    <xf numFmtId="0" fontId="0" fillId="0" borderId="11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right"/>
    </xf>
    <xf numFmtId="0" fontId="0" fillId="0" borderId="22" xfId="0" applyBorder="1" applyAlignment="1">
      <alignment horizontal="center"/>
    </xf>
    <xf numFmtId="0" fontId="0" fillId="0" borderId="26" xfId="0" applyBorder="1"/>
    <xf numFmtId="0" fontId="23" fillId="5" borderId="0" xfId="0" applyFont="1" applyFill="1" applyBorder="1"/>
    <xf numFmtId="0" fontId="24" fillId="0" borderId="0" xfId="0" applyFont="1"/>
    <xf numFmtId="0" fontId="25" fillId="0" borderId="0" xfId="0" applyFont="1"/>
    <xf numFmtId="0" fontId="26" fillId="0" borderId="46" xfId="0" applyFont="1" applyFill="1" applyBorder="1" applyAlignment="1">
      <alignment horizontal="center" vertical="center" wrapText="1"/>
    </xf>
    <xf numFmtId="165" fontId="26" fillId="0" borderId="23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/>
    </xf>
    <xf numFmtId="165" fontId="26" fillId="0" borderId="22" xfId="0" applyNumberFormat="1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2" fontId="0" fillId="0" borderId="15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2" fillId="2" borderId="0" xfId="0" applyFont="1" applyFill="1" applyAlignment="1">
      <alignment horizontal="center" wrapText="1"/>
    </xf>
    <xf numFmtId="0" fontId="27" fillId="0" borderId="0" xfId="0" applyFont="1" applyAlignment="1">
      <alignment vertical="center"/>
    </xf>
    <xf numFmtId="0" fontId="0" fillId="0" borderId="10" xfId="0" applyFont="1" applyBorder="1"/>
    <xf numFmtId="0" fontId="0" fillId="0" borderId="9" xfId="0" applyFont="1" applyBorder="1"/>
    <xf numFmtId="0" fontId="22" fillId="0" borderId="10" xfId="0" applyFont="1" applyBorder="1"/>
    <xf numFmtId="0" fontId="0" fillId="0" borderId="11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6" xfId="0" applyFont="1" applyBorder="1"/>
    <xf numFmtId="0" fontId="24" fillId="0" borderId="10" xfId="0" applyFont="1" applyBorder="1"/>
    <xf numFmtId="0" fontId="24" fillId="0" borderId="11" xfId="0" applyFont="1" applyBorder="1"/>
    <xf numFmtId="0" fontId="21" fillId="0" borderId="0" xfId="0" applyFont="1"/>
    <xf numFmtId="0" fontId="28" fillId="0" borderId="0" xfId="0" applyFont="1" applyFill="1" applyBorder="1"/>
    <xf numFmtId="0" fontId="28" fillId="5" borderId="0" xfId="0" applyNumberFormat="1" applyFont="1" applyFill="1" applyBorder="1" applyAlignment="1">
      <alignment horizontal="right"/>
    </xf>
    <xf numFmtId="0" fontId="28" fillId="0" borderId="0" xfId="0" applyFont="1" applyBorder="1"/>
    <xf numFmtId="0" fontId="28" fillId="5" borderId="0" xfId="0" applyFont="1" applyFill="1" applyBorder="1"/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18" xfId="0" applyFont="1" applyBorder="1" applyAlignment="1">
      <alignment horizontal="right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wrapText="1"/>
    </xf>
    <xf numFmtId="4" fontId="0" fillId="0" borderId="19" xfId="0" applyNumberFormat="1" applyFont="1" applyBorder="1"/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49" fontId="0" fillId="0" borderId="27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7" fillId="3" borderId="42" xfId="6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26" fillId="0" borderId="58" xfId="0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center" vertical="center" wrapText="1"/>
    </xf>
    <xf numFmtId="0" fontId="26" fillId="0" borderId="60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wrapText="1"/>
    </xf>
    <xf numFmtId="0" fontId="26" fillId="0" borderId="51" xfId="0" applyFont="1" applyFill="1" applyBorder="1" applyAlignment="1">
      <alignment horizontal="center" wrapText="1"/>
    </xf>
    <xf numFmtId="0" fontId="26" fillId="0" borderId="52" xfId="0" applyFont="1" applyFill="1" applyBorder="1" applyAlignment="1">
      <alignment horizontal="center" wrapText="1"/>
    </xf>
    <xf numFmtId="0" fontId="22" fillId="6" borderId="0" xfId="0" applyFont="1" applyFill="1" applyAlignment="1">
      <alignment horizontal="center" wrapText="1"/>
    </xf>
    <xf numFmtId="0" fontId="20" fillId="3" borderId="42" xfId="6" applyFont="1" applyAlignment="1">
      <alignment horizontal="center" vertical="center" wrapText="1"/>
    </xf>
    <xf numFmtId="0" fontId="21" fillId="0" borderId="30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32" xfId="0" applyFont="1" applyBorder="1" applyAlignment="1">
      <alignment horizontal="center"/>
    </xf>
  </cellXfs>
  <cellStyles count="8">
    <cellStyle name="Изход" xfId="6" builtinId="21"/>
    <cellStyle name="Контролна клетка" xfId="7" builtinId="23"/>
    <cellStyle name="Нормален" xfId="0" builtinId="0"/>
    <cellStyle name="Нормален 2" xfId="4"/>
    <cellStyle name="Нормален 3" xfId="5"/>
    <cellStyle name="Нормален_Лист2" xfId="2"/>
    <cellStyle name="Нормален_Лист3" xfId="1"/>
    <cellStyle name="Нормален_ниви" xfId="3"/>
  </cellStyles>
  <dxfs count="0"/>
  <tableStyles count="0" defaultTableStyle="TableStyleMedium2" defaultPivotStyle="PivotStyleLight16"/>
  <colors>
    <mruColors>
      <color rgb="FFFF9999"/>
      <color rgb="FFFF66CC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5"/>
  <sheetViews>
    <sheetView topLeftCell="A13" workbookViewId="0">
      <selection activeCell="K3" sqref="K3"/>
    </sheetView>
  </sheetViews>
  <sheetFormatPr defaultRowHeight="15" x14ac:dyDescent="0.25"/>
  <cols>
    <col min="1" max="1" width="6.85546875" style="158" customWidth="1"/>
    <col min="2" max="2" width="15.140625" style="19" customWidth="1"/>
    <col min="3" max="3" width="15.140625" style="15" customWidth="1"/>
    <col min="4" max="4" width="10.140625" style="15" customWidth="1"/>
    <col min="5" max="5" width="6" style="184" customWidth="1"/>
    <col min="6" max="6" width="6.85546875" customWidth="1"/>
    <col min="7" max="7" width="9.42578125" customWidth="1"/>
    <col min="8" max="8" width="11.140625" customWidth="1"/>
  </cols>
  <sheetData>
    <row r="1" spans="1:8" ht="15.75" thickBot="1" x14ac:dyDescent="0.3">
      <c r="A1" s="148"/>
      <c r="B1" s="18"/>
      <c r="C1" s="14"/>
      <c r="D1" s="14"/>
      <c r="E1" s="161"/>
      <c r="F1" s="1"/>
      <c r="G1" s="1"/>
      <c r="H1" s="1"/>
    </row>
    <row r="2" spans="1:8" ht="15" customHeight="1" x14ac:dyDescent="0.25">
      <c r="A2" s="271" t="s">
        <v>245</v>
      </c>
      <c r="B2" s="272"/>
      <c r="C2" s="272"/>
      <c r="D2" s="272"/>
      <c r="E2" s="272"/>
      <c r="F2" s="272"/>
      <c r="G2" s="272"/>
      <c r="H2" s="273"/>
    </row>
    <row r="3" spans="1:8" ht="80.25" customHeight="1" thickBot="1" x14ac:dyDescent="0.3">
      <c r="A3" s="274"/>
      <c r="B3" s="275"/>
      <c r="C3" s="275"/>
      <c r="D3" s="275"/>
      <c r="E3" s="275"/>
      <c r="F3" s="275"/>
      <c r="G3" s="275"/>
      <c r="H3" s="276"/>
    </row>
    <row r="4" spans="1:8" ht="69" customHeight="1" thickBot="1" x14ac:dyDescent="0.3">
      <c r="A4" s="2" t="s">
        <v>0</v>
      </c>
      <c r="B4" s="3" t="s">
        <v>241</v>
      </c>
      <c r="C4" s="4" t="s">
        <v>242</v>
      </c>
      <c r="D4" s="24" t="s">
        <v>1</v>
      </c>
      <c r="E4" s="4" t="s">
        <v>2</v>
      </c>
      <c r="F4" s="3" t="s">
        <v>3</v>
      </c>
      <c r="G4" s="5" t="s">
        <v>4</v>
      </c>
      <c r="H4" s="6" t="s">
        <v>243</v>
      </c>
    </row>
    <row r="5" spans="1:8" ht="15.75" thickBot="1" x14ac:dyDescent="0.3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8">
        <v>8</v>
      </c>
    </row>
    <row r="6" spans="1:8" x14ac:dyDescent="0.25">
      <c r="A6" s="189"/>
      <c r="B6" s="106"/>
      <c r="C6" s="190"/>
      <c r="D6" s="93"/>
      <c r="E6" s="176"/>
      <c r="F6" s="191"/>
      <c r="G6" s="112"/>
      <c r="H6" s="121"/>
    </row>
    <row r="7" spans="1:8" ht="15.75" thickBot="1" x14ac:dyDescent="0.3">
      <c r="A7" s="68">
        <v>1</v>
      </c>
      <c r="B7" s="69" t="s">
        <v>7</v>
      </c>
      <c r="C7" s="70" t="s">
        <v>8</v>
      </c>
      <c r="D7" s="71">
        <v>14.02</v>
      </c>
      <c r="E7" s="169">
        <v>4</v>
      </c>
      <c r="F7" s="72" t="s">
        <v>5</v>
      </c>
      <c r="G7" s="73">
        <v>78</v>
      </c>
      <c r="H7" s="74">
        <f t="shared" ref="H7" si="0">20%*G7*D7</f>
        <v>218.71200000000002</v>
      </c>
    </row>
    <row r="8" spans="1:8" ht="15.75" thickBot="1" x14ac:dyDescent="0.3">
      <c r="A8" s="36"/>
      <c r="B8" s="37" t="s">
        <v>6</v>
      </c>
      <c r="C8" s="53"/>
      <c r="D8" s="54">
        <f>SUM(D7:D7)</f>
        <v>14.02</v>
      </c>
      <c r="E8" s="166"/>
      <c r="F8" s="55"/>
      <c r="G8" s="56"/>
      <c r="H8" s="57"/>
    </row>
    <row r="9" spans="1:8" ht="15.75" thickBot="1" x14ac:dyDescent="0.3">
      <c r="A9" s="75"/>
      <c r="B9" s="76"/>
      <c r="C9" s="77"/>
      <c r="D9" s="77"/>
      <c r="E9" s="170"/>
      <c r="F9" s="78"/>
      <c r="G9" s="78"/>
      <c r="H9" s="79"/>
    </row>
    <row r="10" spans="1:8" x14ac:dyDescent="0.25">
      <c r="A10" s="62">
        <v>1</v>
      </c>
      <c r="B10" s="63" t="s">
        <v>9</v>
      </c>
      <c r="C10" s="64" t="s">
        <v>10</v>
      </c>
      <c r="D10" s="64">
        <v>35.006</v>
      </c>
      <c r="E10" s="168">
        <v>3</v>
      </c>
      <c r="F10" s="65" t="s">
        <v>5</v>
      </c>
      <c r="G10" s="66">
        <v>78</v>
      </c>
      <c r="H10" s="67">
        <f t="shared" ref="H10:H16" si="1">20%*G10*D10</f>
        <v>546.09360000000004</v>
      </c>
    </row>
    <row r="11" spans="1:8" x14ac:dyDescent="0.25">
      <c r="A11" s="44">
        <v>2</v>
      </c>
      <c r="B11" s="45" t="s">
        <v>9</v>
      </c>
      <c r="C11" s="46" t="s">
        <v>11</v>
      </c>
      <c r="D11" s="46">
        <v>35.006999999999998</v>
      </c>
      <c r="E11" s="164">
        <v>3</v>
      </c>
      <c r="F11" s="26" t="s">
        <v>5</v>
      </c>
      <c r="G11" s="42">
        <v>78</v>
      </c>
      <c r="H11" s="28">
        <f t="shared" si="1"/>
        <v>546.10919999999999</v>
      </c>
    </row>
    <row r="12" spans="1:8" x14ac:dyDescent="0.25">
      <c r="A12" s="44">
        <v>3</v>
      </c>
      <c r="B12" s="87" t="s">
        <v>9</v>
      </c>
      <c r="C12" s="88" t="s">
        <v>12</v>
      </c>
      <c r="D12" s="89">
        <v>17.004000000000001</v>
      </c>
      <c r="E12" s="172">
        <v>3</v>
      </c>
      <c r="F12" s="90" t="s">
        <v>5</v>
      </c>
      <c r="G12" s="27">
        <v>78</v>
      </c>
      <c r="H12" s="28">
        <f t="shared" si="1"/>
        <v>265.26240000000007</v>
      </c>
    </row>
    <row r="13" spans="1:8" x14ac:dyDescent="0.25">
      <c r="A13" s="44">
        <v>4</v>
      </c>
      <c r="B13" s="87" t="s">
        <v>9</v>
      </c>
      <c r="C13" s="88" t="s">
        <v>13</v>
      </c>
      <c r="D13" s="89">
        <v>16.337</v>
      </c>
      <c r="E13" s="172">
        <v>5</v>
      </c>
      <c r="F13" s="90" t="s">
        <v>5</v>
      </c>
      <c r="G13" s="27">
        <v>78</v>
      </c>
      <c r="H13" s="28">
        <f t="shared" si="1"/>
        <v>254.85720000000001</v>
      </c>
    </row>
    <row r="14" spans="1:8" x14ac:dyDescent="0.25">
      <c r="A14" s="44">
        <v>5</v>
      </c>
      <c r="B14" s="87" t="s">
        <v>9</v>
      </c>
      <c r="C14" s="88" t="s">
        <v>14</v>
      </c>
      <c r="D14" s="89">
        <v>16.338000000000001</v>
      </c>
      <c r="E14" s="172">
        <v>5</v>
      </c>
      <c r="F14" s="90" t="s">
        <v>5</v>
      </c>
      <c r="G14" s="27">
        <v>78</v>
      </c>
      <c r="H14" s="28">
        <f t="shared" si="1"/>
        <v>254.87280000000004</v>
      </c>
    </row>
    <row r="15" spans="1:8" x14ac:dyDescent="0.25">
      <c r="A15" s="44">
        <v>6</v>
      </c>
      <c r="B15" s="92" t="s">
        <v>9</v>
      </c>
      <c r="C15" s="89" t="s">
        <v>15</v>
      </c>
      <c r="D15" s="86">
        <v>13.002000000000001</v>
      </c>
      <c r="E15" s="172">
        <v>4</v>
      </c>
      <c r="F15" s="87" t="s">
        <v>5</v>
      </c>
      <c r="G15" s="91">
        <v>78</v>
      </c>
      <c r="H15" s="28">
        <f t="shared" si="1"/>
        <v>202.83120000000002</v>
      </c>
    </row>
    <row r="16" spans="1:8" ht="15.75" thickBot="1" x14ac:dyDescent="0.3">
      <c r="A16" s="105">
        <v>7</v>
      </c>
      <c r="B16" s="192" t="s">
        <v>9</v>
      </c>
      <c r="C16" s="193" t="s">
        <v>16</v>
      </c>
      <c r="D16" s="194">
        <v>12.03</v>
      </c>
      <c r="E16" s="162">
        <v>4</v>
      </c>
      <c r="F16" s="195" t="s">
        <v>5</v>
      </c>
      <c r="G16" s="73">
        <v>78</v>
      </c>
      <c r="H16" s="74">
        <f t="shared" si="1"/>
        <v>187.66800000000001</v>
      </c>
    </row>
    <row r="17" spans="1:9" ht="15.75" thickBot="1" x14ac:dyDescent="0.3">
      <c r="A17" s="29"/>
      <c r="B17" s="30" t="s">
        <v>6</v>
      </c>
      <c r="C17" s="31"/>
      <c r="D17" s="32">
        <f>SUM(D12:D16,D10:D11)</f>
        <v>144.72399999999999</v>
      </c>
      <c r="E17" s="162"/>
      <c r="F17" s="33"/>
      <c r="G17" s="34"/>
      <c r="H17" s="35"/>
    </row>
    <row r="18" spans="1:9" x14ac:dyDescent="0.25">
      <c r="A18" s="149"/>
      <c r="B18" s="95"/>
      <c r="C18" s="96"/>
      <c r="D18" s="97"/>
      <c r="E18" s="173"/>
      <c r="F18" s="98"/>
      <c r="G18" s="99"/>
      <c r="H18" s="100"/>
    </row>
    <row r="19" spans="1:9" x14ac:dyDescent="0.25">
      <c r="A19" s="44">
        <v>1</v>
      </c>
      <c r="B19" s="45" t="s">
        <v>17</v>
      </c>
      <c r="C19" s="46" t="s">
        <v>18</v>
      </c>
      <c r="D19" s="46">
        <v>14.303000000000001</v>
      </c>
      <c r="E19" s="164">
        <v>4</v>
      </c>
      <c r="F19" s="26" t="s">
        <v>5</v>
      </c>
      <c r="G19" s="27">
        <v>78</v>
      </c>
      <c r="H19" s="28">
        <f>20%*G19*D19</f>
        <v>223.12680000000003</v>
      </c>
    </row>
    <row r="20" spans="1:9" ht="15.75" thickBot="1" x14ac:dyDescent="0.3">
      <c r="A20" s="44">
        <v>2</v>
      </c>
      <c r="B20" s="101" t="s">
        <v>17</v>
      </c>
      <c r="C20" s="102" t="s">
        <v>19</v>
      </c>
      <c r="D20" s="102">
        <v>14.303000000000001</v>
      </c>
      <c r="E20" s="169">
        <v>4</v>
      </c>
      <c r="F20" s="72" t="s">
        <v>5</v>
      </c>
      <c r="G20" s="73">
        <v>78</v>
      </c>
      <c r="H20" s="74">
        <f>20%*G20*D20</f>
        <v>223.12680000000003</v>
      </c>
    </row>
    <row r="21" spans="1:9" ht="15.75" thickBot="1" x14ac:dyDescent="0.3">
      <c r="A21" s="36"/>
      <c r="B21" s="37" t="s">
        <v>6</v>
      </c>
      <c r="C21" s="53"/>
      <c r="D21" s="54">
        <f>SUM(,D19:D20)</f>
        <v>28.606000000000002</v>
      </c>
      <c r="E21" s="166"/>
      <c r="F21" s="55"/>
      <c r="G21" s="56"/>
      <c r="H21" s="57"/>
    </row>
    <row r="22" spans="1:9" ht="15.75" thickBot="1" x14ac:dyDescent="0.3">
      <c r="A22" s="47"/>
      <c r="B22" s="58"/>
      <c r="C22" s="59"/>
      <c r="D22" s="103"/>
      <c r="E22" s="167"/>
      <c r="F22" s="61"/>
      <c r="G22" s="83"/>
      <c r="H22" s="104"/>
    </row>
    <row r="23" spans="1:9" x14ac:dyDescent="0.25">
      <c r="A23" s="62">
        <v>1</v>
      </c>
      <c r="B23" s="63" t="s">
        <v>20</v>
      </c>
      <c r="C23" s="64" t="s">
        <v>21</v>
      </c>
      <c r="D23" s="64">
        <v>4.7229999999999999</v>
      </c>
      <c r="E23" s="168">
        <v>3</v>
      </c>
      <c r="F23" s="65" t="s">
        <v>5</v>
      </c>
      <c r="G23" s="66">
        <v>78</v>
      </c>
      <c r="H23" s="67">
        <f>20%*G23*D23</f>
        <v>73.67880000000001</v>
      </c>
    </row>
    <row r="24" spans="1:9" ht="15.75" thickBot="1" x14ac:dyDescent="0.3">
      <c r="A24" s="105">
        <v>2</v>
      </c>
      <c r="B24" s="101" t="s">
        <v>20</v>
      </c>
      <c r="C24" s="102" t="s">
        <v>22</v>
      </c>
      <c r="D24" s="102">
        <v>4.7229999999999999</v>
      </c>
      <c r="E24" s="169">
        <v>3</v>
      </c>
      <c r="F24" s="72" t="s">
        <v>5</v>
      </c>
      <c r="G24" s="73">
        <v>78</v>
      </c>
      <c r="H24" s="74">
        <f>20%*G24*D24</f>
        <v>73.67880000000001</v>
      </c>
    </row>
    <row r="25" spans="1:9" ht="15.75" thickBot="1" x14ac:dyDescent="0.3">
      <c r="A25" s="36"/>
      <c r="B25" s="37" t="s">
        <v>6</v>
      </c>
      <c r="C25" s="53"/>
      <c r="D25" s="54">
        <f>SUM(D23:D24)</f>
        <v>9.4459999999999997</v>
      </c>
      <c r="E25" s="166"/>
      <c r="F25" s="55"/>
      <c r="G25" s="56"/>
      <c r="H25" s="57"/>
    </row>
    <row r="26" spans="1:9" ht="15.75" thickBot="1" x14ac:dyDescent="0.3">
      <c r="A26" s="150"/>
      <c r="B26" s="106"/>
      <c r="C26" s="107"/>
      <c r="D26" s="108"/>
      <c r="E26" s="109"/>
      <c r="F26" s="109"/>
      <c r="G26" s="110"/>
      <c r="H26" s="111"/>
    </row>
    <row r="27" spans="1:9" ht="15.75" thickBot="1" x14ac:dyDescent="0.3">
      <c r="A27" s="159">
        <v>1</v>
      </c>
      <c r="B27" s="63" t="s">
        <v>23</v>
      </c>
      <c r="C27" s="64" t="s">
        <v>24</v>
      </c>
      <c r="D27" s="64">
        <v>13.212999999999999</v>
      </c>
      <c r="E27" s="168">
        <v>3</v>
      </c>
      <c r="F27" s="65" t="s">
        <v>5</v>
      </c>
      <c r="G27" s="66">
        <v>78</v>
      </c>
      <c r="H27" s="67">
        <f>20%*G27*D27</f>
        <v>206.12280000000001</v>
      </c>
    </row>
    <row r="28" spans="1:9" ht="15.75" thickBot="1" x14ac:dyDescent="0.3">
      <c r="A28" s="36"/>
      <c r="B28" s="37" t="s">
        <v>6</v>
      </c>
      <c r="C28" s="53"/>
      <c r="D28" s="54">
        <f>SUM(D27:D27)</f>
        <v>13.212999999999999</v>
      </c>
      <c r="E28" s="166"/>
      <c r="F28" s="55"/>
      <c r="G28" s="56"/>
      <c r="H28" s="57"/>
    </row>
    <row r="29" spans="1:9" ht="15.75" thickBot="1" x14ac:dyDescent="0.3">
      <c r="A29" s="80"/>
      <c r="B29" s="81"/>
      <c r="C29" s="60"/>
      <c r="D29" s="82"/>
      <c r="E29" s="167"/>
      <c r="F29" s="83"/>
      <c r="G29" s="51"/>
      <c r="H29" s="52"/>
      <c r="I29" s="22"/>
    </row>
    <row r="30" spans="1:9" x14ac:dyDescent="0.25">
      <c r="A30" s="62">
        <v>1</v>
      </c>
      <c r="B30" s="63" t="s">
        <v>25</v>
      </c>
      <c r="C30" s="64" t="s">
        <v>26</v>
      </c>
      <c r="D30" s="64">
        <v>14.802</v>
      </c>
      <c r="E30" s="168">
        <v>3</v>
      </c>
      <c r="F30" s="65" t="s">
        <v>5</v>
      </c>
      <c r="G30" s="66">
        <v>78</v>
      </c>
      <c r="H30" s="67">
        <f t="shared" ref="H30:H78" si="2">20%*G30*D30</f>
        <v>230.91120000000001</v>
      </c>
      <c r="I30" s="22"/>
    </row>
    <row r="31" spans="1:9" x14ac:dyDescent="0.25">
      <c r="A31" s="44">
        <v>2</v>
      </c>
      <c r="B31" s="45" t="s">
        <v>25</v>
      </c>
      <c r="C31" s="46" t="s">
        <v>27</v>
      </c>
      <c r="D31" s="46">
        <v>10.000999999999999</v>
      </c>
      <c r="E31" s="164">
        <v>3</v>
      </c>
      <c r="F31" s="26" t="s">
        <v>5</v>
      </c>
      <c r="G31" s="27">
        <v>78</v>
      </c>
      <c r="H31" s="28">
        <f t="shared" si="2"/>
        <v>156.01560000000001</v>
      </c>
    </row>
    <row r="32" spans="1:9" x14ac:dyDescent="0.25">
      <c r="A32" s="38">
        <v>3</v>
      </c>
      <c r="B32" s="39" t="s">
        <v>25</v>
      </c>
      <c r="C32" s="40" t="s">
        <v>28</v>
      </c>
      <c r="D32" s="40">
        <v>10.000999999999999</v>
      </c>
      <c r="E32" s="163">
        <v>3</v>
      </c>
      <c r="F32" s="41" t="s">
        <v>5</v>
      </c>
      <c r="G32" s="42">
        <v>78</v>
      </c>
      <c r="H32" s="43">
        <f t="shared" si="2"/>
        <v>156.01560000000001</v>
      </c>
      <c r="I32" s="22"/>
    </row>
    <row r="33" spans="1:8" x14ac:dyDescent="0.25">
      <c r="A33" s="38">
        <v>4</v>
      </c>
      <c r="B33" s="45" t="s">
        <v>25</v>
      </c>
      <c r="C33" s="46" t="s">
        <v>29</v>
      </c>
      <c r="D33" s="46">
        <v>8.0009999999999994</v>
      </c>
      <c r="E33" s="164">
        <v>3</v>
      </c>
      <c r="F33" s="26" t="s">
        <v>5</v>
      </c>
      <c r="G33" s="42">
        <v>78</v>
      </c>
      <c r="H33" s="28">
        <f t="shared" si="2"/>
        <v>124.8156</v>
      </c>
    </row>
    <row r="34" spans="1:8" x14ac:dyDescent="0.25">
      <c r="A34" s="38">
        <v>5</v>
      </c>
      <c r="B34" s="45" t="s">
        <v>25</v>
      </c>
      <c r="C34" s="46" t="s">
        <v>30</v>
      </c>
      <c r="D34" s="46">
        <v>8.0009999999999994</v>
      </c>
      <c r="E34" s="164">
        <v>3</v>
      </c>
      <c r="F34" s="26" t="s">
        <v>5</v>
      </c>
      <c r="G34" s="42">
        <v>78</v>
      </c>
      <c r="H34" s="28">
        <f t="shared" si="2"/>
        <v>124.8156</v>
      </c>
    </row>
    <row r="35" spans="1:8" x14ac:dyDescent="0.25">
      <c r="A35" s="44">
        <v>6</v>
      </c>
      <c r="B35" s="45" t="s">
        <v>25</v>
      </c>
      <c r="C35" s="46" t="s">
        <v>31</v>
      </c>
      <c r="D35" s="46">
        <v>8.9809999999999999</v>
      </c>
      <c r="E35" s="164">
        <v>3</v>
      </c>
      <c r="F35" s="26" t="s">
        <v>5</v>
      </c>
      <c r="G35" s="27">
        <v>78</v>
      </c>
      <c r="H35" s="28">
        <f t="shared" si="2"/>
        <v>140.1036</v>
      </c>
    </row>
    <row r="36" spans="1:8" x14ac:dyDescent="0.25">
      <c r="A36" s="38">
        <v>9</v>
      </c>
      <c r="B36" s="39" t="s">
        <v>25</v>
      </c>
      <c r="C36" s="40" t="s">
        <v>32</v>
      </c>
      <c r="D36" s="40">
        <v>8.5009999999999994</v>
      </c>
      <c r="E36" s="163">
        <v>3</v>
      </c>
      <c r="F36" s="41" t="s">
        <v>5</v>
      </c>
      <c r="G36" s="42">
        <v>78</v>
      </c>
      <c r="H36" s="43">
        <f t="shared" si="2"/>
        <v>132.6156</v>
      </c>
    </row>
    <row r="37" spans="1:8" x14ac:dyDescent="0.25">
      <c r="A37" s="38">
        <v>10</v>
      </c>
      <c r="B37" s="45" t="s">
        <v>25</v>
      </c>
      <c r="C37" s="46" t="s">
        <v>33</v>
      </c>
      <c r="D37" s="46">
        <v>8.4339999999999993</v>
      </c>
      <c r="E37" s="164">
        <v>3</v>
      </c>
      <c r="F37" s="26" t="s">
        <v>5</v>
      </c>
      <c r="G37" s="42">
        <v>78</v>
      </c>
      <c r="H37" s="28">
        <f t="shared" si="2"/>
        <v>131.57040000000001</v>
      </c>
    </row>
    <row r="38" spans="1:8" x14ac:dyDescent="0.25">
      <c r="A38" s="38">
        <v>11</v>
      </c>
      <c r="B38" s="45" t="s">
        <v>25</v>
      </c>
      <c r="C38" s="46" t="s">
        <v>34</v>
      </c>
      <c r="D38" s="46">
        <v>8.4350000000000005</v>
      </c>
      <c r="E38" s="164">
        <v>3</v>
      </c>
      <c r="F38" s="26" t="s">
        <v>5</v>
      </c>
      <c r="G38" s="42">
        <v>78</v>
      </c>
      <c r="H38" s="28">
        <f t="shared" si="2"/>
        <v>131.58600000000001</v>
      </c>
    </row>
    <row r="39" spans="1:8" x14ac:dyDescent="0.25">
      <c r="A39" s="38">
        <v>12</v>
      </c>
      <c r="B39" s="45" t="s">
        <v>25</v>
      </c>
      <c r="C39" s="46" t="s">
        <v>35</v>
      </c>
      <c r="D39" s="46">
        <v>8.4339999999999993</v>
      </c>
      <c r="E39" s="164">
        <v>3</v>
      </c>
      <c r="F39" s="26" t="s">
        <v>5</v>
      </c>
      <c r="G39" s="42">
        <v>78</v>
      </c>
      <c r="H39" s="28">
        <f t="shared" si="2"/>
        <v>131.57040000000001</v>
      </c>
    </row>
    <row r="40" spans="1:8" x14ac:dyDescent="0.25">
      <c r="A40" s="38">
        <v>13</v>
      </c>
      <c r="B40" s="45" t="s">
        <v>25</v>
      </c>
      <c r="C40" s="46" t="s">
        <v>36</v>
      </c>
      <c r="D40" s="46">
        <v>8.4339999999999993</v>
      </c>
      <c r="E40" s="164">
        <v>3</v>
      </c>
      <c r="F40" s="26" t="s">
        <v>5</v>
      </c>
      <c r="G40" s="42">
        <v>78</v>
      </c>
      <c r="H40" s="28">
        <f t="shared" si="2"/>
        <v>131.57040000000001</v>
      </c>
    </row>
    <row r="41" spans="1:8" x14ac:dyDescent="0.25">
      <c r="A41" s="38">
        <v>14</v>
      </c>
      <c r="B41" s="45" t="s">
        <v>25</v>
      </c>
      <c r="C41" s="46" t="s">
        <v>37</v>
      </c>
      <c r="D41" s="46">
        <v>8.4339999999999993</v>
      </c>
      <c r="E41" s="164">
        <v>3</v>
      </c>
      <c r="F41" s="26" t="s">
        <v>5</v>
      </c>
      <c r="G41" s="42">
        <v>78</v>
      </c>
      <c r="H41" s="28">
        <f t="shared" si="2"/>
        <v>131.57040000000001</v>
      </c>
    </row>
    <row r="42" spans="1:8" x14ac:dyDescent="0.25">
      <c r="A42" s="38">
        <v>15</v>
      </c>
      <c r="B42" s="45" t="s">
        <v>25</v>
      </c>
      <c r="C42" s="46" t="s">
        <v>38</v>
      </c>
      <c r="D42" s="46">
        <v>8.4339999999999993</v>
      </c>
      <c r="E42" s="164">
        <v>3</v>
      </c>
      <c r="F42" s="26" t="s">
        <v>5</v>
      </c>
      <c r="G42" s="27">
        <v>78</v>
      </c>
      <c r="H42" s="28">
        <f t="shared" si="2"/>
        <v>131.57040000000001</v>
      </c>
    </row>
    <row r="43" spans="1:8" x14ac:dyDescent="0.25">
      <c r="A43" s="38">
        <v>16</v>
      </c>
      <c r="B43" s="45" t="s">
        <v>25</v>
      </c>
      <c r="C43" s="46" t="s">
        <v>39</v>
      </c>
      <c r="D43" s="46">
        <v>8.4339999999999993</v>
      </c>
      <c r="E43" s="164">
        <v>3</v>
      </c>
      <c r="F43" s="26" t="s">
        <v>5</v>
      </c>
      <c r="G43" s="27">
        <v>78</v>
      </c>
      <c r="H43" s="28">
        <f t="shared" si="2"/>
        <v>131.57040000000001</v>
      </c>
    </row>
    <row r="44" spans="1:8" x14ac:dyDescent="0.25">
      <c r="A44" s="38">
        <v>17</v>
      </c>
      <c r="B44" s="45" t="s">
        <v>25</v>
      </c>
      <c r="C44" s="46" t="s">
        <v>40</v>
      </c>
      <c r="D44" s="46">
        <v>8.4339999999999993</v>
      </c>
      <c r="E44" s="164">
        <v>3</v>
      </c>
      <c r="F44" s="26" t="s">
        <v>5</v>
      </c>
      <c r="G44" s="27">
        <v>78</v>
      </c>
      <c r="H44" s="28">
        <f t="shared" si="2"/>
        <v>131.57040000000001</v>
      </c>
    </row>
    <row r="45" spans="1:8" x14ac:dyDescent="0.25">
      <c r="A45" s="38">
        <v>18</v>
      </c>
      <c r="B45" s="45" t="s">
        <v>25</v>
      </c>
      <c r="C45" s="46" t="s">
        <v>41</v>
      </c>
      <c r="D45" s="46">
        <v>8.4350000000000005</v>
      </c>
      <c r="E45" s="164">
        <v>3</v>
      </c>
      <c r="F45" s="26" t="s">
        <v>5</v>
      </c>
      <c r="G45" s="27">
        <v>78</v>
      </c>
      <c r="H45" s="28">
        <f t="shared" si="2"/>
        <v>131.58600000000001</v>
      </c>
    </row>
    <row r="46" spans="1:8" x14ac:dyDescent="0.25">
      <c r="A46" s="38">
        <v>19</v>
      </c>
      <c r="B46" s="45" t="s">
        <v>25</v>
      </c>
      <c r="C46" s="46" t="s">
        <v>42</v>
      </c>
      <c r="D46" s="46">
        <v>8.4339999999999993</v>
      </c>
      <c r="E46" s="164">
        <v>3</v>
      </c>
      <c r="F46" s="26" t="s">
        <v>5</v>
      </c>
      <c r="G46" s="27">
        <v>78</v>
      </c>
      <c r="H46" s="28">
        <f t="shared" si="2"/>
        <v>131.57040000000001</v>
      </c>
    </row>
    <row r="47" spans="1:8" x14ac:dyDescent="0.25">
      <c r="A47" s="38">
        <v>21</v>
      </c>
      <c r="B47" s="45" t="s">
        <v>25</v>
      </c>
      <c r="C47" s="46" t="s">
        <v>43</v>
      </c>
      <c r="D47" s="46">
        <v>8.4339999999999993</v>
      </c>
      <c r="E47" s="164">
        <v>3</v>
      </c>
      <c r="F47" s="26" t="s">
        <v>5</v>
      </c>
      <c r="G47" s="27">
        <v>78</v>
      </c>
      <c r="H47" s="28">
        <f t="shared" si="2"/>
        <v>131.57040000000001</v>
      </c>
    </row>
    <row r="48" spans="1:8" x14ac:dyDescent="0.25">
      <c r="A48" s="38">
        <v>22</v>
      </c>
      <c r="B48" s="45" t="s">
        <v>25</v>
      </c>
      <c r="C48" s="46" t="s">
        <v>44</v>
      </c>
      <c r="D48" s="46">
        <v>8.4339999999999993</v>
      </c>
      <c r="E48" s="164">
        <v>3</v>
      </c>
      <c r="F48" s="26" t="s">
        <v>5</v>
      </c>
      <c r="G48" s="27">
        <v>78</v>
      </c>
      <c r="H48" s="28">
        <f t="shared" si="2"/>
        <v>131.57040000000001</v>
      </c>
    </row>
    <row r="49" spans="1:8" x14ac:dyDescent="0.25">
      <c r="A49" s="38">
        <v>23</v>
      </c>
      <c r="B49" s="45" t="s">
        <v>25</v>
      </c>
      <c r="C49" s="46" t="s">
        <v>45</v>
      </c>
      <c r="D49" s="46">
        <v>8.4339999999999993</v>
      </c>
      <c r="E49" s="164">
        <v>3</v>
      </c>
      <c r="F49" s="26" t="s">
        <v>5</v>
      </c>
      <c r="G49" s="27">
        <v>78</v>
      </c>
      <c r="H49" s="28">
        <f t="shared" si="2"/>
        <v>131.57040000000001</v>
      </c>
    </row>
    <row r="50" spans="1:8" x14ac:dyDescent="0.25">
      <c r="A50" s="38">
        <v>24</v>
      </c>
      <c r="B50" s="45" t="s">
        <v>25</v>
      </c>
      <c r="C50" s="46" t="s">
        <v>46</v>
      </c>
      <c r="D50" s="46">
        <v>8.4339999999999993</v>
      </c>
      <c r="E50" s="164">
        <v>3</v>
      </c>
      <c r="F50" s="26" t="s">
        <v>5</v>
      </c>
      <c r="G50" s="27">
        <v>78</v>
      </c>
      <c r="H50" s="28">
        <f t="shared" si="2"/>
        <v>131.57040000000001</v>
      </c>
    </row>
    <row r="51" spans="1:8" x14ac:dyDescent="0.25">
      <c r="A51" s="38">
        <v>28</v>
      </c>
      <c r="B51" s="45" t="s">
        <v>25</v>
      </c>
      <c r="C51" s="46" t="s">
        <v>47</v>
      </c>
      <c r="D51" s="46">
        <v>8.5009999999999994</v>
      </c>
      <c r="E51" s="164">
        <v>3</v>
      </c>
      <c r="F51" s="26" t="s">
        <v>5</v>
      </c>
      <c r="G51" s="27">
        <v>78</v>
      </c>
      <c r="H51" s="28">
        <f t="shared" si="2"/>
        <v>132.6156</v>
      </c>
    </row>
    <row r="52" spans="1:8" x14ac:dyDescent="0.25">
      <c r="A52" s="38">
        <v>29</v>
      </c>
      <c r="B52" s="45" t="s">
        <v>25</v>
      </c>
      <c r="C52" s="46" t="s">
        <v>48</v>
      </c>
      <c r="D52" s="46">
        <v>8.5009999999999994</v>
      </c>
      <c r="E52" s="164">
        <v>3</v>
      </c>
      <c r="F52" s="26" t="s">
        <v>5</v>
      </c>
      <c r="G52" s="27">
        <v>78</v>
      </c>
      <c r="H52" s="28">
        <f t="shared" si="2"/>
        <v>132.6156</v>
      </c>
    </row>
    <row r="53" spans="1:8" x14ac:dyDescent="0.25">
      <c r="A53" s="38">
        <v>30</v>
      </c>
      <c r="B53" s="45" t="s">
        <v>25</v>
      </c>
      <c r="C53" s="46" t="s">
        <v>49</v>
      </c>
      <c r="D53" s="46">
        <v>8.5009999999999994</v>
      </c>
      <c r="E53" s="164">
        <v>3</v>
      </c>
      <c r="F53" s="26" t="s">
        <v>5</v>
      </c>
      <c r="G53" s="27">
        <v>78</v>
      </c>
      <c r="H53" s="28">
        <f t="shared" si="2"/>
        <v>132.6156</v>
      </c>
    </row>
    <row r="54" spans="1:8" x14ac:dyDescent="0.25">
      <c r="A54" s="38">
        <v>31</v>
      </c>
      <c r="B54" s="45" t="s">
        <v>25</v>
      </c>
      <c r="C54" s="46" t="s">
        <v>50</v>
      </c>
      <c r="D54" s="46">
        <v>8.5020000000000007</v>
      </c>
      <c r="E54" s="164">
        <v>3</v>
      </c>
      <c r="F54" s="26" t="s">
        <v>5</v>
      </c>
      <c r="G54" s="27">
        <v>78</v>
      </c>
      <c r="H54" s="28">
        <f t="shared" si="2"/>
        <v>132.63120000000004</v>
      </c>
    </row>
    <row r="55" spans="1:8" x14ac:dyDescent="0.25">
      <c r="A55" s="38">
        <v>32</v>
      </c>
      <c r="B55" s="45" t="s">
        <v>25</v>
      </c>
      <c r="C55" s="46" t="s">
        <v>51</v>
      </c>
      <c r="D55" s="46">
        <v>8.5009999999999994</v>
      </c>
      <c r="E55" s="164">
        <v>3</v>
      </c>
      <c r="F55" s="26" t="s">
        <v>5</v>
      </c>
      <c r="G55" s="27">
        <v>78</v>
      </c>
      <c r="H55" s="28">
        <f t="shared" si="2"/>
        <v>132.6156</v>
      </c>
    </row>
    <row r="56" spans="1:8" x14ac:dyDescent="0.25">
      <c r="A56" s="38">
        <v>33</v>
      </c>
      <c r="B56" s="45" t="s">
        <v>25</v>
      </c>
      <c r="C56" s="46" t="s">
        <v>52</v>
      </c>
      <c r="D56" s="46">
        <v>8.5009999999999994</v>
      </c>
      <c r="E56" s="164">
        <v>3</v>
      </c>
      <c r="F56" s="26" t="s">
        <v>5</v>
      </c>
      <c r="G56" s="27">
        <v>78</v>
      </c>
      <c r="H56" s="28">
        <f t="shared" si="2"/>
        <v>132.6156</v>
      </c>
    </row>
    <row r="57" spans="1:8" x14ac:dyDescent="0.25">
      <c r="A57" s="38">
        <v>34</v>
      </c>
      <c r="B57" s="45" t="s">
        <v>25</v>
      </c>
      <c r="C57" s="46" t="s">
        <v>53</v>
      </c>
      <c r="D57" s="46">
        <v>8.5020000000000007</v>
      </c>
      <c r="E57" s="164">
        <v>3</v>
      </c>
      <c r="F57" s="26" t="s">
        <v>5</v>
      </c>
      <c r="G57" s="27">
        <v>78</v>
      </c>
      <c r="H57" s="28">
        <f t="shared" si="2"/>
        <v>132.63120000000004</v>
      </c>
    </row>
    <row r="58" spans="1:8" x14ac:dyDescent="0.25">
      <c r="A58" s="38">
        <v>35</v>
      </c>
      <c r="B58" s="45" t="s">
        <v>25</v>
      </c>
      <c r="C58" s="46" t="s">
        <v>54</v>
      </c>
      <c r="D58" s="46">
        <v>8.5009999999999994</v>
      </c>
      <c r="E58" s="164">
        <v>3</v>
      </c>
      <c r="F58" s="26" t="s">
        <v>5</v>
      </c>
      <c r="G58" s="27">
        <v>78</v>
      </c>
      <c r="H58" s="28">
        <f t="shared" si="2"/>
        <v>132.6156</v>
      </c>
    </row>
    <row r="59" spans="1:8" x14ac:dyDescent="0.25">
      <c r="A59" s="38">
        <v>36</v>
      </c>
      <c r="B59" s="45" t="s">
        <v>25</v>
      </c>
      <c r="C59" s="46" t="s">
        <v>55</v>
      </c>
      <c r="D59" s="46">
        <v>8.5009999999999994</v>
      </c>
      <c r="E59" s="164">
        <v>3</v>
      </c>
      <c r="F59" s="26" t="s">
        <v>5</v>
      </c>
      <c r="G59" s="27">
        <v>78</v>
      </c>
      <c r="H59" s="28">
        <f t="shared" si="2"/>
        <v>132.6156</v>
      </c>
    </row>
    <row r="60" spans="1:8" x14ac:dyDescent="0.25">
      <c r="A60" s="38">
        <v>37</v>
      </c>
      <c r="B60" s="45" t="s">
        <v>25</v>
      </c>
      <c r="C60" s="46" t="s">
        <v>56</v>
      </c>
      <c r="D60" s="46">
        <v>8.5009999999999994</v>
      </c>
      <c r="E60" s="164">
        <v>3</v>
      </c>
      <c r="F60" s="26" t="s">
        <v>5</v>
      </c>
      <c r="G60" s="27">
        <v>78</v>
      </c>
      <c r="H60" s="28">
        <f t="shared" si="2"/>
        <v>132.6156</v>
      </c>
    </row>
    <row r="61" spans="1:8" x14ac:dyDescent="0.25">
      <c r="A61" s="38">
        <v>38</v>
      </c>
      <c r="B61" s="45" t="s">
        <v>25</v>
      </c>
      <c r="C61" s="46" t="s">
        <v>57</v>
      </c>
      <c r="D61" s="46">
        <v>8.5009999999999994</v>
      </c>
      <c r="E61" s="164">
        <v>3</v>
      </c>
      <c r="F61" s="26" t="s">
        <v>5</v>
      </c>
      <c r="G61" s="27">
        <v>78</v>
      </c>
      <c r="H61" s="28">
        <f t="shared" si="2"/>
        <v>132.6156</v>
      </c>
    </row>
    <row r="62" spans="1:8" x14ac:dyDescent="0.25">
      <c r="A62" s="38">
        <v>39</v>
      </c>
      <c r="B62" s="45" t="s">
        <v>25</v>
      </c>
      <c r="C62" s="46" t="s">
        <v>58</v>
      </c>
      <c r="D62" s="46">
        <v>8.5009999999999994</v>
      </c>
      <c r="E62" s="164">
        <v>3</v>
      </c>
      <c r="F62" s="26" t="s">
        <v>5</v>
      </c>
      <c r="G62" s="27">
        <v>78</v>
      </c>
      <c r="H62" s="28">
        <f t="shared" si="2"/>
        <v>132.6156</v>
      </c>
    </row>
    <row r="63" spans="1:8" x14ac:dyDescent="0.25">
      <c r="A63" s="38">
        <v>40</v>
      </c>
      <c r="B63" s="45" t="s">
        <v>25</v>
      </c>
      <c r="C63" s="46" t="s">
        <v>59</v>
      </c>
      <c r="D63" s="46">
        <v>8.5009999999999994</v>
      </c>
      <c r="E63" s="164">
        <v>3</v>
      </c>
      <c r="F63" s="26" t="s">
        <v>5</v>
      </c>
      <c r="G63" s="27">
        <v>78</v>
      </c>
      <c r="H63" s="28">
        <f t="shared" si="2"/>
        <v>132.6156</v>
      </c>
    </row>
    <row r="64" spans="1:8" x14ac:dyDescent="0.25">
      <c r="A64" s="38">
        <v>41</v>
      </c>
      <c r="B64" s="45" t="s">
        <v>25</v>
      </c>
      <c r="C64" s="46" t="s">
        <v>60</v>
      </c>
      <c r="D64" s="46">
        <v>8.5009999999999994</v>
      </c>
      <c r="E64" s="164">
        <v>3</v>
      </c>
      <c r="F64" s="26" t="s">
        <v>5</v>
      </c>
      <c r="G64" s="27">
        <v>78</v>
      </c>
      <c r="H64" s="28">
        <f t="shared" si="2"/>
        <v>132.6156</v>
      </c>
    </row>
    <row r="65" spans="1:17" x14ac:dyDescent="0.25">
      <c r="A65" s="38">
        <v>42</v>
      </c>
      <c r="B65" s="45" t="s">
        <v>25</v>
      </c>
      <c r="C65" s="46" t="s">
        <v>61</v>
      </c>
      <c r="D65" s="46">
        <v>8.5020000000000007</v>
      </c>
      <c r="E65" s="164">
        <v>3</v>
      </c>
      <c r="F65" s="26" t="s">
        <v>5</v>
      </c>
      <c r="G65" s="27">
        <v>78</v>
      </c>
      <c r="H65" s="28">
        <f t="shared" si="2"/>
        <v>132.63120000000004</v>
      </c>
    </row>
    <row r="66" spans="1:17" x14ac:dyDescent="0.25">
      <c r="A66" s="38">
        <v>43</v>
      </c>
      <c r="B66" s="45" t="s">
        <v>25</v>
      </c>
      <c r="C66" s="46" t="s">
        <v>62</v>
      </c>
      <c r="D66" s="46">
        <v>8.5009999999999994</v>
      </c>
      <c r="E66" s="164">
        <v>3</v>
      </c>
      <c r="F66" s="26" t="s">
        <v>5</v>
      </c>
      <c r="G66" s="27">
        <v>78</v>
      </c>
      <c r="H66" s="28">
        <f t="shared" si="2"/>
        <v>132.6156</v>
      </c>
    </row>
    <row r="67" spans="1:17" x14ac:dyDescent="0.25">
      <c r="A67" s="38">
        <v>44</v>
      </c>
      <c r="B67" s="45" t="s">
        <v>25</v>
      </c>
      <c r="C67" s="46" t="s">
        <v>63</v>
      </c>
      <c r="D67" s="46">
        <v>8.5009999999999994</v>
      </c>
      <c r="E67" s="164">
        <v>3</v>
      </c>
      <c r="F67" s="26" t="s">
        <v>5</v>
      </c>
      <c r="G67" s="27">
        <v>78</v>
      </c>
      <c r="H67" s="28">
        <f t="shared" si="2"/>
        <v>132.6156</v>
      </c>
    </row>
    <row r="68" spans="1:17" x14ac:dyDescent="0.25">
      <c r="A68" s="38">
        <v>45</v>
      </c>
      <c r="B68" s="45" t="s">
        <v>25</v>
      </c>
      <c r="C68" s="46" t="s">
        <v>64</v>
      </c>
      <c r="D68" s="46">
        <v>8.5020000000000007</v>
      </c>
      <c r="E68" s="164">
        <v>3</v>
      </c>
      <c r="F68" s="26" t="s">
        <v>5</v>
      </c>
      <c r="G68" s="27">
        <v>78</v>
      </c>
      <c r="H68" s="28">
        <f t="shared" si="2"/>
        <v>132.63120000000004</v>
      </c>
    </row>
    <row r="69" spans="1:17" x14ac:dyDescent="0.25">
      <c r="A69" s="38">
        <v>46</v>
      </c>
      <c r="B69" s="45" t="s">
        <v>25</v>
      </c>
      <c r="C69" s="46" t="s">
        <v>65</v>
      </c>
      <c r="D69" s="85">
        <v>8.5</v>
      </c>
      <c r="E69" s="164">
        <v>3</v>
      </c>
      <c r="F69" s="26" t="s">
        <v>5</v>
      </c>
      <c r="G69" s="27">
        <v>78</v>
      </c>
      <c r="H69" s="28">
        <f t="shared" si="2"/>
        <v>132.60000000000002</v>
      </c>
    </row>
    <row r="70" spans="1:17" x14ac:dyDescent="0.25">
      <c r="A70" s="38">
        <v>47</v>
      </c>
      <c r="B70" s="87" t="s">
        <v>25</v>
      </c>
      <c r="C70" s="113" t="s">
        <v>66</v>
      </c>
      <c r="D70" s="114">
        <v>8.5009999999999994</v>
      </c>
      <c r="E70" s="174">
        <v>3</v>
      </c>
      <c r="F70" s="26" t="s">
        <v>5</v>
      </c>
      <c r="G70" s="27">
        <v>78</v>
      </c>
      <c r="H70" s="28">
        <f t="shared" si="2"/>
        <v>132.6156</v>
      </c>
    </row>
    <row r="71" spans="1:17" x14ac:dyDescent="0.25">
      <c r="A71" s="38">
        <v>48</v>
      </c>
      <c r="B71" s="87" t="s">
        <v>25</v>
      </c>
      <c r="C71" s="113" t="s">
        <v>67</v>
      </c>
      <c r="D71" s="114">
        <v>8.5009999999999994</v>
      </c>
      <c r="E71" s="174">
        <v>3</v>
      </c>
      <c r="F71" s="26" t="s">
        <v>5</v>
      </c>
      <c r="G71" s="27">
        <v>78</v>
      </c>
      <c r="H71" s="28">
        <f t="shared" si="2"/>
        <v>132.6156</v>
      </c>
      <c r="I71" s="25"/>
      <c r="J71" s="25"/>
      <c r="K71" s="25"/>
      <c r="L71" s="25"/>
      <c r="M71" s="25"/>
      <c r="N71" s="25"/>
      <c r="O71" s="25"/>
      <c r="P71" s="25"/>
      <c r="Q71" s="25"/>
    </row>
    <row r="72" spans="1:17" x14ac:dyDescent="0.25">
      <c r="A72" s="38">
        <v>49</v>
      </c>
      <c r="B72" s="87" t="s">
        <v>25</v>
      </c>
      <c r="C72" s="113" t="s">
        <v>68</v>
      </c>
      <c r="D72" s="114">
        <v>8.5009999999999994</v>
      </c>
      <c r="E72" s="174">
        <v>3</v>
      </c>
      <c r="F72" s="26" t="s">
        <v>5</v>
      </c>
      <c r="G72" s="27">
        <v>78</v>
      </c>
      <c r="H72" s="28">
        <f t="shared" si="2"/>
        <v>132.6156</v>
      </c>
    </row>
    <row r="73" spans="1:17" x14ac:dyDescent="0.25">
      <c r="A73" s="38">
        <v>50</v>
      </c>
      <c r="B73" s="87" t="s">
        <v>25</v>
      </c>
      <c r="C73" s="113" t="s">
        <v>69</v>
      </c>
      <c r="D73" s="114">
        <v>8.5009999999999994</v>
      </c>
      <c r="E73" s="174">
        <v>3</v>
      </c>
      <c r="F73" s="26" t="s">
        <v>5</v>
      </c>
      <c r="G73" s="27">
        <v>78</v>
      </c>
      <c r="H73" s="28">
        <f t="shared" si="2"/>
        <v>132.6156</v>
      </c>
    </row>
    <row r="74" spans="1:17" x14ac:dyDescent="0.25">
      <c r="A74" s="44">
        <v>53</v>
      </c>
      <c r="B74" s="87" t="s">
        <v>25</v>
      </c>
      <c r="C74" s="113" t="s">
        <v>70</v>
      </c>
      <c r="D74" s="114">
        <v>8.5009999999999994</v>
      </c>
      <c r="E74" s="174">
        <v>3</v>
      </c>
      <c r="F74" s="26" t="s">
        <v>5</v>
      </c>
      <c r="G74" s="27">
        <v>78</v>
      </c>
      <c r="H74" s="28">
        <f t="shared" si="2"/>
        <v>132.6156</v>
      </c>
    </row>
    <row r="75" spans="1:17" x14ac:dyDescent="0.25">
      <c r="A75" s="38">
        <v>54</v>
      </c>
      <c r="B75" s="94" t="s">
        <v>25</v>
      </c>
      <c r="C75" s="115" t="s">
        <v>71</v>
      </c>
      <c r="D75" s="116">
        <v>8.5009999999999994</v>
      </c>
      <c r="E75" s="175">
        <v>3</v>
      </c>
      <c r="F75" s="41" t="s">
        <v>5</v>
      </c>
      <c r="G75" s="42">
        <v>78</v>
      </c>
      <c r="H75" s="43">
        <f t="shared" si="2"/>
        <v>132.6156</v>
      </c>
    </row>
    <row r="76" spans="1:17" x14ac:dyDescent="0.25">
      <c r="A76" s="38">
        <v>55</v>
      </c>
      <c r="B76" s="87" t="s">
        <v>25</v>
      </c>
      <c r="C76" s="113" t="s">
        <v>72</v>
      </c>
      <c r="D76" s="114">
        <v>8.5009999999999994</v>
      </c>
      <c r="E76" s="174">
        <v>3</v>
      </c>
      <c r="F76" s="26" t="s">
        <v>5</v>
      </c>
      <c r="G76" s="27">
        <v>78</v>
      </c>
      <c r="H76" s="28">
        <f t="shared" si="2"/>
        <v>132.6156</v>
      </c>
    </row>
    <row r="77" spans="1:17" x14ac:dyDescent="0.25">
      <c r="A77" s="38">
        <v>56</v>
      </c>
      <c r="B77" s="87" t="s">
        <v>25</v>
      </c>
      <c r="C77" s="113" t="s">
        <v>73</v>
      </c>
      <c r="D77" s="114">
        <v>8.5009999999999994</v>
      </c>
      <c r="E77" s="174">
        <v>3</v>
      </c>
      <c r="F77" s="26" t="s">
        <v>5</v>
      </c>
      <c r="G77" s="27">
        <v>78</v>
      </c>
      <c r="H77" s="28">
        <f t="shared" si="2"/>
        <v>132.6156</v>
      </c>
    </row>
    <row r="78" spans="1:17" x14ac:dyDescent="0.25">
      <c r="A78" s="38">
        <v>57</v>
      </c>
      <c r="B78" s="87" t="s">
        <v>25</v>
      </c>
      <c r="C78" s="113" t="s">
        <v>74</v>
      </c>
      <c r="D78" s="114">
        <v>8.5009999999999994</v>
      </c>
      <c r="E78" s="174">
        <v>3</v>
      </c>
      <c r="F78" s="26" t="s">
        <v>5</v>
      </c>
      <c r="G78" s="27">
        <v>78</v>
      </c>
      <c r="H78" s="28">
        <f t="shared" si="2"/>
        <v>132.6156</v>
      </c>
    </row>
    <row r="79" spans="1:17" x14ac:dyDescent="0.25">
      <c r="A79" s="38">
        <v>70</v>
      </c>
      <c r="B79" s="87" t="s">
        <v>25</v>
      </c>
      <c r="C79" s="113" t="s">
        <v>75</v>
      </c>
      <c r="D79" s="114">
        <v>5.0739999999999998</v>
      </c>
      <c r="E79" s="174">
        <v>3</v>
      </c>
      <c r="F79" s="26" t="s">
        <v>5</v>
      </c>
      <c r="G79" s="27">
        <v>78</v>
      </c>
      <c r="H79" s="28">
        <f t="shared" ref="H79" si="3">20%*G79*D79</f>
        <v>79.15440000000001</v>
      </c>
    </row>
    <row r="80" spans="1:17" ht="15.75" thickBot="1" x14ac:dyDescent="0.3">
      <c r="A80" s="29"/>
      <c r="B80" s="30" t="s">
        <v>6</v>
      </c>
      <c r="C80" s="31"/>
      <c r="D80" s="32">
        <f>SUM(D75:D79,D32:D74,D30:D31)</f>
        <v>429.47099999999966</v>
      </c>
      <c r="E80" s="162"/>
      <c r="F80" s="33"/>
      <c r="G80" s="34"/>
      <c r="H80" s="35"/>
    </row>
    <row r="81" spans="1:9" ht="15.75" thickBot="1" x14ac:dyDescent="0.3">
      <c r="A81" s="151"/>
      <c r="B81" s="37"/>
      <c r="C81" s="185"/>
      <c r="D81" s="186"/>
      <c r="E81" s="187"/>
      <c r="F81" s="188"/>
      <c r="G81" s="56"/>
      <c r="H81" s="57"/>
    </row>
    <row r="82" spans="1:9" x14ac:dyDescent="0.25">
      <c r="A82" s="47"/>
      <c r="B82" s="58"/>
      <c r="C82" s="59"/>
      <c r="D82" s="60"/>
      <c r="E82" s="167"/>
      <c r="F82" s="61"/>
      <c r="G82" s="51"/>
      <c r="H82" s="52"/>
    </row>
    <row r="83" spans="1:9" x14ac:dyDescent="0.25">
      <c r="A83" s="44">
        <v>1</v>
      </c>
      <c r="B83" s="122" t="s">
        <v>76</v>
      </c>
      <c r="C83" s="123" t="s">
        <v>77</v>
      </c>
      <c r="D83" s="123">
        <v>28.295000000000002</v>
      </c>
      <c r="E83" s="171">
        <v>3</v>
      </c>
      <c r="F83" s="84" t="s">
        <v>5</v>
      </c>
      <c r="G83" s="27">
        <v>78</v>
      </c>
      <c r="H83" s="28">
        <f t="shared" ref="H83:H146" si="4">20%*G83*D83</f>
        <v>441.40200000000004</v>
      </c>
      <c r="I83" s="22"/>
    </row>
    <row r="84" spans="1:9" x14ac:dyDescent="0.25">
      <c r="A84" s="44">
        <v>2</v>
      </c>
      <c r="B84" s="45" t="s">
        <v>76</v>
      </c>
      <c r="C84" s="46" t="s">
        <v>78</v>
      </c>
      <c r="D84" s="46">
        <v>6.0010000000000003</v>
      </c>
      <c r="E84" s="164">
        <v>3</v>
      </c>
      <c r="F84" s="26" t="s">
        <v>5</v>
      </c>
      <c r="G84" s="27">
        <v>78</v>
      </c>
      <c r="H84" s="28">
        <f t="shared" si="4"/>
        <v>93.615600000000015</v>
      </c>
      <c r="I84" s="22"/>
    </row>
    <row r="85" spans="1:9" x14ac:dyDescent="0.25">
      <c r="A85" s="44">
        <v>3</v>
      </c>
      <c r="B85" s="45" t="s">
        <v>76</v>
      </c>
      <c r="C85" s="46" t="s">
        <v>79</v>
      </c>
      <c r="D85" s="46">
        <v>6.0010000000000003</v>
      </c>
      <c r="E85" s="164">
        <v>3</v>
      </c>
      <c r="F85" s="26" t="s">
        <v>5</v>
      </c>
      <c r="G85" s="27">
        <v>78</v>
      </c>
      <c r="H85" s="28">
        <f t="shared" si="4"/>
        <v>93.615600000000015</v>
      </c>
    </row>
    <row r="86" spans="1:9" x14ac:dyDescent="0.25">
      <c r="A86" s="44">
        <v>4</v>
      </c>
      <c r="B86" s="45" t="s">
        <v>76</v>
      </c>
      <c r="C86" s="46" t="s">
        <v>80</v>
      </c>
      <c r="D86" s="46">
        <v>6.0010000000000003</v>
      </c>
      <c r="E86" s="164">
        <v>3</v>
      </c>
      <c r="F86" s="26" t="s">
        <v>5</v>
      </c>
      <c r="G86" s="27">
        <v>78</v>
      </c>
      <c r="H86" s="28">
        <f t="shared" si="4"/>
        <v>93.615600000000015</v>
      </c>
    </row>
    <row r="87" spans="1:9" x14ac:dyDescent="0.25">
      <c r="A87" s="44">
        <v>5</v>
      </c>
      <c r="B87" s="48" t="s">
        <v>76</v>
      </c>
      <c r="C87" s="49" t="s">
        <v>81</v>
      </c>
      <c r="D87" s="49">
        <v>6.0010000000000003</v>
      </c>
      <c r="E87" s="165">
        <v>3</v>
      </c>
      <c r="F87" s="50" t="s">
        <v>5</v>
      </c>
      <c r="G87" s="51">
        <v>78</v>
      </c>
      <c r="H87" s="52">
        <f t="shared" si="4"/>
        <v>93.615600000000015</v>
      </c>
    </row>
    <row r="88" spans="1:9" x14ac:dyDescent="0.25">
      <c r="A88" s="44">
        <v>6</v>
      </c>
      <c r="B88" s="45" t="s">
        <v>76</v>
      </c>
      <c r="C88" s="46" t="s">
        <v>82</v>
      </c>
      <c r="D88" s="46">
        <v>6.0010000000000003</v>
      </c>
      <c r="E88" s="164">
        <v>3</v>
      </c>
      <c r="F88" s="26" t="s">
        <v>5</v>
      </c>
      <c r="G88" s="27">
        <v>78</v>
      </c>
      <c r="H88" s="28">
        <f t="shared" si="4"/>
        <v>93.615600000000015</v>
      </c>
    </row>
    <row r="89" spans="1:9" x14ac:dyDescent="0.25">
      <c r="A89" s="44">
        <v>7</v>
      </c>
      <c r="B89" s="45" t="s">
        <v>76</v>
      </c>
      <c r="C89" s="46" t="s">
        <v>83</v>
      </c>
      <c r="D89" s="46">
        <v>6.0010000000000003</v>
      </c>
      <c r="E89" s="164">
        <v>3</v>
      </c>
      <c r="F89" s="26" t="s">
        <v>5</v>
      </c>
      <c r="G89" s="27">
        <v>78</v>
      </c>
      <c r="H89" s="28">
        <f t="shared" si="4"/>
        <v>93.615600000000015</v>
      </c>
    </row>
    <row r="90" spans="1:9" x14ac:dyDescent="0.25">
      <c r="A90" s="44">
        <v>8</v>
      </c>
      <c r="B90" s="45" t="s">
        <v>76</v>
      </c>
      <c r="C90" s="46" t="s">
        <v>84</v>
      </c>
      <c r="D90" s="46">
        <v>6.0010000000000003</v>
      </c>
      <c r="E90" s="164">
        <v>3</v>
      </c>
      <c r="F90" s="26" t="s">
        <v>5</v>
      </c>
      <c r="G90" s="27">
        <v>78</v>
      </c>
      <c r="H90" s="28">
        <f t="shared" si="4"/>
        <v>93.615600000000015</v>
      </c>
    </row>
    <row r="91" spans="1:9" x14ac:dyDescent="0.25">
      <c r="A91" s="44">
        <v>9</v>
      </c>
      <c r="B91" s="45" t="s">
        <v>76</v>
      </c>
      <c r="C91" s="46" t="s">
        <v>85</v>
      </c>
      <c r="D91" s="46">
        <v>6.0010000000000003</v>
      </c>
      <c r="E91" s="164">
        <v>3</v>
      </c>
      <c r="F91" s="26" t="s">
        <v>5</v>
      </c>
      <c r="G91" s="27">
        <v>78</v>
      </c>
      <c r="H91" s="28">
        <f t="shared" si="4"/>
        <v>93.615600000000015</v>
      </c>
    </row>
    <row r="92" spans="1:9" x14ac:dyDescent="0.25">
      <c r="A92" s="44">
        <v>10</v>
      </c>
      <c r="B92" s="45" t="s">
        <v>76</v>
      </c>
      <c r="C92" s="46" t="s">
        <v>86</v>
      </c>
      <c r="D92" s="46">
        <v>6.0010000000000003</v>
      </c>
      <c r="E92" s="164">
        <v>3</v>
      </c>
      <c r="F92" s="26" t="s">
        <v>5</v>
      </c>
      <c r="G92" s="27">
        <v>78</v>
      </c>
      <c r="H92" s="28">
        <f t="shared" si="4"/>
        <v>93.615600000000015</v>
      </c>
    </row>
    <row r="93" spans="1:9" x14ac:dyDescent="0.25">
      <c r="A93" s="44">
        <v>11</v>
      </c>
      <c r="B93" s="45" t="s">
        <v>76</v>
      </c>
      <c r="C93" s="46" t="s">
        <v>87</v>
      </c>
      <c r="D93" s="46">
        <v>6.0010000000000003</v>
      </c>
      <c r="E93" s="164">
        <v>3</v>
      </c>
      <c r="F93" s="26" t="s">
        <v>5</v>
      </c>
      <c r="G93" s="27">
        <v>78</v>
      </c>
      <c r="H93" s="28">
        <f t="shared" si="4"/>
        <v>93.615600000000015</v>
      </c>
    </row>
    <row r="94" spans="1:9" x14ac:dyDescent="0.25">
      <c r="A94" s="44">
        <v>12</v>
      </c>
      <c r="B94" s="45" t="s">
        <v>76</v>
      </c>
      <c r="C94" s="46" t="s">
        <v>88</v>
      </c>
      <c r="D94" s="46">
        <v>6.0010000000000003</v>
      </c>
      <c r="E94" s="164">
        <v>3</v>
      </c>
      <c r="F94" s="26" t="s">
        <v>5</v>
      </c>
      <c r="G94" s="27">
        <v>78</v>
      </c>
      <c r="H94" s="28">
        <f t="shared" si="4"/>
        <v>93.615600000000015</v>
      </c>
    </row>
    <row r="95" spans="1:9" x14ac:dyDescent="0.25">
      <c r="A95" s="44">
        <v>13</v>
      </c>
      <c r="B95" s="45" t="s">
        <v>76</v>
      </c>
      <c r="C95" s="46" t="s">
        <v>89</v>
      </c>
      <c r="D95" s="46">
        <v>6.0010000000000003</v>
      </c>
      <c r="E95" s="164">
        <v>3</v>
      </c>
      <c r="F95" s="26" t="s">
        <v>5</v>
      </c>
      <c r="G95" s="27">
        <v>78</v>
      </c>
      <c r="H95" s="28">
        <f t="shared" si="4"/>
        <v>93.615600000000015</v>
      </c>
    </row>
    <row r="96" spans="1:9" x14ac:dyDescent="0.25">
      <c r="A96" s="44">
        <v>14</v>
      </c>
      <c r="B96" s="45" t="s">
        <v>76</v>
      </c>
      <c r="C96" s="46" t="s">
        <v>90</v>
      </c>
      <c r="D96" s="46">
        <v>6.0010000000000003</v>
      </c>
      <c r="E96" s="164">
        <v>3</v>
      </c>
      <c r="F96" s="26" t="s">
        <v>5</v>
      </c>
      <c r="G96" s="27">
        <v>78</v>
      </c>
      <c r="H96" s="28">
        <f t="shared" si="4"/>
        <v>93.615600000000015</v>
      </c>
    </row>
    <row r="97" spans="1:8" x14ac:dyDescent="0.25">
      <c r="A97" s="44">
        <v>15</v>
      </c>
      <c r="B97" s="45" t="s">
        <v>76</v>
      </c>
      <c r="C97" s="46" t="s">
        <v>91</v>
      </c>
      <c r="D97" s="46">
        <v>6.0010000000000003</v>
      </c>
      <c r="E97" s="164">
        <v>3</v>
      </c>
      <c r="F97" s="26" t="s">
        <v>5</v>
      </c>
      <c r="G97" s="27">
        <v>78</v>
      </c>
      <c r="H97" s="28">
        <f t="shared" si="4"/>
        <v>93.615600000000015</v>
      </c>
    </row>
    <row r="98" spans="1:8" x14ac:dyDescent="0.25">
      <c r="A98" s="44">
        <v>16</v>
      </c>
      <c r="B98" s="45" t="s">
        <v>76</v>
      </c>
      <c r="C98" s="46" t="s">
        <v>92</v>
      </c>
      <c r="D98" s="46">
        <v>6.0010000000000003</v>
      </c>
      <c r="E98" s="164">
        <v>3</v>
      </c>
      <c r="F98" s="26" t="s">
        <v>5</v>
      </c>
      <c r="G98" s="27">
        <v>78</v>
      </c>
      <c r="H98" s="28">
        <f t="shared" si="4"/>
        <v>93.615600000000015</v>
      </c>
    </row>
    <row r="99" spans="1:8" x14ac:dyDescent="0.25">
      <c r="A99" s="44">
        <v>17</v>
      </c>
      <c r="B99" s="45" t="s">
        <v>76</v>
      </c>
      <c r="C99" s="46" t="s">
        <v>93</v>
      </c>
      <c r="D99" s="46">
        <v>6.0010000000000003</v>
      </c>
      <c r="E99" s="164">
        <v>3</v>
      </c>
      <c r="F99" s="26" t="s">
        <v>5</v>
      </c>
      <c r="G99" s="27">
        <v>78</v>
      </c>
      <c r="H99" s="28">
        <f t="shared" si="4"/>
        <v>93.615600000000015</v>
      </c>
    </row>
    <row r="100" spans="1:8" x14ac:dyDescent="0.25">
      <c r="A100" s="44">
        <v>18</v>
      </c>
      <c r="B100" s="45" t="s">
        <v>76</v>
      </c>
      <c r="C100" s="46" t="s">
        <v>94</v>
      </c>
      <c r="D100" s="46">
        <v>6.0010000000000003</v>
      </c>
      <c r="E100" s="164">
        <v>3</v>
      </c>
      <c r="F100" s="26" t="s">
        <v>5</v>
      </c>
      <c r="G100" s="27">
        <v>78</v>
      </c>
      <c r="H100" s="28">
        <f t="shared" si="4"/>
        <v>93.615600000000015</v>
      </c>
    </row>
    <row r="101" spans="1:8" x14ac:dyDescent="0.25">
      <c r="A101" s="44">
        <v>19</v>
      </c>
      <c r="B101" s="45" t="s">
        <v>76</v>
      </c>
      <c r="C101" s="46" t="s">
        <v>95</v>
      </c>
      <c r="D101" s="46">
        <v>5.992</v>
      </c>
      <c r="E101" s="164">
        <v>3</v>
      </c>
      <c r="F101" s="26" t="s">
        <v>5</v>
      </c>
      <c r="G101" s="27">
        <v>78</v>
      </c>
      <c r="H101" s="28">
        <f t="shared" si="4"/>
        <v>93.475200000000015</v>
      </c>
    </row>
    <row r="102" spans="1:8" x14ac:dyDescent="0.25">
      <c r="A102" s="44">
        <v>20</v>
      </c>
      <c r="B102" s="45" t="s">
        <v>76</v>
      </c>
      <c r="C102" s="46" t="s">
        <v>96</v>
      </c>
      <c r="D102" s="46">
        <v>6.0010000000000003</v>
      </c>
      <c r="E102" s="164">
        <v>3</v>
      </c>
      <c r="F102" s="26" t="s">
        <v>5</v>
      </c>
      <c r="G102" s="27">
        <v>78</v>
      </c>
      <c r="H102" s="28">
        <f t="shared" si="4"/>
        <v>93.615600000000015</v>
      </c>
    </row>
    <row r="103" spans="1:8" x14ac:dyDescent="0.25">
      <c r="A103" s="44">
        <v>21</v>
      </c>
      <c r="B103" s="45" t="s">
        <v>76</v>
      </c>
      <c r="C103" s="46" t="s">
        <v>97</v>
      </c>
      <c r="D103" s="46">
        <v>6.0010000000000003</v>
      </c>
      <c r="E103" s="164">
        <v>3</v>
      </c>
      <c r="F103" s="26" t="s">
        <v>5</v>
      </c>
      <c r="G103" s="27">
        <v>78</v>
      </c>
      <c r="H103" s="28">
        <f t="shared" si="4"/>
        <v>93.615600000000015</v>
      </c>
    </row>
    <row r="104" spans="1:8" x14ac:dyDescent="0.25">
      <c r="A104" s="44">
        <v>22</v>
      </c>
      <c r="B104" s="45" t="s">
        <v>76</v>
      </c>
      <c r="C104" s="46" t="s">
        <v>98</v>
      </c>
      <c r="D104" s="46">
        <v>6.0010000000000003</v>
      </c>
      <c r="E104" s="164">
        <v>3</v>
      </c>
      <c r="F104" s="26" t="s">
        <v>5</v>
      </c>
      <c r="G104" s="27">
        <v>78</v>
      </c>
      <c r="H104" s="28">
        <f t="shared" si="4"/>
        <v>93.615600000000015</v>
      </c>
    </row>
    <row r="105" spans="1:8" x14ac:dyDescent="0.25">
      <c r="A105" s="44">
        <v>23</v>
      </c>
      <c r="B105" s="45" t="s">
        <v>76</v>
      </c>
      <c r="C105" s="46" t="s">
        <v>99</v>
      </c>
      <c r="D105" s="46">
        <v>6.0010000000000003</v>
      </c>
      <c r="E105" s="164">
        <v>3</v>
      </c>
      <c r="F105" s="26" t="s">
        <v>5</v>
      </c>
      <c r="G105" s="27">
        <v>78</v>
      </c>
      <c r="H105" s="28">
        <f t="shared" si="4"/>
        <v>93.615600000000015</v>
      </c>
    </row>
    <row r="106" spans="1:8" x14ac:dyDescent="0.25">
      <c r="A106" s="44">
        <v>24</v>
      </c>
      <c r="B106" s="45" t="s">
        <v>76</v>
      </c>
      <c r="C106" s="46" t="s">
        <v>100</v>
      </c>
      <c r="D106" s="46">
        <v>6.0010000000000003</v>
      </c>
      <c r="E106" s="164">
        <v>3</v>
      </c>
      <c r="F106" s="26" t="s">
        <v>5</v>
      </c>
      <c r="G106" s="27">
        <v>78</v>
      </c>
      <c r="H106" s="28">
        <f t="shared" si="4"/>
        <v>93.615600000000015</v>
      </c>
    </row>
    <row r="107" spans="1:8" x14ac:dyDescent="0.25">
      <c r="A107" s="44">
        <v>25</v>
      </c>
      <c r="B107" s="45" t="s">
        <v>76</v>
      </c>
      <c r="C107" s="46" t="s">
        <v>101</v>
      </c>
      <c r="D107" s="46">
        <v>6.0010000000000003</v>
      </c>
      <c r="E107" s="164">
        <v>3</v>
      </c>
      <c r="F107" s="26" t="s">
        <v>5</v>
      </c>
      <c r="G107" s="27">
        <v>78</v>
      </c>
      <c r="H107" s="28">
        <f t="shared" si="4"/>
        <v>93.615600000000015</v>
      </c>
    </row>
    <row r="108" spans="1:8" x14ac:dyDescent="0.25">
      <c r="A108" s="44">
        <v>26</v>
      </c>
      <c r="B108" s="45" t="s">
        <v>76</v>
      </c>
      <c r="C108" s="46" t="s">
        <v>102</v>
      </c>
      <c r="D108" s="46">
        <v>6.0010000000000003</v>
      </c>
      <c r="E108" s="164">
        <v>3</v>
      </c>
      <c r="F108" s="26" t="s">
        <v>5</v>
      </c>
      <c r="G108" s="27">
        <v>78</v>
      </c>
      <c r="H108" s="28">
        <f t="shared" si="4"/>
        <v>93.615600000000015</v>
      </c>
    </row>
    <row r="109" spans="1:8" x14ac:dyDescent="0.25">
      <c r="A109" s="44">
        <v>27</v>
      </c>
      <c r="B109" s="45" t="s">
        <v>76</v>
      </c>
      <c r="C109" s="46" t="s">
        <v>103</v>
      </c>
      <c r="D109" s="46">
        <v>6.0010000000000003</v>
      </c>
      <c r="E109" s="164">
        <v>3</v>
      </c>
      <c r="F109" s="26" t="s">
        <v>5</v>
      </c>
      <c r="G109" s="27">
        <v>78</v>
      </c>
      <c r="H109" s="28">
        <f t="shared" si="4"/>
        <v>93.615600000000015</v>
      </c>
    </row>
    <row r="110" spans="1:8" x14ac:dyDescent="0.25">
      <c r="A110" s="44">
        <v>28</v>
      </c>
      <c r="B110" s="45" t="s">
        <v>76</v>
      </c>
      <c r="C110" s="46" t="s">
        <v>104</v>
      </c>
      <c r="D110" s="46">
        <v>6.0010000000000003</v>
      </c>
      <c r="E110" s="164">
        <v>3</v>
      </c>
      <c r="F110" s="26" t="s">
        <v>5</v>
      </c>
      <c r="G110" s="27">
        <v>78</v>
      </c>
      <c r="H110" s="28">
        <f t="shared" si="4"/>
        <v>93.615600000000015</v>
      </c>
    </row>
    <row r="111" spans="1:8" x14ac:dyDescent="0.25">
      <c r="A111" s="44">
        <v>29</v>
      </c>
      <c r="B111" s="45" t="s">
        <v>76</v>
      </c>
      <c r="C111" s="46" t="s">
        <v>105</v>
      </c>
      <c r="D111" s="46">
        <v>6.0010000000000003</v>
      </c>
      <c r="E111" s="164">
        <v>3</v>
      </c>
      <c r="F111" s="26" t="s">
        <v>5</v>
      </c>
      <c r="G111" s="27">
        <v>78</v>
      </c>
      <c r="H111" s="28">
        <f t="shared" si="4"/>
        <v>93.615600000000015</v>
      </c>
    </row>
    <row r="112" spans="1:8" x14ac:dyDescent="0.25">
      <c r="A112" s="44">
        <v>30</v>
      </c>
      <c r="B112" s="45" t="s">
        <v>76</v>
      </c>
      <c r="C112" s="46" t="s">
        <v>106</v>
      </c>
      <c r="D112" s="46">
        <v>6.0010000000000003</v>
      </c>
      <c r="E112" s="164">
        <v>3</v>
      </c>
      <c r="F112" s="26" t="s">
        <v>5</v>
      </c>
      <c r="G112" s="27">
        <v>78</v>
      </c>
      <c r="H112" s="28">
        <f t="shared" si="4"/>
        <v>93.615600000000015</v>
      </c>
    </row>
    <row r="113" spans="1:9" x14ac:dyDescent="0.25">
      <c r="A113" s="44">
        <v>31</v>
      </c>
      <c r="B113" s="45" t="s">
        <v>76</v>
      </c>
      <c r="C113" s="46" t="s">
        <v>107</v>
      </c>
      <c r="D113" s="46">
        <v>6.0010000000000003</v>
      </c>
      <c r="E113" s="164">
        <v>3</v>
      </c>
      <c r="F113" s="26" t="s">
        <v>5</v>
      </c>
      <c r="G113" s="27">
        <v>78</v>
      </c>
      <c r="H113" s="28">
        <f t="shared" si="4"/>
        <v>93.615600000000015</v>
      </c>
    </row>
    <row r="114" spans="1:9" x14ac:dyDescent="0.25">
      <c r="A114" s="44">
        <v>32</v>
      </c>
      <c r="B114" s="45" t="s">
        <v>76</v>
      </c>
      <c r="C114" s="46" t="s">
        <v>108</v>
      </c>
      <c r="D114" s="46">
        <v>6.0010000000000003</v>
      </c>
      <c r="E114" s="164">
        <v>3</v>
      </c>
      <c r="F114" s="26" t="s">
        <v>5</v>
      </c>
      <c r="G114" s="27">
        <v>78</v>
      </c>
      <c r="H114" s="28">
        <f t="shared" si="4"/>
        <v>93.615600000000015</v>
      </c>
    </row>
    <row r="115" spans="1:9" x14ac:dyDescent="0.25">
      <c r="A115" s="44">
        <v>33</v>
      </c>
      <c r="B115" s="45" t="s">
        <v>76</v>
      </c>
      <c r="C115" s="46" t="s">
        <v>109</v>
      </c>
      <c r="D115" s="46">
        <v>6.0010000000000003</v>
      </c>
      <c r="E115" s="164">
        <v>3</v>
      </c>
      <c r="F115" s="26" t="s">
        <v>5</v>
      </c>
      <c r="G115" s="27">
        <v>78</v>
      </c>
      <c r="H115" s="28">
        <f t="shared" si="4"/>
        <v>93.615600000000015</v>
      </c>
    </row>
    <row r="116" spans="1:9" x14ac:dyDescent="0.25">
      <c r="A116" s="44">
        <v>34</v>
      </c>
      <c r="B116" s="45" t="s">
        <v>76</v>
      </c>
      <c r="C116" s="46" t="s">
        <v>110</v>
      </c>
      <c r="D116" s="46">
        <v>6.0010000000000003</v>
      </c>
      <c r="E116" s="164">
        <v>3</v>
      </c>
      <c r="F116" s="26" t="s">
        <v>5</v>
      </c>
      <c r="G116" s="27">
        <v>78</v>
      </c>
      <c r="H116" s="28">
        <f t="shared" si="4"/>
        <v>93.615600000000015</v>
      </c>
    </row>
    <row r="117" spans="1:9" x14ac:dyDescent="0.25">
      <c r="A117" s="44">
        <v>35</v>
      </c>
      <c r="B117" s="45" t="s">
        <v>76</v>
      </c>
      <c r="C117" s="46" t="s">
        <v>111</v>
      </c>
      <c r="D117" s="46">
        <v>6.0010000000000003</v>
      </c>
      <c r="E117" s="164">
        <v>3</v>
      </c>
      <c r="F117" s="26" t="s">
        <v>5</v>
      </c>
      <c r="G117" s="27">
        <v>78</v>
      </c>
      <c r="H117" s="28">
        <f t="shared" si="4"/>
        <v>93.615600000000015</v>
      </c>
    </row>
    <row r="118" spans="1:9" x14ac:dyDescent="0.25">
      <c r="A118" s="44">
        <v>36</v>
      </c>
      <c r="B118" s="45" t="s">
        <v>76</v>
      </c>
      <c r="C118" s="46" t="s">
        <v>112</v>
      </c>
      <c r="D118" s="46">
        <v>6.0010000000000003</v>
      </c>
      <c r="E118" s="164">
        <v>3</v>
      </c>
      <c r="F118" s="26" t="s">
        <v>5</v>
      </c>
      <c r="G118" s="27">
        <v>78</v>
      </c>
      <c r="H118" s="28">
        <f t="shared" si="4"/>
        <v>93.615600000000015</v>
      </c>
    </row>
    <row r="119" spans="1:9" x14ac:dyDescent="0.25">
      <c r="A119" s="44">
        <v>37</v>
      </c>
      <c r="B119" s="45" t="s">
        <v>76</v>
      </c>
      <c r="C119" s="46" t="s">
        <v>113</v>
      </c>
      <c r="D119" s="46">
        <v>6.0010000000000003</v>
      </c>
      <c r="E119" s="164">
        <v>3</v>
      </c>
      <c r="F119" s="26" t="s">
        <v>5</v>
      </c>
      <c r="G119" s="27">
        <v>78</v>
      </c>
      <c r="H119" s="28">
        <f t="shared" si="4"/>
        <v>93.615600000000015</v>
      </c>
    </row>
    <row r="120" spans="1:9" x14ac:dyDescent="0.25">
      <c r="A120" s="44">
        <v>38</v>
      </c>
      <c r="B120" s="45" t="s">
        <v>76</v>
      </c>
      <c r="C120" s="46" t="s">
        <v>114</v>
      </c>
      <c r="D120" s="46">
        <v>6.0010000000000003</v>
      </c>
      <c r="E120" s="164">
        <v>3</v>
      </c>
      <c r="F120" s="26" t="s">
        <v>5</v>
      </c>
      <c r="G120" s="27">
        <v>78</v>
      </c>
      <c r="H120" s="28">
        <f t="shared" si="4"/>
        <v>93.615600000000015</v>
      </c>
    </row>
    <row r="121" spans="1:9" x14ac:dyDescent="0.25">
      <c r="A121" s="44">
        <v>39</v>
      </c>
      <c r="B121" s="45" t="s">
        <v>76</v>
      </c>
      <c r="C121" s="46" t="s">
        <v>115</v>
      </c>
      <c r="D121" s="46">
        <v>6.0010000000000003</v>
      </c>
      <c r="E121" s="164">
        <v>3</v>
      </c>
      <c r="F121" s="26" t="s">
        <v>5</v>
      </c>
      <c r="G121" s="27">
        <v>78</v>
      </c>
      <c r="H121" s="28">
        <f t="shared" si="4"/>
        <v>93.615600000000015</v>
      </c>
    </row>
    <row r="122" spans="1:9" x14ac:dyDescent="0.25">
      <c r="A122" s="44">
        <v>40</v>
      </c>
      <c r="B122" s="45" t="s">
        <v>76</v>
      </c>
      <c r="C122" s="46" t="s">
        <v>116</v>
      </c>
      <c r="D122" s="46">
        <v>6.0010000000000003</v>
      </c>
      <c r="E122" s="164">
        <v>3</v>
      </c>
      <c r="F122" s="26" t="s">
        <v>5</v>
      </c>
      <c r="G122" s="27">
        <v>78</v>
      </c>
      <c r="H122" s="28">
        <f t="shared" si="4"/>
        <v>93.615600000000015</v>
      </c>
    </row>
    <row r="123" spans="1:9" x14ac:dyDescent="0.25">
      <c r="A123" s="44">
        <v>41</v>
      </c>
      <c r="B123" s="45" t="s">
        <v>76</v>
      </c>
      <c r="C123" s="46" t="s">
        <v>117</v>
      </c>
      <c r="D123" s="46">
        <v>6.0010000000000003</v>
      </c>
      <c r="E123" s="164">
        <v>3</v>
      </c>
      <c r="F123" s="26" t="s">
        <v>5</v>
      </c>
      <c r="G123" s="27">
        <v>78</v>
      </c>
      <c r="H123" s="28">
        <f t="shared" si="4"/>
        <v>93.615600000000015</v>
      </c>
      <c r="I123" s="22"/>
    </row>
    <row r="124" spans="1:9" x14ac:dyDescent="0.25">
      <c r="A124" s="44">
        <v>42</v>
      </c>
      <c r="B124" s="45" t="s">
        <v>76</v>
      </c>
      <c r="C124" s="46" t="s">
        <v>118</v>
      </c>
      <c r="D124" s="46">
        <v>6.0010000000000003</v>
      </c>
      <c r="E124" s="164">
        <v>3</v>
      </c>
      <c r="F124" s="26" t="s">
        <v>5</v>
      </c>
      <c r="G124" s="27">
        <v>78</v>
      </c>
      <c r="H124" s="28">
        <f t="shared" si="4"/>
        <v>93.615600000000015</v>
      </c>
      <c r="I124" s="22"/>
    </row>
    <row r="125" spans="1:9" x14ac:dyDescent="0.25">
      <c r="A125" s="44">
        <v>43</v>
      </c>
      <c r="B125" s="45" t="s">
        <v>76</v>
      </c>
      <c r="C125" s="46" t="s">
        <v>119</v>
      </c>
      <c r="D125" s="46">
        <v>6.0010000000000003</v>
      </c>
      <c r="E125" s="164">
        <v>3</v>
      </c>
      <c r="F125" s="26" t="s">
        <v>5</v>
      </c>
      <c r="G125" s="27">
        <v>78</v>
      </c>
      <c r="H125" s="28">
        <f t="shared" si="4"/>
        <v>93.615600000000015</v>
      </c>
    </row>
    <row r="126" spans="1:9" x14ac:dyDescent="0.25">
      <c r="A126" s="44">
        <v>44</v>
      </c>
      <c r="B126" s="39" t="s">
        <v>76</v>
      </c>
      <c r="C126" s="40" t="s">
        <v>120</v>
      </c>
      <c r="D126" s="40">
        <v>6.0010000000000003</v>
      </c>
      <c r="E126" s="163">
        <v>3</v>
      </c>
      <c r="F126" s="41" t="s">
        <v>5</v>
      </c>
      <c r="G126" s="42">
        <v>78</v>
      </c>
      <c r="H126" s="43">
        <f t="shared" si="4"/>
        <v>93.615600000000015</v>
      </c>
    </row>
    <row r="127" spans="1:9" x14ac:dyDescent="0.25">
      <c r="A127" s="44">
        <v>45</v>
      </c>
      <c r="B127" s="45" t="s">
        <v>76</v>
      </c>
      <c r="C127" s="46" t="s">
        <v>121</v>
      </c>
      <c r="D127" s="46">
        <v>6.0010000000000003</v>
      </c>
      <c r="E127" s="164">
        <v>3</v>
      </c>
      <c r="F127" s="26" t="s">
        <v>5</v>
      </c>
      <c r="G127" s="27">
        <v>78</v>
      </c>
      <c r="H127" s="28">
        <f t="shared" si="4"/>
        <v>93.615600000000015</v>
      </c>
    </row>
    <row r="128" spans="1:9" x14ac:dyDescent="0.25">
      <c r="A128" s="44">
        <v>46</v>
      </c>
      <c r="B128" s="45" t="s">
        <v>76</v>
      </c>
      <c r="C128" s="46" t="s">
        <v>122</v>
      </c>
      <c r="D128" s="46">
        <v>6.0010000000000003</v>
      </c>
      <c r="E128" s="164">
        <v>3</v>
      </c>
      <c r="F128" s="26" t="s">
        <v>5</v>
      </c>
      <c r="G128" s="27">
        <v>78</v>
      </c>
      <c r="H128" s="28">
        <f t="shared" si="4"/>
        <v>93.615600000000015</v>
      </c>
    </row>
    <row r="129" spans="1:9" x14ac:dyDescent="0.25">
      <c r="A129" s="44">
        <v>47</v>
      </c>
      <c r="B129" s="45" t="s">
        <v>76</v>
      </c>
      <c r="C129" s="46" t="s">
        <v>123</v>
      </c>
      <c r="D129" s="46">
        <v>6.0010000000000003</v>
      </c>
      <c r="E129" s="164">
        <v>3</v>
      </c>
      <c r="F129" s="26" t="s">
        <v>5</v>
      </c>
      <c r="G129" s="27">
        <v>78</v>
      </c>
      <c r="H129" s="28">
        <f t="shared" si="4"/>
        <v>93.615600000000015</v>
      </c>
    </row>
    <row r="130" spans="1:9" x14ac:dyDescent="0.25">
      <c r="A130" s="44">
        <v>48</v>
      </c>
      <c r="B130" s="45" t="s">
        <v>76</v>
      </c>
      <c r="C130" s="46" t="s">
        <v>124</v>
      </c>
      <c r="D130" s="46">
        <v>6.0010000000000003</v>
      </c>
      <c r="E130" s="164">
        <v>3</v>
      </c>
      <c r="F130" s="26" t="s">
        <v>5</v>
      </c>
      <c r="G130" s="27">
        <v>78</v>
      </c>
      <c r="H130" s="28">
        <f t="shared" si="4"/>
        <v>93.615600000000015</v>
      </c>
    </row>
    <row r="131" spans="1:9" x14ac:dyDescent="0.25">
      <c r="A131" s="44">
        <v>49</v>
      </c>
      <c r="B131" s="45" t="s">
        <v>76</v>
      </c>
      <c r="C131" s="46" t="s">
        <v>125</v>
      </c>
      <c r="D131" s="46">
        <v>6.0010000000000003</v>
      </c>
      <c r="E131" s="164">
        <v>3</v>
      </c>
      <c r="F131" s="26" t="s">
        <v>5</v>
      </c>
      <c r="G131" s="27">
        <v>78</v>
      </c>
      <c r="H131" s="28">
        <f t="shared" si="4"/>
        <v>93.615600000000015</v>
      </c>
    </row>
    <row r="132" spans="1:9" x14ac:dyDescent="0.25">
      <c r="A132" s="44">
        <v>50</v>
      </c>
      <c r="B132" s="45" t="s">
        <v>76</v>
      </c>
      <c r="C132" s="46" t="s">
        <v>126</v>
      </c>
      <c r="D132" s="46">
        <v>6.0010000000000003</v>
      </c>
      <c r="E132" s="164">
        <v>3</v>
      </c>
      <c r="F132" s="26" t="s">
        <v>5</v>
      </c>
      <c r="G132" s="27">
        <v>78</v>
      </c>
      <c r="H132" s="28">
        <f t="shared" si="4"/>
        <v>93.615600000000015</v>
      </c>
    </row>
    <row r="133" spans="1:9" x14ac:dyDescent="0.25">
      <c r="A133" s="44">
        <v>51</v>
      </c>
      <c r="B133" s="45" t="s">
        <v>76</v>
      </c>
      <c r="C133" s="46" t="s">
        <v>127</v>
      </c>
      <c r="D133" s="46">
        <v>6.0010000000000003</v>
      </c>
      <c r="E133" s="164">
        <v>3</v>
      </c>
      <c r="F133" s="26" t="s">
        <v>5</v>
      </c>
      <c r="G133" s="27">
        <v>78</v>
      </c>
      <c r="H133" s="28">
        <f t="shared" si="4"/>
        <v>93.615600000000015</v>
      </c>
    </row>
    <row r="134" spans="1:9" x14ac:dyDescent="0.25">
      <c r="A134" s="44">
        <v>52</v>
      </c>
      <c r="B134" s="45" t="s">
        <v>76</v>
      </c>
      <c r="C134" s="46" t="s">
        <v>128</v>
      </c>
      <c r="D134" s="46">
        <v>6.0010000000000003</v>
      </c>
      <c r="E134" s="164">
        <v>3</v>
      </c>
      <c r="F134" s="26" t="s">
        <v>5</v>
      </c>
      <c r="G134" s="27">
        <v>78</v>
      </c>
      <c r="H134" s="28">
        <f t="shared" si="4"/>
        <v>93.615600000000015</v>
      </c>
    </row>
    <row r="135" spans="1:9" x14ac:dyDescent="0.25">
      <c r="A135" s="44">
        <v>53</v>
      </c>
      <c r="B135" s="45" t="s">
        <v>76</v>
      </c>
      <c r="C135" s="46" t="s">
        <v>129</v>
      </c>
      <c r="D135" s="46">
        <v>6.0010000000000003</v>
      </c>
      <c r="E135" s="164">
        <v>3</v>
      </c>
      <c r="F135" s="26" t="s">
        <v>5</v>
      </c>
      <c r="G135" s="27">
        <v>78</v>
      </c>
      <c r="H135" s="28">
        <f t="shared" si="4"/>
        <v>93.615600000000015</v>
      </c>
    </row>
    <row r="136" spans="1:9" x14ac:dyDescent="0.25">
      <c r="A136" s="44">
        <v>54</v>
      </c>
      <c r="B136" s="45" t="s">
        <v>76</v>
      </c>
      <c r="C136" s="46" t="s">
        <v>130</v>
      </c>
      <c r="D136" s="46">
        <v>6.0010000000000003</v>
      </c>
      <c r="E136" s="164">
        <v>3</v>
      </c>
      <c r="F136" s="26" t="s">
        <v>5</v>
      </c>
      <c r="G136" s="27">
        <v>78</v>
      </c>
      <c r="H136" s="28">
        <f t="shared" si="4"/>
        <v>93.615600000000015</v>
      </c>
    </row>
    <row r="137" spans="1:9" x14ac:dyDescent="0.25">
      <c r="A137" s="44">
        <v>55</v>
      </c>
      <c r="B137" s="45" t="s">
        <v>76</v>
      </c>
      <c r="C137" s="46" t="s">
        <v>131</v>
      </c>
      <c r="D137" s="46">
        <v>6.0010000000000003</v>
      </c>
      <c r="E137" s="164">
        <v>3</v>
      </c>
      <c r="F137" s="26" t="s">
        <v>5</v>
      </c>
      <c r="G137" s="27">
        <v>78</v>
      </c>
      <c r="H137" s="28">
        <f t="shared" si="4"/>
        <v>93.615600000000015</v>
      </c>
    </row>
    <row r="138" spans="1:9" x14ac:dyDescent="0.25">
      <c r="A138" s="44">
        <v>56</v>
      </c>
      <c r="B138" s="45" t="s">
        <v>76</v>
      </c>
      <c r="C138" s="46" t="s">
        <v>132</v>
      </c>
      <c r="D138" s="46">
        <v>6.0010000000000003</v>
      </c>
      <c r="E138" s="164">
        <v>3</v>
      </c>
      <c r="F138" s="26" t="s">
        <v>5</v>
      </c>
      <c r="G138" s="27">
        <v>78</v>
      </c>
      <c r="H138" s="28">
        <f t="shared" si="4"/>
        <v>93.615600000000015</v>
      </c>
      <c r="I138" s="22"/>
    </row>
    <row r="139" spans="1:9" x14ac:dyDescent="0.25">
      <c r="A139" s="44">
        <v>57</v>
      </c>
      <c r="B139" s="45" t="s">
        <v>76</v>
      </c>
      <c r="C139" s="46" t="s">
        <v>133</v>
      </c>
      <c r="D139" s="46">
        <v>6.0010000000000003</v>
      </c>
      <c r="E139" s="164">
        <v>3</v>
      </c>
      <c r="F139" s="26" t="s">
        <v>5</v>
      </c>
      <c r="G139" s="27">
        <v>78</v>
      </c>
      <c r="H139" s="28">
        <f t="shared" si="4"/>
        <v>93.615600000000015</v>
      </c>
      <c r="I139" s="22"/>
    </row>
    <row r="140" spans="1:9" x14ac:dyDescent="0.25">
      <c r="A140" s="44">
        <v>58</v>
      </c>
      <c r="B140" s="45" t="s">
        <v>76</v>
      </c>
      <c r="C140" s="46" t="s">
        <v>134</v>
      </c>
      <c r="D140" s="46">
        <v>6.0010000000000003</v>
      </c>
      <c r="E140" s="164">
        <v>3</v>
      </c>
      <c r="F140" s="26" t="s">
        <v>5</v>
      </c>
      <c r="G140" s="27">
        <v>78</v>
      </c>
      <c r="H140" s="28">
        <f t="shared" si="4"/>
        <v>93.615600000000015</v>
      </c>
    </row>
    <row r="141" spans="1:9" x14ac:dyDescent="0.25">
      <c r="A141" s="44">
        <v>59</v>
      </c>
      <c r="B141" s="45" t="s">
        <v>76</v>
      </c>
      <c r="C141" s="46" t="s">
        <v>135</v>
      </c>
      <c r="D141" s="46">
        <v>6.0010000000000003</v>
      </c>
      <c r="E141" s="164">
        <v>3</v>
      </c>
      <c r="F141" s="26" t="s">
        <v>5</v>
      </c>
      <c r="G141" s="27">
        <v>78</v>
      </c>
      <c r="H141" s="28">
        <f t="shared" si="4"/>
        <v>93.615600000000015</v>
      </c>
    </row>
    <row r="142" spans="1:9" x14ac:dyDescent="0.25">
      <c r="A142" s="44">
        <v>60</v>
      </c>
      <c r="B142" s="48" t="s">
        <v>76</v>
      </c>
      <c r="C142" s="49" t="s">
        <v>136</v>
      </c>
      <c r="D142" s="49">
        <v>6.0010000000000003</v>
      </c>
      <c r="E142" s="165">
        <v>3</v>
      </c>
      <c r="F142" s="50" t="s">
        <v>5</v>
      </c>
      <c r="G142" s="51">
        <v>78</v>
      </c>
      <c r="H142" s="52">
        <f t="shared" si="4"/>
        <v>93.615600000000015</v>
      </c>
    </row>
    <row r="143" spans="1:9" x14ac:dyDescent="0.25">
      <c r="A143" s="44">
        <v>61</v>
      </c>
      <c r="B143" s="45" t="s">
        <v>76</v>
      </c>
      <c r="C143" s="46" t="s">
        <v>137</v>
      </c>
      <c r="D143" s="46">
        <v>6.0010000000000003</v>
      </c>
      <c r="E143" s="164">
        <v>3</v>
      </c>
      <c r="F143" s="26" t="s">
        <v>5</v>
      </c>
      <c r="G143" s="27">
        <v>78</v>
      </c>
      <c r="H143" s="28">
        <f t="shared" si="4"/>
        <v>93.615600000000015</v>
      </c>
    </row>
    <row r="144" spans="1:9" x14ac:dyDescent="0.25">
      <c r="A144" s="44">
        <v>62</v>
      </c>
      <c r="B144" s="45" t="s">
        <v>76</v>
      </c>
      <c r="C144" s="46" t="s">
        <v>138</v>
      </c>
      <c r="D144" s="46">
        <v>6.0010000000000003</v>
      </c>
      <c r="E144" s="164">
        <v>3</v>
      </c>
      <c r="F144" s="26" t="s">
        <v>5</v>
      </c>
      <c r="G144" s="27">
        <v>78</v>
      </c>
      <c r="H144" s="28">
        <f t="shared" si="4"/>
        <v>93.615600000000015</v>
      </c>
    </row>
    <row r="145" spans="1:8" x14ac:dyDescent="0.25">
      <c r="A145" s="44">
        <v>63</v>
      </c>
      <c r="B145" s="45" t="s">
        <v>76</v>
      </c>
      <c r="C145" s="46" t="s">
        <v>139</v>
      </c>
      <c r="D145" s="46">
        <v>6.0010000000000003</v>
      </c>
      <c r="E145" s="164">
        <v>3</v>
      </c>
      <c r="F145" s="26" t="s">
        <v>5</v>
      </c>
      <c r="G145" s="27">
        <v>78</v>
      </c>
      <c r="H145" s="28">
        <f t="shared" si="4"/>
        <v>93.615600000000015</v>
      </c>
    </row>
    <row r="146" spans="1:8" x14ac:dyDescent="0.25">
      <c r="A146" s="44">
        <v>64</v>
      </c>
      <c r="B146" s="45" t="s">
        <v>76</v>
      </c>
      <c r="C146" s="46" t="s">
        <v>140</v>
      </c>
      <c r="D146" s="46">
        <v>6.0010000000000003</v>
      </c>
      <c r="E146" s="164">
        <v>3</v>
      </c>
      <c r="F146" s="26" t="s">
        <v>5</v>
      </c>
      <c r="G146" s="27">
        <v>78</v>
      </c>
      <c r="H146" s="28">
        <f t="shared" si="4"/>
        <v>93.615600000000015</v>
      </c>
    </row>
    <row r="147" spans="1:8" x14ac:dyDescent="0.25">
      <c r="A147" s="44">
        <v>65</v>
      </c>
      <c r="B147" s="45" t="s">
        <v>76</v>
      </c>
      <c r="C147" s="46" t="s">
        <v>141</v>
      </c>
      <c r="D147" s="46">
        <v>6.0010000000000003</v>
      </c>
      <c r="E147" s="164">
        <v>3</v>
      </c>
      <c r="F147" s="26" t="s">
        <v>5</v>
      </c>
      <c r="G147" s="27">
        <v>78</v>
      </c>
      <c r="H147" s="28">
        <f t="shared" ref="H147:H196" si="5">20%*G147*D147</f>
        <v>93.615600000000015</v>
      </c>
    </row>
    <row r="148" spans="1:8" x14ac:dyDescent="0.25">
      <c r="A148" s="44">
        <v>66</v>
      </c>
      <c r="B148" s="45" t="s">
        <v>76</v>
      </c>
      <c r="C148" s="46" t="s">
        <v>142</v>
      </c>
      <c r="D148" s="46">
        <v>6.0010000000000003</v>
      </c>
      <c r="E148" s="164">
        <v>3</v>
      </c>
      <c r="F148" s="26" t="s">
        <v>5</v>
      </c>
      <c r="G148" s="27">
        <v>78</v>
      </c>
      <c r="H148" s="28">
        <f t="shared" si="5"/>
        <v>93.615600000000015</v>
      </c>
    </row>
    <row r="149" spans="1:8" x14ac:dyDescent="0.25">
      <c r="A149" s="44">
        <v>67</v>
      </c>
      <c r="B149" s="45" t="s">
        <v>76</v>
      </c>
      <c r="C149" s="46" t="s">
        <v>143</v>
      </c>
      <c r="D149" s="46">
        <v>6.0010000000000003</v>
      </c>
      <c r="E149" s="164">
        <v>3</v>
      </c>
      <c r="F149" s="26" t="s">
        <v>5</v>
      </c>
      <c r="G149" s="27">
        <v>78</v>
      </c>
      <c r="H149" s="28">
        <f t="shared" si="5"/>
        <v>93.615600000000015</v>
      </c>
    </row>
    <row r="150" spans="1:8" x14ac:dyDescent="0.25">
      <c r="A150" s="44">
        <v>68</v>
      </c>
      <c r="B150" s="45" t="s">
        <v>76</v>
      </c>
      <c r="C150" s="46" t="s">
        <v>144</v>
      </c>
      <c r="D150" s="46">
        <v>6.0010000000000003</v>
      </c>
      <c r="E150" s="164">
        <v>3</v>
      </c>
      <c r="F150" s="26" t="s">
        <v>5</v>
      </c>
      <c r="G150" s="27">
        <v>78</v>
      </c>
      <c r="H150" s="28">
        <f t="shared" si="5"/>
        <v>93.615600000000015</v>
      </c>
    </row>
    <row r="151" spans="1:8" x14ac:dyDescent="0.25">
      <c r="A151" s="44">
        <v>69</v>
      </c>
      <c r="B151" s="45" t="s">
        <v>76</v>
      </c>
      <c r="C151" s="46" t="s">
        <v>145</v>
      </c>
      <c r="D151" s="46">
        <v>6.0010000000000003</v>
      </c>
      <c r="E151" s="164">
        <v>3</v>
      </c>
      <c r="F151" s="26" t="s">
        <v>5</v>
      </c>
      <c r="G151" s="27">
        <v>78</v>
      </c>
      <c r="H151" s="28">
        <f t="shared" si="5"/>
        <v>93.615600000000015</v>
      </c>
    </row>
    <row r="152" spans="1:8" x14ac:dyDescent="0.25">
      <c r="A152" s="44">
        <v>70</v>
      </c>
      <c r="B152" s="45" t="s">
        <v>76</v>
      </c>
      <c r="C152" s="46" t="s">
        <v>146</v>
      </c>
      <c r="D152" s="46">
        <v>6.0010000000000003</v>
      </c>
      <c r="E152" s="164">
        <v>3</v>
      </c>
      <c r="F152" s="26" t="s">
        <v>5</v>
      </c>
      <c r="G152" s="27">
        <v>78</v>
      </c>
      <c r="H152" s="28">
        <f t="shared" si="5"/>
        <v>93.615600000000015</v>
      </c>
    </row>
    <row r="153" spans="1:8" x14ac:dyDescent="0.25">
      <c r="A153" s="44">
        <v>71</v>
      </c>
      <c r="B153" s="45" t="s">
        <v>76</v>
      </c>
      <c r="C153" s="46" t="s">
        <v>147</v>
      </c>
      <c r="D153" s="46">
        <v>6.0010000000000003</v>
      </c>
      <c r="E153" s="164">
        <v>3</v>
      </c>
      <c r="F153" s="26" t="s">
        <v>5</v>
      </c>
      <c r="G153" s="27">
        <v>78</v>
      </c>
      <c r="H153" s="28">
        <f t="shared" si="5"/>
        <v>93.615600000000015</v>
      </c>
    </row>
    <row r="154" spans="1:8" x14ac:dyDescent="0.25">
      <c r="A154" s="44">
        <v>72</v>
      </c>
      <c r="B154" s="45" t="s">
        <v>76</v>
      </c>
      <c r="C154" s="46" t="s">
        <v>148</v>
      </c>
      <c r="D154" s="46">
        <v>6.0010000000000003</v>
      </c>
      <c r="E154" s="164">
        <v>3</v>
      </c>
      <c r="F154" s="26" t="s">
        <v>5</v>
      </c>
      <c r="G154" s="27">
        <v>78</v>
      </c>
      <c r="H154" s="28">
        <f t="shared" si="5"/>
        <v>93.615600000000015</v>
      </c>
    </row>
    <row r="155" spans="1:8" x14ac:dyDescent="0.25">
      <c r="A155" s="44">
        <v>73</v>
      </c>
      <c r="B155" s="45" t="s">
        <v>76</v>
      </c>
      <c r="C155" s="46" t="s">
        <v>149</v>
      </c>
      <c r="D155" s="46">
        <v>6.0010000000000003</v>
      </c>
      <c r="E155" s="164">
        <v>3</v>
      </c>
      <c r="F155" s="26" t="s">
        <v>5</v>
      </c>
      <c r="G155" s="27">
        <v>78</v>
      </c>
      <c r="H155" s="28">
        <f t="shared" si="5"/>
        <v>93.615600000000015</v>
      </c>
    </row>
    <row r="156" spans="1:8" x14ac:dyDescent="0.25">
      <c r="A156" s="44">
        <v>74</v>
      </c>
      <c r="B156" s="45" t="s">
        <v>76</v>
      </c>
      <c r="C156" s="46" t="s">
        <v>150</v>
      </c>
      <c r="D156" s="46">
        <v>6.0010000000000003</v>
      </c>
      <c r="E156" s="164">
        <v>3</v>
      </c>
      <c r="F156" s="26" t="s">
        <v>5</v>
      </c>
      <c r="G156" s="27">
        <v>78</v>
      </c>
      <c r="H156" s="28">
        <f t="shared" si="5"/>
        <v>93.615600000000015</v>
      </c>
    </row>
    <row r="157" spans="1:8" x14ac:dyDescent="0.25">
      <c r="A157" s="44">
        <v>75</v>
      </c>
      <c r="B157" s="45" t="s">
        <v>76</v>
      </c>
      <c r="C157" s="46" t="s">
        <v>151</v>
      </c>
      <c r="D157" s="46">
        <v>6.0010000000000003</v>
      </c>
      <c r="E157" s="164">
        <v>3</v>
      </c>
      <c r="F157" s="26" t="s">
        <v>5</v>
      </c>
      <c r="G157" s="27">
        <v>78</v>
      </c>
      <c r="H157" s="28">
        <f t="shared" si="5"/>
        <v>93.615600000000015</v>
      </c>
    </row>
    <row r="158" spans="1:8" x14ac:dyDescent="0.25">
      <c r="A158" s="44">
        <v>76</v>
      </c>
      <c r="B158" s="45" t="s">
        <v>76</v>
      </c>
      <c r="C158" s="46" t="s">
        <v>152</v>
      </c>
      <c r="D158" s="46">
        <v>6.0010000000000003</v>
      </c>
      <c r="E158" s="164">
        <v>3</v>
      </c>
      <c r="F158" s="26" t="s">
        <v>5</v>
      </c>
      <c r="G158" s="27">
        <v>78</v>
      </c>
      <c r="H158" s="28">
        <f t="shared" si="5"/>
        <v>93.615600000000015</v>
      </c>
    </row>
    <row r="159" spans="1:8" x14ac:dyDescent="0.25">
      <c r="A159" s="44">
        <v>77</v>
      </c>
      <c r="B159" s="45" t="s">
        <v>76</v>
      </c>
      <c r="C159" s="46" t="s">
        <v>153</v>
      </c>
      <c r="D159" s="46">
        <v>6.0010000000000003</v>
      </c>
      <c r="E159" s="164">
        <v>3</v>
      </c>
      <c r="F159" s="26" t="s">
        <v>5</v>
      </c>
      <c r="G159" s="27">
        <v>78</v>
      </c>
      <c r="H159" s="28">
        <f t="shared" si="5"/>
        <v>93.615600000000015</v>
      </c>
    </row>
    <row r="160" spans="1:8" x14ac:dyDescent="0.25">
      <c r="A160" s="44">
        <v>78</v>
      </c>
      <c r="B160" s="45" t="s">
        <v>76</v>
      </c>
      <c r="C160" s="46" t="s">
        <v>154</v>
      </c>
      <c r="D160" s="46">
        <v>6.0010000000000003</v>
      </c>
      <c r="E160" s="164">
        <v>3</v>
      </c>
      <c r="F160" s="26" t="s">
        <v>5</v>
      </c>
      <c r="G160" s="27">
        <v>78</v>
      </c>
      <c r="H160" s="28">
        <f t="shared" si="5"/>
        <v>93.615600000000015</v>
      </c>
    </row>
    <row r="161" spans="1:9" x14ac:dyDescent="0.25">
      <c r="A161" s="44">
        <v>79</v>
      </c>
      <c r="B161" s="45" t="s">
        <v>76</v>
      </c>
      <c r="C161" s="46" t="s">
        <v>155</v>
      </c>
      <c r="D161" s="46">
        <v>6.0010000000000003</v>
      </c>
      <c r="E161" s="164">
        <v>3</v>
      </c>
      <c r="F161" s="26" t="s">
        <v>5</v>
      </c>
      <c r="G161" s="27">
        <v>78</v>
      </c>
      <c r="H161" s="28">
        <f t="shared" si="5"/>
        <v>93.615600000000015</v>
      </c>
    </row>
    <row r="162" spans="1:9" x14ac:dyDescent="0.25">
      <c r="A162" s="44">
        <v>80</v>
      </c>
      <c r="B162" s="45" t="s">
        <v>76</v>
      </c>
      <c r="C162" s="46" t="s">
        <v>156</v>
      </c>
      <c r="D162" s="46">
        <v>6.0010000000000003</v>
      </c>
      <c r="E162" s="164">
        <v>3</v>
      </c>
      <c r="F162" s="26" t="s">
        <v>5</v>
      </c>
      <c r="G162" s="27">
        <v>78</v>
      </c>
      <c r="H162" s="28">
        <f t="shared" si="5"/>
        <v>93.615600000000015</v>
      </c>
    </row>
    <row r="163" spans="1:9" x14ac:dyDescent="0.25">
      <c r="A163" s="44">
        <v>81</v>
      </c>
      <c r="B163" s="45" t="s">
        <v>76</v>
      </c>
      <c r="C163" s="46" t="s">
        <v>157</v>
      </c>
      <c r="D163" s="46">
        <v>6.0010000000000003</v>
      </c>
      <c r="E163" s="164">
        <v>3</v>
      </c>
      <c r="F163" s="26" t="s">
        <v>5</v>
      </c>
      <c r="G163" s="27">
        <v>78</v>
      </c>
      <c r="H163" s="28">
        <f t="shared" si="5"/>
        <v>93.615600000000015</v>
      </c>
    </row>
    <row r="164" spans="1:9" x14ac:dyDescent="0.25">
      <c r="A164" s="44">
        <v>82</v>
      </c>
      <c r="B164" s="45" t="s">
        <v>76</v>
      </c>
      <c r="C164" s="46" t="s">
        <v>158</v>
      </c>
      <c r="D164" s="46">
        <v>6.0010000000000003</v>
      </c>
      <c r="E164" s="164">
        <v>3</v>
      </c>
      <c r="F164" s="26" t="s">
        <v>5</v>
      </c>
      <c r="G164" s="27">
        <v>78</v>
      </c>
      <c r="H164" s="28">
        <f t="shared" si="5"/>
        <v>93.615600000000015</v>
      </c>
    </row>
    <row r="165" spans="1:9" x14ac:dyDescent="0.25">
      <c r="A165" s="44">
        <v>83</v>
      </c>
      <c r="B165" s="45" t="s">
        <v>76</v>
      </c>
      <c r="C165" s="46" t="s">
        <v>159</v>
      </c>
      <c r="D165" s="46">
        <v>6.0010000000000003</v>
      </c>
      <c r="E165" s="164">
        <v>3</v>
      </c>
      <c r="F165" s="26" t="s">
        <v>5</v>
      </c>
      <c r="G165" s="27">
        <v>78</v>
      </c>
      <c r="H165" s="28">
        <f t="shared" si="5"/>
        <v>93.615600000000015</v>
      </c>
    </row>
    <row r="166" spans="1:9" x14ac:dyDescent="0.25">
      <c r="A166" s="44">
        <v>84</v>
      </c>
      <c r="B166" s="45" t="s">
        <v>76</v>
      </c>
      <c r="C166" s="46" t="s">
        <v>160</v>
      </c>
      <c r="D166" s="46">
        <v>6.0010000000000003</v>
      </c>
      <c r="E166" s="164">
        <v>3</v>
      </c>
      <c r="F166" s="26" t="s">
        <v>5</v>
      </c>
      <c r="G166" s="27">
        <v>78</v>
      </c>
      <c r="H166" s="28">
        <f t="shared" si="5"/>
        <v>93.615600000000015</v>
      </c>
    </row>
    <row r="167" spans="1:9" x14ac:dyDescent="0.25">
      <c r="A167" s="44">
        <v>85</v>
      </c>
      <c r="B167" s="45" t="s">
        <v>76</v>
      </c>
      <c r="C167" s="46" t="s">
        <v>161</v>
      </c>
      <c r="D167" s="46">
        <v>6.0010000000000003</v>
      </c>
      <c r="E167" s="164">
        <v>3</v>
      </c>
      <c r="F167" s="26" t="s">
        <v>5</v>
      </c>
      <c r="G167" s="27">
        <v>78</v>
      </c>
      <c r="H167" s="28">
        <f t="shared" si="5"/>
        <v>93.615600000000015</v>
      </c>
    </row>
    <row r="168" spans="1:9" x14ac:dyDescent="0.25">
      <c r="A168" s="44">
        <v>86</v>
      </c>
      <c r="B168" s="45" t="s">
        <v>76</v>
      </c>
      <c r="C168" s="46" t="s">
        <v>162</v>
      </c>
      <c r="D168" s="46">
        <v>6.0010000000000003</v>
      </c>
      <c r="E168" s="164">
        <v>3</v>
      </c>
      <c r="F168" s="26" t="s">
        <v>5</v>
      </c>
      <c r="G168" s="27">
        <v>78</v>
      </c>
      <c r="H168" s="28">
        <f t="shared" si="5"/>
        <v>93.615600000000015</v>
      </c>
    </row>
    <row r="169" spans="1:9" x14ac:dyDescent="0.25">
      <c r="A169" s="44">
        <v>87</v>
      </c>
      <c r="B169" s="45" t="s">
        <v>76</v>
      </c>
      <c r="C169" s="46" t="s">
        <v>163</v>
      </c>
      <c r="D169" s="46">
        <v>6.0010000000000003</v>
      </c>
      <c r="E169" s="164">
        <v>3</v>
      </c>
      <c r="F169" s="26" t="s">
        <v>5</v>
      </c>
      <c r="G169" s="27">
        <v>78</v>
      </c>
      <c r="H169" s="28">
        <f t="shared" si="5"/>
        <v>93.615600000000015</v>
      </c>
    </row>
    <row r="170" spans="1:9" x14ac:dyDescent="0.25">
      <c r="A170" s="44">
        <v>88</v>
      </c>
      <c r="B170" s="45" t="s">
        <v>76</v>
      </c>
      <c r="C170" s="46" t="s">
        <v>164</v>
      </c>
      <c r="D170" s="46">
        <v>6.0010000000000003</v>
      </c>
      <c r="E170" s="164">
        <v>3</v>
      </c>
      <c r="F170" s="26" t="s">
        <v>5</v>
      </c>
      <c r="G170" s="27">
        <v>78</v>
      </c>
      <c r="H170" s="28">
        <f t="shared" si="5"/>
        <v>93.615600000000015</v>
      </c>
    </row>
    <row r="171" spans="1:9" x14ac:dyDescent="0.25">
      <c r="A171" s="44">
        <v>89</v>
      </c>
      <c r="B171" s="45" t="s">
        <v>76</v>
      </c>
      <c r="C171" s="46" t="s">
        <v>165</v>
      </c>
      <c r="D171" s="46">
        <v>6.0010000000000003</v>
      </c>
      <c r="E171" s="164">
        <v>3</v>
      </c>
      <c r="F171" s="26" t="s">
        <v>5</v>
      </c>
      <c r="G171" s="27">
        <v>78</v>
      </c>
      <c r="H171" s="28">
        <f t="shared" si="5"/>
        <v>93.615600000000015</v>
      </c>
    </row>
    <row r="172" spans="1:9" x14ac:dyDescent="0.25">
      <c r="A172" s="44">
        <v>90</v>
      </c>
      <c r="B172" s="45" t="s">
        <v>76</v>
      </c>
      <c r="C172" s="46" t="s">
        <v>166</v>
      </c>
      <c r="D172" s="46">
        <v>6.0010000000000003</v>
      </c>
      <c r="E172" s="164">
        <v>3</v>
      </c>
      <c r="F172" s="26" t="s">
        <v>5</v>
      </c>
      <c r="G172" s="27">
        <v>78</v>
      </c>
      <c r="H172" s="28">
        <f t="shared" si="5"/>
        <v>93.615600000000015</v>
      </c>
      <c r="I172" s="22"/>
    </row>
    <row r="173" spans="1:9" x14ac:dyDescent="0.25">
      <c r="A173" s="44">
        <v>91</v>
      </c>
      <c r="B173" s="45" t="s">
        <v>76</v>
      </c>
      <c r="C173" s="46" t="s">
        <v>167</v>
      </c>
      <c r="D173" s="46">
        <v>6.0010000000000003</v>
      </c>
      <c r="E173" s="164">
        <v>3</v>
      </c>
      <c r="F173" s="26" t="s">
        <v>5</v>
      </c>
      <c r="G173" s="27">
        <v>78</v>
      </c>
      <c r="H173" s="28">
        <f t="shared" si="5"/>
        <v>93.615600000000015</v>
      </c>
      <c r="I173" s="22"/>
    </row>
    <row r="174" spans="1:9" x14ac:dyDescent="0.25">
      <c r="A174" s="44">
        <v>92</v>
      </c>
      <c r="B174" s="45" t="s">
        <v>76</v>
      </c>
      <c r="C174" s="46" t="s">
        <v>168</v>
      </c>
      <c r="D174" s="46">
        <v>6.0010000000000003</v>
      </c>
      <c r="E174" s="164">
        <v>3</v>
      </c>
      <c r="F174" s="26" t="s">
        <v>5</v>
      </c>
      <c r="G174" s="27">
        <v>78</v>
      </c>
      <c r="H174" s="28">
        <f t="shared" si="5"/>
        <v>93.615600000000015</v>
      </c>
    </row>
    <row r="175" spans="1:9" x14ac:dyDescent="0.25">
      <c r="A175" s="44">
        <v>93</v>
      </c>
      <c r="B175" s="39" t="s">
        <v>76</v>
      </c>
      <c r="C175" s="40" t="s">
        <v>169</v>
      </c>
      <c r="D175" s="40">
        <v>6.0010000000000003</v>
      </c>
      <c r="E175" s="163">
        <v>3</v>
      </c>
      <c r="F175" s="41" t="s">
        <v>5</v>
      </c>
      <c r="G175" s="42">
        <v>78</v>
      </c>
      <c r="H175" s="43">
        <f t="shared" si="5"/>
        <v>93.615600000000015</v>
      </c>
    </row>
    <row r="176" spans="1:9" x14ac:dyDescent="0.25">
      <c r="A176" s="44">
        <v>94</v>
      </c>
      <c r="B176" s="45" t="s">
        <v>76</v>
      </c>
      <c r="C176" s="46" t="s">
        <v>170</v>
      </c>
      <c r="D176" s="46">
        <v>6.0019999999999998</v>
      </c>
      <c r="E176" s="164">
        <v>3</v>
      </c>
      <c r="F176" s="26" t="s">
        <v>5</v>
      </c>
      <c r="G176" s="27">
        <v>78</v>
      </c>
      <c r="H176" s="28">
        <f t="shared" si="5"/>
        <v>93.631200000000007</v>
      </c>
    </row>
    <row r="177" spans="1:10" x14ac:dyDescent="0.25">
      <c r="A177" s="44">
        <v>95</v>
      </c>
      <c r="B177" s="45" t="s">
        <v>76</v>
      </c>
      <c r="C177" s="46" t="s">
        <v>171</v>
      </c>
      <c r="D177" s="46">
        <v>6.0019999999999998</v>
      </c>
      <c r="E177" s="164">
        <v>3</v>
      </c>
      <c r="F177" s="26" t="s">
        <v>5</v>
      </c>
      <c r="G177" s="27">
        <v>78</v>
      </c>
      <c r="H177" s="28">
        <f t="shared" si="5"/>
        <v>93.631200000000007</v>
      </c>
    </row>
    <row r="178" spans="1:10" x14ac:dyDescent="0.25">
      <c r="A178" s="44">
        <v>96</v>
      </c>
      <c r="B178" s="45" t="s">
        <v>76</v>
      </c>
      <c r="C178" s="46" t="s">
        <v>172</v>
      </c>
      <c r="D178" s="46">
        <v>6.0010000000000003</v>
      </c>
      <c r="E178" s="164">
        <v>3</v>
      </c>
      <c r="F178" s="26" t="s">
        <v>5</v>
      </c>
      <c r="G178" s="27">
        <v>78</v>
      </c>
      <c r="H178" s="28">
        <f t="shared" si="5"/>
        <v>93.615600000000015</v>
      </c>
    </row>
    <row r="179" spans="1:10" x14ac:dyDescent="0.25">
      <c r="A179" s="44">
        <v>97</v>
      </c>
      <c r="B179" s="45" t="s">
        <v>76</v>
      </c>
      <c r="C179" s="46" t="s">
        <v>173</v>
      </c>
      <c r="D179" s="46">
        <v>6.0010000000000003</v>
      </c>
      <c r="E179" s="164">
        <v>3</v>
      </c>
      <c r="F179" s="26" t="s">
        <v>5</v>
      </c>
      <c r="G179" s="27">
        <v>78</v>
      </c>
      <c r="H179" s="28">
        <f t="shared" si="5"/>
        <v>93.615600000000015</v>
      </c>
    </row>
    <row r="180" spans="1:10" x14ac:dyDescent="0.25">
      <c r="A180" s="44">
        <v>98</v>
      </c>
      <c r="B180" s="45" t="s">
        <v>76</v>
      </c>
      <c r="C180" s="46" t="s">
        <v>174</v>
      </c>
      <c r="D180" s="46">
        <v>6.0010000000000003</v>
      </c>
      <c r="E180" s="164">
        <v>3</v>
      </c>
      <c r="F180" s="26" t="s">
        <v>5</v>
      </c>
      <c r="G180" s="27">
        <v>78</v>
      </c>
      <c r="H180" s="28">
        <f t="shared" si="5"/>
        <v>93.615600000000015</v>
      </c>
    </row>
    <row r="181" spans="1:10" x14ac:dyDescent="0.25">
      <c r="A181" s="44">
        <v>99</v>
      </c>
      <c r="B181" s="45" t="s">
        <v>76</v>
      </c>
      <c r="C181" s="46" t="s">
        <v>175</v>
      </c>
      <c r="D181" s="46">
        <v>6.0010000000000003</v>
      </c>
      <c r="E181" s="164">
        <v>3</v>
      </c>
      <c r="F181" s="26" t="s">
        <v>5</v>
      </c>
      <c r="G181" s="27">
        <v>78</v>
      </c>
      <c r="H181" s="28">
        <f t="shared" si="5"/>
        <v>93.615600000000015</v>
      </c>
    </row>
    <row r="182" spans="1:10" x14ac:dyDescent="0.25">
      <c r="A182" s="44">
        <v>100</v>
      </c>
      <c r="B182" s="45" t="s">
        <v>76</v>
      </c>
      <c r="C182" s="46" t="s">
        <v>176</v>
      </c>
      <c r="D182" s="46">
        <v>6.0010000000000003</v>
      </c>
      <c r="E182" s="164">
        <v>3</v>
      </c>
      <c r="F182" s="26" t="s">
        <v>5</v>
      </c>
      <c r="G182" s="27">
        <v>78</v>
      </c>
      <c r="H182" s="28">
        <f t="shared" si="5"/>
        <v>93.615600000000015</v>
      </c>
    </row>
    <row r="183" spans="1:10" x14ac:dyDescent="0.25">
      <c r="A183" s="44">
        <v>101</v>
      </c>
      <c r="B183" s="45" t="s">
        <v>76</v>
      </c>
      <c r="C183" s="46" t="s">
        <v>177</v>
      </c>
      <c r="D183" s="46">
        <v>6.0010000000000003</v>
      </c>
      <c r="E183" s="164">
        <v>3</v>
      </c>
      <c r="F183" s="26" t="s">
        <v>5</v>
      </c>
      <c r="G183" s="27">
        <v>78</v>
      </c>
      <c r="H183" s="28">
        <f t="shared" si="5"/>
        <v>93.615600000000015</v>
      </c>
    </row>
    <row r="184" spans="1:10" x14ac:dyDescent="0.25">
      <c r="A184" s="44">
        <v>102</v>
      </c>
      <c r="B184" s="45" t="s">
        <v>76</v>
      </c>
      <c r="C184" s="46" t="s">
        <v>178</v>
      </c>
      <c r="D184" s="46">
        <v>6.0010000000000003</v>
      </c>
      <c r="E184" s="164">
        <v>3</v>
      </c>
      <c r="F184" s="26" t="s">
        <v>5</v>
      </c>
      <c r="G184" s="27">
        <v>78</v>
      </c>
      <c r="H184" s="28">
        <f t="shared" si="5"/>
        <v>93.615600000000015</v>
      </c>
    </row>
    <row r="185" spans="1:10" x14ac:dyDescent="0.25">
      <c r="A185" s="44">
        <v>103</v>
      </c>
      <c r="B185" s="45" t="s">
        <v>76</v>
      </c>
      <c r="C185" s="46" t="s">
        <v>179</v>
      </c>
      <c r="D185" s="46">
        <v>12.878</v>
      </c>
      <c r="E185" s="164">
        <v>3</v>
      </c>
      <c r="F185" s="26" t="s">
        <v>5</v>
      </c>
      <c r="G185" s="27">
        <v>78</v>
      </c>
      <c r="H185" s="28">
        <f t="shared" si="5"/>
        <v>200.89680000000001</v>
      </c>
    </row>
    <row r="186" spans="1:10" x14ac:dyDescent="0.25">
      <c r="A186" s="44">
        <v>104</v>
      </c>
      <c r="B186" s="45" t="s">
        <v>76</v>
      </c>
      <c r="C186" s="46" t="s">
        <v>180</v>
      </c>
      <c r="D186" s="46">
        <v>6.0010000000000003</v>
      </c>
      <c r="E186" s="164">
        <v>3</v>
      </c>
      <c r="F186" s="26" t="s">
        <v>5</v>
      </c>
      <c r="G186" s="27">
        <v>78</v>
      </c>
      <c r="H186" s="28">
        <f t="shared" si="5"/>
        <v>93.615600000000015</v>
      </c>
    </row>
    <row r="187" spans="1:10" x14ac:dyDescent="0.25">
      <c r="A187" s="44">
        <v>105</v>
      </c>
      <c r="B187" s="45" t="s">
        <v>76</v>
      </c>
      <c r="C187" s="46" t="s">
        <v>181</v>
      </c>
      <c r="D187" s="46">
        <v>6.0010000000000003</v>
      </c>
      <c r="E187" s="164">
        <v>3</v>
      </c>
      <c r="F187" s="26" t="s">
        <v>5</v>
      </c>
      <c r="G187" s="27">
        <v>78</v>
      </c>
      <c r="H187" s="28">
        <f t="shared" si="5"/>
        <v>93.615600000000015</v>
      </c>
      <c r="I187" s="22"/>
      <c r="J187" s="22"/>
    </row>
    <row r="188" spans="1:10" x14ac:dyDescent="0.25">
      <c r="A188" s="44">
        <v>106</v>
      </c>
      <c r="B188" s="45" t="s">
        <v>76</v>
      </c>
      <c r="C188" s="46" t="s">
        <v>182</v>
      </c>
      <c r="D188" s="46">
        <v>6.0010000000000003</v>
      </c>
      <c r="E188" s="164">
        <v>3</v>
      </c>
      <c r="F188" s="26" t="s">
        <v>5</v>
      </c>
      <c r="G188" s="27">
        <v>78</v>
      </c>
      <c r="H188" s="28">
        <f t="shared" si="5"/>
        <v>93.615600000000015</v>
      </c>
    </row>
    <row r="189" spans="1:10" x14ac:dyDescent="0.25">
      <c r="A189" s="44">
        <v>107</v>
      </c>
      <c r="B189" s="45" t="s">
        <v>76</v>
      </c>
      <c r="C189" s="46" t="s">
        <v>183</v>
      </c>
      <c r="D189" s="46">
        <v>6.0010000000000003</v>
      </c>
      <c r="E189" s="164">
        <v>3</v>
      </c>
      <c r="F189" s="26" t="s">
        <v>5</v>
      </c>
      <c r="G189" s="27">
        <v>78</v>
      </c>
      <c r="H189" s="28">
        <f t="shared" si="5"/>
        <v>93.615600000000015</v>
      </c>
    </row>
    <row r="190" spans="1:10" x14ac:dyDescent="0.25">
      <c r="A190" s="44">
        <v>108</v>
      </c>
      <c r="B190" s="48" t="s">
        <v>76</v>
      </c>
      <c r="C190" s="49" t="s">
        <v>184</v>
      </c>
      <c r="D190" s="49">
        <v>10.002000000000001</v>
      </c>
      <c r="E190" s="165">
        <v>3</v>
      </c>
      <c r="F190" s="50" t="s">
        <v>5</v>
      </c>
      <c r="G190" s="51">
        <v>78</v>
      </c>
      <c r="H190" s="52">
        <f t="shared" si="5"/>
        <v>156.03120000000001</v>
      </c>
    </row>
    <row r="191" spans="1:10" x14ac:dyDescent="0.25">
      <c r="A191" s="44">
        <v>109</v>
      </c>
      <c r="B191" s="45" t="s">
        <v>76</v>
      </c>
      <c r="C191" s="46" t="s">
        <v>185</v>
      </c>
      <c r="D191" s="46">
        <v>5.7009999999999996</v>
      </c>
      <c r="E191" s="164">
        <v>3</v>
      </c>
      <c r="F191" s="26" t="s">
        <v>5</v>
      </c>
      <c r="G191" s="27">
        <v>78</v>
      </c>
      <c r="H191" s="28">
        <f t="shared" si="5"/>
        <v>88.935600000000008</v>
      </c>
    </row>
    <row r="192" spans="1:10" x14ac:dyDescent="0.25">
      <c r="A192" s="44">
        <v>110</v>
      </c>
      <c r="B192" s="45" t="s">
        <v>76</v>
      </c>
      <c r="C192" s="46" t="s">
        <v>186</v>
      </c>
      <c r="D192" s="46">
        <v>5.7009999999999996</v>
      </c>
      <c r="E192" s="164">
        <v>3</v>
      </c>
      <c r="F192" s="26" t="s">
        <v>5</v>
      </c>
      <c r="G192" s="27">
        <v>78</v>
      </c>
      <c r="H192" s="28">
        <f t="shared" si="5"/>
        <v>88.935600000000008</v>
      </c>
    </row>
    <row r="193" spans="1:10" x14ac:dyDescent="0.25">
      <c r="A193" s="44">
        <v>111</v>
      </c>
      <c r="B193" s="45" t="s">
        <v>76</v>
      </c>
      <c r="C193" s="46" t="s">
        <v>187</v>
      </c>
      <c r="D193" s="46">
        <v>5.7009999999999996</v>
      </c>
      <c r="E193" s="164">
        <v>3</v>
      </c>
      <c r="F193" s="26" t="s">
        <v>5</v>
      </c>
      <c r="G193" s="27">
        <v>78</v>
      </c>
      <c r="H193" s="28">
        <f t="shared" si="5"/>
        <v>88.935600000000008</v>
      </c>
    </row>
    <row r="194" spans="1:10" x14ac:dyDescent="0.25">
      <c r="A194" s="44">
        <v>112</v>
      </c>
      <c r="B194" s="45" t="s">
        <v>76</v>
      </c>
      <c r="C194" s="46" t="s">
        <v>188</v>
      </c>
      <c r="D194" s="46">
        <v>15.872999999999999</v>
      </c>
      <c r="E194" s="164">
        <v>3</v>
      </c>
      <c r="F194" s="26" t="s">
        <v>5</v>
      </c>
      <c r="G194" s="27">
        <v>78</v>
      </c>
      <c r="H194" s="28">
        <f t="shared" si="5"/>
        <v>247.61880000000002</v>
      </c>
    </row>
    <row r="195" spans="1:10" x14ac:dyDescent="0.25">
      <c r="A195" s="44">
        <v>113</v>
      </c>
      <c r="B195" s="45" t="s">
        <v>76</v>
      </c>
      <c r="C195" s="46" t="s">
        <v>189</v>
      </c>
      <c r="D195" s="46">
        <v>6.1760000000000002</v>
      </c>
      <c r="E195" s="164">
        <v>2</v>
      </c>
      <c r="F195" s="26" t="s">
        <v>5</v>
      </c>
      <c r="G195" s="27">
        <v>78</v>
      </c>
      <c r="H195" s="28">
        <f t="shared" si="5"/>
        <v>96.345600000000005</v>
      </c>
    </row>
    <row r="196" spans="1:10" x14ac:dyDescent="0.25">
      <c r="A196" s="44">
        <v>114</v>
      </c>
      <c r="B196" s="45" t="s">
        <v>76</v>
      </c>
      <c r="C196" s="46" t="s">
        <v>190</v>
      </c>
      <c r="D196" s="46">
        <v>6.1760000000000002</v>
      </c>
      <c r="E196" s="164">
        <v>2</v>
      </c>
      <c r="F196" s="26" t="s">
        <v>5</v>
      </c>
      <c r="G196" s="27">
        <v>78</v>
      </c>
      <c r="H196" s="28">
        <f t="shared" si="5"/>
        <v>96.345600000000005</v>
      </c>
    </row>
    <row r="197" spans="1:10" x14ac:dyDescent="0.25">
      <c r="A197" s="44">
        <v>115</v>
      </c>
      <c r="B197" s="124" t="s">
        <v>76</v>
      </c>
      <c r="C197" s="125" t="s">
        <v>191</v>
      </c>
      <c r="D197" s="126">
        <v>17.501999999999999</v>
      </c>
      <c r="E197" s="177">
        <v>3</v>
      </c>
      <c r="F197" s="127" t="s">
        <v>5</v>
      </c>
      <c r="G197" s="27">
        <v>78</v>
      </c>
      <c r="H197" s="28">
        <f t="shared" ref="H197:H205" si="6">20%*G197*D197</f>
        <v>273.03120000000001</v>
      </c>
    </row>
    <row r="198" spans="1:10" x14ac:dyDescent="0.25">
      <c r="A198" s="44">
        <v>116</v>
      </c>
      <c r="B198" s="124" t="s">
        <v>76</v>
      </c>
      <c r="C198" s="125" t="s">
        <v>192</v>
      </c>
      <c r="D198" s="126">
        <v>6.2510000000000003</v>
      </c>
      <c r="E198" s="177">
        <v>3</v>
      </c>
      <c r="F198" s="127" t="s">
        <v>5</v>
      </c>
      <c r="G198" s="27">
        <v>78</v>
      </c>
      <c r="H198" s="28">
        <f t="shared" si="6"/>
        <v>97.51560000000002</v>
      </c>
    </row>
    <row r="199" spans="1:10" x14ac:dyDescent="0.25">
      <c r="A199" s="44">
        <v>117</v>
      </c>
      <c r="B199" s="124" t="s">
        <v>76</v>
      </c>
      <c r="C199" s="125" t="s">
        <v>193</v>
      </c>
      <c r="D199" s="126">
        <v>6.2510000000000003</v>
      </c>
      <c r="E199" s="177">
        <v>3</v>
      </c>
      <c r="F199" s="127" t="s">
        <v>5</v>
      </c>
      <c r="G199" s="27">
        <v>78</v>
      </c>
      <c r="H199" s="28">
        <f t="shared" si="6"/>
        <v>97.51560000000002</v>
      </c>
    </row>
    <row r="200" spans="1:10" x14ac:dyDescent="0.25">
      <c r="A200" s="44">
        <v>118</v>
      </c>
      <c r="B200" s="124" t="s">
        <v>76</v>
      </c>
      <c r="C200" s="125" t="s">
        <v>194</v>
      </c>
      <c r="D200" s="126">
        <v>6.2510000000000003</v>
      </c>
      <c r="E200" s="177">
        <v>3</v>
      </c>
      <c r="F200" s="127" t="s">
        <v>5</v>
      </c>
      <c r="G200" s="27">
        <v>78</v>
      </c>
      <c r="H200" s="28">
        <f t="shared" si="6"/>
        <v>97.51560000000002</v>
      </c>
    </row>
    <row r="201" spans="1:10" x14ac:dyDescent="0.25">
      <c r="A201" s="44">
        <v>119</v>
      </c>
      <c r="B201" s="124" t="s">
        <v>76</v>
      </c>
      <c r="C201" s="125" t="s">
        <v>195</v>
      </c>
      <c r="D201" s="126">
        <v>6.2510000000000003</v>
      </c>
      <c r="E201" s="177">
        <v>3</v>
      </c>
      <c r="F201" s="127" t="s">
        <v>5</v>
      </c>
      <c r="G201" s="27">
        <v>78</v>
      </c>
      <c r="H201" s="28">
        <f t="shared" si="6"/>
        <v>97.51560000000002</v>
      </c>
    </row>
    <row r="202" spans="1:10" x14ac:dyDescent="0.25">
      <c r="A202" s="44">
        <v>120</v>
      </c>
      <c r="B202" s="124" t="s">
        <v>76</v>
      </c>
      <c r="C202" s="125" t="s">
        <v>196</v>
      </c>
      <c r="D202" s="126">
        <v>5.6680000000000001</v>
      </c>
      <c r="E202" s="177">
        <v>3</v>
      </c>
      <c r="F202" s="127" t="s">
        <v>5</v>
      </c>
      <c r="G202" s="27">
        <v>78</v>
      </c>
      <c r="H202" s="28">
        <f t="shared" si="6"/>
        <v>88.420800000000014</v>
      </c>
    </row>
    <row r="203" spans="1:10" x14ac:dyDescent="0.25">
      <c r="A203" s="44">
        <v>121</v>
      </c>
      <c r="B203" s="124" t="s">
        <v>76</v>
      </c>
      <c r="C203" s="125" t="s">
        <v>197</v>
      </c>
      <c r="D203" s="126">
        <v>5.6680000000000001</v>
      </c>
      <c r="E203" s="177">
        <v>3</v>
      </c>
      <c r="F203" s="127" t="s">
        <v>5</v>
      </c>
      <c r="G203" s="27">
        <v>78</v>
      </c>
      <c r="H203" s="28">
        <f t="shared" si="6"/>
        <v>88.420800000000014</v>
      </c>
      <c r="I203" s="22"/>
      <c r="J203" s="22"/>
    </row>
    <row r="204" spans="1:10" x14ac:dyDescent="0.25">
      <c r="A204" s="44">
        <v>122</v>
      </c>
      <c r="B204" s="124" t="s">
        <v>76</v>
      </c>
      <c r="C204" s="125" t="s">
        <v>198</v>
      </c>
      <c r="D204" s="126">
        <v>5.2510000000000003</v>
      </c>
      <c r="E204" s="177">
        <v>3</v>
      </c>
      <c r="F204" s="127" t="s">
        <v>5</v>
      </c>
      <c r="G204" s="27">
        <v>78</v>
      </c>
      <c r="H204" s="28">
        <f t="shared" si="6"/>
        <v>81.915600000000012</v>
      </c>
    </row>
    <row r="205" spans="1:10" ht="15.75" thickBot="1" x14ac:dyDescent="0.3">
      <c r="A205" s="44">
        <v>123</v>
      </c>
      <c r="B205" s="128" t="s">
        <v>76</v>
      </c>
      <c r="C205" s="129" t="s">
        <v>199</v>
      </c>
      <c r="D205" s="130">
        <v>5.2510000000000003</v>
      </c>
      <c r="E205" s="178">
        <v>3</v>
      </c>
      <c r="F205" s="131" t="s">
        <v>5</v>
      </c>
      <c r="G205" s="34">
        <v>78</v>
      </c>
      <c r="H205" s="35">
        <f t="shared" si="6"/>
        <v>81.915600000000012</v>
      </c>
    </row>
    <row r="206" spans="1:10" ht="15.75" thickBot="1" x14ac:dyDescent="0.3">
      <c r="A206" s="36"/>
      <c r="B206" s="37" t="s">
        <v>6</v>
      </c>
      <c r="C206" s="53"/>
      <c r="D206" s="54">
        <f>SUM(D204:D205,D175:D203,D126:D174,D83:D125)</f>
        <v>790.944999999998</v>
      </c>
      <c r="E206" s="166"/>
      <c r="F206" s="55"/>
      <c r="G206" s="56"/>
      <c r="H206" s="57"/>
    </row>
    <row r="207" spans="1:10" ht="15.75" thickBot="1" x14ac:dyDescent="0.3">
      <c r="A207" s="152"/>
      <c r="B207" s="135"/>
      <c r="C207" s="136"/>
      <c r="D207" s="137"/>
      <c r="E207" s="173"/>
      <c r="F207" s="138"/>
      <c r="G207" s="99"/>
      <c r="H207" s="100"/>
    </row>
    <row r="208" spans="1:10" x14ac:dyDescent="0.25">
      <c r="A208" s="62">
        <v>1</v>
      </c>
      <c r="B208" s="63" t="s">
        <v>200</v>
      </c>
      <c r="C208" s="64" t="s">
        <v>201</v>
      </c>
      <c r="D208" s="64">
        <v>110.917</v>
      </c>
      <c r="E208" s="168">
        <v>6</v>
      </c>
      <c r="F208" s="65" t="s">
        <v>5</v>
      </c>
      <c r="G208" s="66">
        <v>78</v>
      </c>
      <c r="H208" s="67">
        <f>20%*G208*D208</f>
        <v>1730.3052000000002</v>
      </c>
    </row>
    <row r="209" spans="1:9" x14ac:dyDescent="0.25">
      <c r="A209" s="38">
        <v>2</v>
      </c>
      <c r="B209" s="45" t="s">
        <v>200</v>
      </c>
      <c r="C209" s="46" t="s">
        <v>202</v>
      </c>
      <c r="D209" s="46">
        <v>70.013000000000005</v>
      </c>
      <c r="E209" s="164">
        <v>5</v>
      </c>
      <c r="F209" s="26" t="s">
        <v>5</v>
      </c>
      <c r="G209" s="42">
        <v>78</v>
      </c>
      <c r="H209" s="28">
        <f>20%*G209*D209</f>
        <v>1092.2028000000003</v>
      </c>
    </row>
    <row r="210" spans="1:9" ht="15.75" thickBot="1" x14ac:dyDescent="0.3">
      <c r="A210" s="38">
        <v>3</v>
      </c>
      <c r="B210" s="45" t="s">
        <v>200</v>
      </c>
      <c r="C210" s="46" t="s">
        <v>203</v>
      </c>
      <c r="D210" s="85">
        <v>8.76</v>
      </c>
      <c r="E210" s="164">
        <v>5</v>
      </c>
      <c r="F210" s="26" t="s">
        <v>5</v>
      </c>
      <c r="G210" s="42">
        <v>78</v>
      </c>
      <c r="H210" s="28">
        <f>20%*G210*D210</f>
        <v>136.65600000000001</v>
      </c>
    </row>
    <row r="211" spans="1:9" ht="15.75" thickBot="1" x14ac:dyDescent="0.3">
      <c r="A211" s="36"/>
      <c r="B211" s="37" t="s">
        <v>6</v>
      </c>
      <c r="C211" s="53"/>
      <c r="D211" s="54">
        <f>SUM(D208:D210)</f>
        <v>189.69</v>
      </c>
      <c r="E211" s="166"/>
      <c r="F211" s="55"/>
      <c r="G211" s="56"/>
      <c r="H211" s="57"/>
    </row>
    <row r="212" spans="1:9" x14ac:dyDescent="0.25">
      <c r="A212" s="152"/>
      <c r="B212" s="135"/>
      <c r="C212" s="136"/>
      <c r="D212" s="137"/>
      <c r="E212" s="173"/>
      <c r="F212" s="138"/>
      <c r="G212" s="99"/>
      <c r="H212" s="100"/>
    </row>
    <row r="213" spans="1:9" ht="15.75" thickBot="1" x14ac:dyDescent="0.3">
      <c r="A213" s="44">
        <v>1</v>
      </c>
      <c r="B213" s="45" t="s">
        <v>204</v>
      </c>
      <c r="C213" s="46" t="s">
        <v>205</v>
      </c>
      <c r="D213" s="46">
        <v>26.254000000000001</v>
      </c>
      <c r="E213" s="164">
        <v>3</v>
      </c>
      <c r="F213" s="26" t="s">
        <v>5</v>
      </c>
      <c r="G213" s="42">
        <v>78</v>
      </c>
      <c r="H213" s="43">
        <f t="shared" ref="H213" si="7">20%*G213*D213</f>
        <v>409.56240000000008</v>
      </c>
      <c r="I213" s="22"/>
    </row>
    <row r="214" spans="1:9" ht="15.75" thickBot="1" x14ac:dyDescent="0.3">
      <c r="A214" s="36"/>
      <c r="B214" s="37" t="s">
        <v>6</v>
      </c>
      <c r="C214" s="53"/>
      <c r="D214" s="54">
        <f>SUM(D213:D213)</f>
        <v>26.254000000000001</v>
      </c>
      <c r="E214" s="166"/>
      <c r="F214" s="55"/>
      <c r="G214" s="56"/>
      <c r="H214" s="57"/>
    </row>
    <row r="215" spans="1:9" ht="15.75" thickBot="1" x14ac:dyDescent="0.3">
      <c r="A215" s="150"/>
      <c r="B215" s="117"/>
      <c r="C215" s="118"/>
      <c r="D215" s="119"/>
      <c r="E215" s="176"/>
      <c r="F215" s="120"/>
      <c r="G215" s="112"/>
      <c r="H215" s="121"/>
    </row>
    <row r="216" spans="1:9" x14ac:dyDescent="0.25">
      <c r="A216" s="62">
        <v>1</v>
      </c>
      <c r="B216" s="63" t="s">
        <v>206</v>
      </c>
      <c r="C216" s="64" t="s">
        <v>207</v>
      </c>
      <c r="D216" s="64">
        <v>9.5020000000000007</v>
      </c>
      <c r="E216" s="168">
        <v>4</v>
      </c>
      <c r="F216" s="65" t="s">
        <v>5</v>
      </c>
      <c r="G216" s="66">
        <v>78</v>
      </c>
      <c r="H216" s="67">
        <f t="shared" ref="H216:H220" si="8">20%*G216*D216</f>
        <v>148.23120000000003</v>
      </c>
    </row>
    <row r="217" spans="1:9" x14ac:dyDescent="0.25">
      <c r="A217" s="44">
        <v>2</v>
      </c>
      <c r="B217" s="45" t="s">
        <v>206</v>
      </c>
      <c r="C217" s="46" t="s">
        <v>208</v>
      </c>
      <c r="D217" s="46">
        <v>11.702999999999999</v>
      </c>
      <c r="E217" s="164">
        <v>4</v>
      </c>
      <c r="F217" s="26" t="s">
        <v>5</v>
      </c>
      <c r="G217" s="27">
        <v>78</v>
      </c>
      <c r="H217" s="28">
        <f t="shared" si="8"/>
        <v>182.5668</v>
      </c>
    </row>
    <row r="218" spans="1:9" x14ac:dyDescent="0.25">
      <c r="A218" s="44">
        <v>3</v>
      </c>
      <c r="B218" s="45" t="s">
        <v>206</v>
      </c>
      <c r="C218" s="46" t="s">
        <v>209</v>
      </c>
      <c r="D218" s="46">
        <v>29.204999999999998</v>
      </c>
      <c r="E218" s="164">
        <v>5</v>
      </c>
      <c r="F218" s="26" t="s">
        <v>5</v>
      </c>
      <c r="G218" s="27">
        <v>78</v>
      </c>
      <c r="H218" s="28">
        <f t="shared" si="8"/>
        <v>455.59800000000001</v>
      </c>
    </row>
    <row r="219" spans="1:9" x14ac:dyDescent="0.25">
      <c r="A219" s="44">
        <v>4</v>
      </c>
      <c r="B219" s="45" t="s">
        <v>206</v>
      </c>
      <c r="C219" s="46" t="s">
        <v>210</v>
      </c>
      <c r="D219" s="46">
        <v>3.5009999999999999</v>
      </c>
      <c r="E219" s="164">
        <v>3</v>
      </c>
      <c r="F219" s="26" t="s">
        <v>5</v>
      </c>
      <c r="G219" s="27">
        <v>78</v>
      </c>
      <c r="H219" s="28">
        <f t="shared" si="8"/>
        <v>54.615600000000001</v>
      </c>
      <c r="I219" s="22"/>
    </row>
    <row r="220" spans="1:9" ht="15.75" thickBot="1" x14ac:dyDescent="0.3">
      <c r="A220" s="105">
        <v>5</v>
      </c>
      <c r="B220" s="101" t="s">
        <v>206</v>
      </c>
      <c r="C220" s="102" t="s">
        <v>211</v>
      </c>
      <c r="D220" s="102">
        <v>10.003</v>
      </c>
      <c r="E220" s="169">
        <v>4</v>
      </c>
      <c r="F220" s="72" t="s">
        <v>5</v>
      </c>
      <c r="G220" s="73">
        <v>78</v>
      </c>
      <c r="H220" s="74">
        <f t="shared" si="8"/>
        <v>156.04680000000002</v>
      </c>
      <c r="I220" s="22"/>
    </row>
    <row r="221" spans="1:9" ht="15.75" thickBot="1" x14ac:dyDescent="0.3">
      <c r="A221" s="29"/>
      <c r="B221" s="30" t="s">
        <v>6</v>
      </c>
      <c r="C221" s="31"/>
      <c r="D221" s="32">
        <f>SUM(D216:D220)</f>
        <v>63.913999999999994</v>
      </c>
      <c r="E221" s="162"/>
      <c r="F221" s="33"/>
      <c r="G221" s="34"/>
      <c r="H221" s="35"/>
    </row>
    <row r="222" spans="1:9" ht="15.75" thickBot="1" x14ac:dyDescent="0.3">
      <c r="A222" s="153"/>
      <c r="B222" s="132"/>
      <c r="C222" s="133"/>
      <c r="D222" s="133"/>
      <c r="E222" s="179"/>
      <c r="F222" s="134"/>
      <c r="G222" s="134"/>
      <c r="H222" s="139"/>
    </row>
    <row r="223" spans="1:9" x14ac:dyDescent="0.25">
      <c r="A223" s="44">
        <v>1</v>
      </c>
      <c r="B223" s="45" t="s">
        <v>212</v>
      </c>
      <c r="C223" s="46" t="s">
        <v>213</v>
      </c>
      <c r="D223" s="46">
        <v>19.004999999999999</v>
      </c>
      <c r="E223" s="164">
        <v>5</v>
      </c>
      <c r="F223" s="26" t="s">
        <v>5</v>
      </c>
      <c r="G223" s="27">
        <v>78</v>
      </c>
      <c r="H223" s="28">
        <f t="shared" ref="H223:H237" si="9">20%*G223*D223</f>
        <v>296.47800000000001</v>
      </c>
    </row>
    <row r="224" spans="1:9" x14ac:dyDescent="0.25">
      <c r="A224" s="44">
        <v>2</v>
      </c>
      <c r="B224" s="45" t="s">
        <v>212</v>
      </c>
      <c r="C224" s="46" t="s">
        <v>214</v>
      </c>
      <c r="D224" s="46">
        <v>6.1760000000000002</v>
      </c>
      <c r="E224" s="164">
        <v>3</v>
      </c>
      <c r="F224" s="26" t="s">
        <v>5</v>
      </c>
      <c r="G224" s="27">
        <v>78</v>
      </c>
      <c r="H224" s="28">
        <f t="shared" si="9"/>
        <v>96.345600000000005</v>
      </c>
    </row>
    <row r="225" spans="1:8" x14ac:dyDescent="0.25">
      <c r="A225" s="44">
        <v>3</v>
      </c>
      <c r="B225" s="45" t="s">
        <v>212</v>
      </c>
      <c r="C225" s="46" t="s">
        <v>215</v>
      </c>
      <c r="D225" s="46">
        <v>35.008000000000003</v>
      </c>
      <c r="E225" s="164">
        <v>4</v>
      </c>
      <c r="F225" s="26" t="s">
        <v>5</v>
      </c>
      <c r="G225" s="27">
        <v>78</v>
      </c>
      <c r="H225" s="28">
        <f t="shared" si="9"/>
        <v>546.12480000000005</v>
      </c>
    </row>
    <row r="226" spans="1:8" x14ac:dyDescent="0.25">
      <c r="A226" s="44">
        <v>4</v>
      </c>
      <c r="B226" s="45" t="s">
        <v>212</v>
      </c>
      <c r="C226" s="46" t="s">
        <v>216</v>
      </c>
      <c r="D226" s="46">
        <v>21.422999999999998</v>
      </c>
      <c r="E226" s="164">
        <v>3</v>
      </c>
      <c r="F226" s="26" t="s">
        <v>5</v>
      </c>
      <c r="G226" s="27">
        <v>78</v>
      </c>
      <c r="H226" s="28">
        <f t="shared" si="9"/>
        <v>334.19880000000001</v>
      </c>
    </row>
    <row r="227" spans="1:8" x14ac:dyDescent="0.25">
      <c r="A227" s="44">
        <v>5</v>
      </c>
      <c r="B227" s="45" t="s">
        <v>212</v>
      </c>
      <c r="C227" s="46" t="s">
        <v>217</v>
      </c>
      <c r="D227" s="85">
        <v>6.7</v>
      </c>
      <c r="E227" s="164">
        <v>7</v>
      </c>
      <c r="F227" s="26" t="s">
        <v>5</v>
      </c>
      <c r="G227" s="27">
        <v>78</v>
      </c>
      <c r="H227" s="28">
        <f t="shared" si="9"/>
        <v>104.52000000000001</v>
      </c>
    </row>
    <row r="228" spans="1:8" x14ac:dyDescent="0.25">
      <c r="A228" s="44">
        <v>6</v>
      </c>
      <c r="B228" s="45" t="s">
        <v>212</v>
      </c>
      <c r="C228" s="46" t="s">
        <v>218</v>
      </c>
      <c r="D228" s="85">
        <v>6.7</v>
      </c>
      <c r="E228" s="164">
        <v>7</v>
      </c>
      <c r="F228" s="26" t="s">
        <v>5</v>
      </c>
      <c r="G228" s="27">
        <v>78</v>
      </c>
      <c r="H228" s="28">
        <f t="shared" si="9"/>
        <v>104.52000000000001</v>
      </c>
    </row>
    <row r="229" spans="1:8" x14ac:dyDescent="0.25">
      <c r="A229" s="44">
        <v>7</v>
      </c>
      <c r="B229" s="45" t="s">
        <v>212</v>
      </c>
      <c r="C229" s="46" t="s">
        <v>219</v>
      </c>
      <c r="D229" s="46">
        <v>12.002000000000001</v>
      </c>
      <c r="E229" s="164">
        <v>5</v>
      </c>
      <c r="F229" s="26" t="s">
        <v>5</v>
      </c>
      <c r="G229" s="27">
        <v>78</v>
      </c>
      <c r="H229" s="28">
        <f t="shared" si="9"/>
        <v>187.23120000000003</v>
      </c>
    </row>
    <row r="230" spans="1:8" x14ac:dyDescent="0.25">
      <c r="A230" s="44">
        <v>8</v>
      </c>
      <c r="B230" s="45" t="s">
        <v>212</v>
      </c>
      <c r="C230" s="46" t="s">
        <v>220</v>
      </c>
      <c r="D230" s="46">
        <v>40.008000000000003</v>
      </c>
      <c r="E230" s="164">
        <v>5</v>
      </c>
      <c r="F230" s="26" t="s">
        <v>5</v>
      </c>
      <c r="G230" s="27">
        <v>78</v>
      </c>
      <c r="H230" s="28">
        <f t="shared" si="9"/>
        <v>624.12480000000005</v>
      </c>
    </row>
    <row r="231" spans="1:8" x14ac:dyDescent="0.25">
      <c r="A231" s="44">
        <v>9</v>
      </c>
      <c r="B231" s="45" t="s">
        <v>212</v>
      </c>
      <c r="C231" s="46" t="s">
        <v>221</v>
      </c>
      <c r="D231" s="46">
        <v>3.0009999999999999</v>
      </c>
      <c r="E231" s="164">
        <v>3</v>
      </c>
      <c r="F231" s="26" t="s">
        <v>5</v>
      </c>
      <c r="G231" s="27">
        <v>78</v>
      </c>
      <c r="H231" s="28">
        <f t="shared" si="9"/>
        <v>46.815600000000003</v>
      </c>
    </row>
    <row r="232" spans="1:8" x14ac:dyDescent="0.25">
      <c r="A232" s="44">
        <v>10</v>
      </c>
      <c r="B232" s="45" t="s">
        <v>212</v>
      </c>
      <c r="C232" s="46" t="s">
        <v>222</v>
      </c>
      <c r="D232" s="46">
        <v>25.103999999999999</v>
      </c>
      <c r="E232" s="164">
        <v>5</v>
      </c>
      <c r="F232" s="26" t="s">
        <v>5</v>
      </c>
      <c r="G232" s="27">
        <v>78</v>
      </c>
      <c r="H232" s="28">
        <f t="shared" si="9"/>
        <v>391.62240000000003</v>
      </c>
    </row>
    <row r="233" spans="1:8" x14ac:dyDescent="0.25">
      <c r="A233" s="44">
        <v>11</v>
      </c>
      <c r="B233" s="48" t="s">
        <v>212</v>
      </c>
      <c r="C233" s="49" t="s">
        <v>223</v>
      </c>
      <c r="D233" s="49">
        <v>6.9240000000000004</v>
      </c>
      <c r="E233" s="165">
        <v>5</v>
      </c>
      <c r="F233" s="50" t="s">
        <v>5</v>
      </c>
      <c r="G233" s="51">
        <v>78</v>
      </c>
      <c r="H233" s="52">
        <f t="shared" si="9"/>
        <v>108.01440000000001</v>
      </c>
    </row>
    <row r="234" spans="1:8" x14ac:dyDescent="0.25">
      <c r="A234" s="44">
        <v>12</v>
      </c>
      <c r="B234" s="45" t="s">
        <v>212</v>
      </c>
      <c r="C234" s="46" t="s">
        <v>224</v>
      </c>
      <c r="D234" s="46">
        <v>6.9210000000000003</v>
      </c>
      <c r="E234" s="164">
        <v>5</v>
      </c>
      <c r="F234" s="26" t="s">
        <v>5</v>
      </c>
      <c r="G234" s="27">
        <v>78</v>
      </c>
      <c r="H234" s="28">
        <f t="shared" si="9"/>
        <v>107.96760000000002</v>
      </c>
    </row>
    <row r="235" spans="1:8" x14ac:dyDescent="0.25">
      <c r="A235" s="44">
        <v>13</v>
      </c>
      <c r="B235" s="45" t="s">
        <v>212</v>
      </c>
      <c r="C235" s="46" t="s">
        <v>225</v>
      </c>
      <c r="D235" s="46">
        <v>6.9279999999999999</v>
      </c>
      <c r="E235" s="164">
        <v>5</v>
      </c>
      <c r="F235" s="26" t="s">
        <v>5</v>
      </c>
      <c r="G235" s="27">
        <v>78</v>
      </c>
      <c r="H235" s="28">
        <f t="shared" si="9"/>
        <v>108.07680000000001</v>
      </c>
    </row>
    <row r="236" spans="1:8" x14ac:dyDescent="0.25">
      <c r="A236" s="44">
        <v>14</v>
      </c>
      <c r="B236" s="45" t="s">
        <v>212</v>
      </c>
      <c r="C236" s="46" t="s">
        <v>226</v>
      </c>
      <c r="D236" s="46">
        <v>6.9240000000000004</v>
      </c>
      <c r="E236" s="164">
        <v>5</v>
      </c>
      <c r="F236" s="26" t="s">
        <v>5</v>
      </c>
      <c r="G236" s="27">
        <v>78</v>
      </c>
      <c r="H236" s="28">
        <f t="shared" si="9"/>
        <v>108.01440000000001</v>
      </c>
    </row>
    <row r="237" spans="1:8" ht="15.75" thickBot="1" x14ac:dyDescent="0.3">
      <c r="A237" s="44">
        <v>15</v>
      </c>
      <c r="B237" s="45" t="s">
        <v>212</v>
      </c>
      <c r="C237" s="46" t="s">
        <v>227</v>
      </c>
      <c r="D237" s="46">
        <v>6.923</v>
      </c>
      <c r="E237" s="164">
        <v>5</v>
      </c>
      <c r="F237" s="26" t="s">
        <v>5</v>
      </c>
      <c r="G237" s="27">
        <v>78</v>
      </c>
      <c r="H237" s="28">
        <f t="shared" si="9"/>
        <v>107.99880000000002</v>
      </c>
    </row>
    <row r="238" spans="1:8" ht="15.75" thickBot="1" x14ac:dyDescent="0.3">
      <c r="A238" s="36"/>
      <c r="B238" s="37" t="s">
        <v>6</v>
      </c>
      <c r="C238" s="53"/>
      <c r="D238" s="54">
        <f>SUM(D223:D237)</f>
        <v>209.74700000000001</v>
      </c>
      <c r="E238" s="166"/>
      <c r="F238" s="55"/>
      <c r="G238" s="56"/>
      <c r="H238" s="57"/>
    </row>
    <row r="239" spans="1:8" ht="15.75" thickBot="1" x14ac:dyDescent="0.3">
      <c r="A239" s="150"/>
      <c r="B239" s="117"/>
      <c r="C239" s="118"/>
      <c r="D239" s="119"/>
      <c r="E239" s="176"/>
      <c r="F239" s="120"/>
      <c r="G239" s="112"/>
      <c r="H239" s="121"/>
    </row>
    <row r="240" spans="1:8" x14ac:dyDescent="0.25">
      <c r="A240" s="196">
        <v>1</v>
      </c>
      <c r="B240" s="63" t="s">
        <v>228</v>
      </c>
      <c r="C240" s="64" t="s">
        <v>229</v>
      </c>
      <c r="D240" s="64">
        <v>6.6950000000000003</v>
      </c>
      <c r="E240" s="168">
        <v>3</v>
      </c>
      <c r="F240" s="65" t="s">
        <v>5</v>
      </c>
      <c r="G240" s="66">
        <v>78</v>
      </c>
      <c r="H240" s="67">
        <f t="shared" ref="H240:H250" si="10">20%*G240*D240</f>
        <v>104.44200000000001</v>
      </c>
    </row>
    <row r="241" spans="1:8" x14ac:dyDescent="0.25">
      <c r="A241" s="154">
        <v>2</v>
      </c>
      <c r="B241" s="45" t="s">
        <v>228</v>
      </c>
      <c r="C241" s="46" t="s">
        <v>230</v>
      </c>
      <c r="D241" s="46">
        <v>33.606999999999999</v>
      </c>
      <c r="E241" s="164">
        <v>3</v>
      </c>
      <c r="F241" s="26" t="s">
        <v>5</v>
      </c>
      <c r="G241" s="27">
        <v>78</v>
      </c>
      <c r="H241" s="28">
        <f t="shared" si="10"/>
        <v>524.26920000000007</v>
      </c>
    </row>
    <row r="242" spans="1:8" x14ac:dyDescent="0.25">
      <c r="A242" s="154">
        <v>3</v>
      </c>
      <c r="B242" s="45" t="s">
        <v>228</v>
      </c>
      <c r="C242" s="46" t="s">
        <v>231</v>
      </c>
      <c r="D242" s="46">
        <v>11.002000000000001</v>
      </c>
      <c r="E242" s="164">
        <v>3</v>
      </c>
      <c r="F242" s="26" t="s">
        <v>5</v>
      </c>
      <c r="G242" s="27">
        <v>78</v>
      </c>
      <c r="H242" s="28">
        <f t="shared" si="10"/>
        <v>171.63120000000004</v>
      </c>
    </row>
    <row r="243" spans="1:8" x14ac:dyDescent="0.25">
      <c r="A243" s="154">
        <v>4</v>
      </c>
      <c r="B243" s="45" t="s">
        <v>228</v>
      </c>
      <c r="C243" s="46" t="s">
        <v>232</v>
      </c>
      <c r="D243" s="85">
        <v>11.67</v>
      </c>
      <c r="E243" s="164">
        <v>3</v>
      </c>
      <c r="F243" s="26" t="s">
        <v>5</v>
      </c>
      <c r="G243" s="27">
        <v>78</v>
      </c>
      <c r="H243" s="28">
        <f t="shared" si="10"/>
        <v>182.05200000000002</v>
      </c>
    </row>
    <row r="244" spans="1:8" x14ac:dyDescent="0.25">
      <c r="A244" s="154">
        <v>5</v>
      </c>
      <c r="B244" s="45" t="s">
        <v>228</v>
      </c>
      <c r="C244" s="46" t="s">
        <v>233</v>
      </c>
      <c r="D244" s="85">
        <v>11.67</v>
      </c>
      <c r="E244" s="164">
        <v>3</v>
      </c>
      <c r="F244" s="26" t="s">
        <v>5</v>
      </c>
      <c r="G244" s="27">
        <v>78</v>
      </c>
      <c r="H244" s="28">
        <f t="shared" si="10"/>
        <v>182.05200000000002</v>
      </c>
    </row>
    <row r="245" spans="1:8" x14ac:dyDescent="0.25">
      <c r="A245" s="154">
        <v>6</v>
      </c>
      <c r="B245" s="45" t="s">
        <v>228</v>
      </c>
      <c r="C245" s="46" t="s">
        <v>234</v>
      </c>
      <c r="D245" s="46">
        <v>9.0039999999999996</v>
      </c>
      <c r="E245" s="164">
        <v>3</v>
      </c>
      <c r="F245" s="26" t="s">
        <v>5</v>
      </c>
      <c r="G245" s="27">
        <v>78</v>
      </c>
      <c r="H245" s="28">
        <f t="shared" si="10"/>
        <v>140.4624</v>
      </c>
    </row>
    <row r="246" spans="1:8" x14ac:dyDescent="0.25">
      <c r="A246" s="154">
        <v>7</v>
      </c>
      <c r="B246" s="45" t="s">
        <v>228</v>
      </c>
      <c r="C246" s="46" t="s">
        <v>235</v>
      </c>
      <c r="D246" s="46">
        <v>5.0010000000000003</v>
      </c>
      <c r="E246" s="164">
        <v>3</v>
      </c>
      <c r="F246" s="26" t="s">
        <v>5</v>
      </c>
      <c r="G246" s="27">
        <v>78</v>
      </c>
      <c r="H246" s="28">
        <f t="shared" si="10"/>
        <v>78.015600000000006</v>
      </c>
    </row>
    <row r="247" spans="1:8" x14ac:dyDescent="0.25">
      <c r="A247" s="154">
        <v>8</v>
      </c>
      <c r="B247" s="45" t="s">
        <v>228</v>
      </c>
      <c r="C247" s="46" t="s">
        <v>236</v>
      </c>
      <c r="D247" s="46">
        <v>19.402000000000001</v>
      </c>
      <c r="E247" s="164">
        <v>3</v>
      </c>
      <c r="F247" s="26" t="s">
        <v>5</v>
      </c>
      <c r="G247" s="27">
        <v>78</v>
      </c>
      <c r="H247" s="28">
        <f t="shared" si="10"/>
        <v>302.67120000000006</v>
      </c>
    </row>
    <row r="248" spans="1:8" x14ac:dyDescent="0.25">
      <c r="A248" s="154">
        <v>9</v>
      </c>
      <c r="B248" s="45" t="s">
        <v>228</v>
      </c>
      <c r="C248" s="46" t="s">
        <v>237</v>
      </c>
      <c r="D248" s="46">
        <v>20.004999999999999</v>
      </c>
      <c r="E248" s="164">
        <v>3</v>
      </c>
      <c r="F248" s="26" t="s">
        <v>5</v>
      </c>
      <c r="G248" s="27">
        <v>78</v>
      </c>
      <c r="H248" s="28">
        <f t="shared" si="10"/>
        <v>312.07800000000003</v>
      </c>
    </row>
    <row r="249" spans="1:8" x14ac:dyDescent="0.25">
      <c r="A249" s="154">
        <v>10</v>
      </c>
      <c r="B249" s="45" t="s">
        <v>228</v>
      </c>
      <c r="C249" s="46" t="s">
        <v>238</v>
      </c>
      <c r="D249" s="46">
        <v>30.009</v>
      </c>
      <c r="E249" s="164">
        <v>3</v>
      </c>
      <c r="F249" s="26" t="s">
        <v>5</v>
      </c>
      <c r="G249" s="27">
        <v>78</v>
      </c>
      <c r="H249" s="28">
        <f t="shared" si="10"/>
        <v>468.14040000000006</v>
      </c>
    </row>
    <row r="250" spans="1:8" ht="15.75" thickBot="1" x14ac:dyDescent="0.3">
      <c r="A250" s="197">
        <v>11</v>
      </c>
      <c r="B250" s="198" t="s">
        <v>228</v>
      </c>
      <c r="C250" s="199" t="s">
        <v>239</v>
      </c>
      <c r="D250" s="200">
        <v>20.003</v>
      </c>
      <c r="E250" s="201">
        <v>3</v>
      </c>
      <c r="F250" s="202" t="s">
        <v>5</v>
      </c>
      <c r="G250" s="73">
        <v>78</v>
      </c>
      <c r="H250" s="74">
        <f t="shared" si="10"/>
        <v>312.04680000000002</v>
      </c>
    </row>
    <row r="251" spans="1:8" ht="19.5" customHeight="1" thickBot="1" x14ac:dyDescent="0.3">
      <c r="A251" s="7"/>
      <c r="B251" s="23" t="s">
        <v>6</v>
      </c>
      <c r="C251" s="140"/>
      <c r="D251" s="141">
        <f>SUM(D240:D250)</f>
        <v>178.06799999999998</v>
      </c>
      <c r="E251" s="180"/>
      <c r="F251" s="142"/>
      <c r="G251" s="143"/>
      <c r="H251" s="144"/>
    </row>
    <row r="252" spans="1:8" ht="19.5" customHeight="1" thickBot="1" x14ac:dyDescent="0.3">
      <c r="A252" s="155"/>
      <c r="B252" s="145" t="s">
        <v>240</v>
      </c>
      <c r="C252" s="160" t="s">
        <v>244</v>
      </c>
      <c r="D252" s="146">
        <f>SUM(D251,D238,D221,D214,D211,D206,D80,D28,D25,D21,D17,D8)</f>
        <v>2098.0979999999977</v>
      </c>
      <c r="E252" s="181"/>
      <c r="F252" s="147"/>
      <c r="G252" s="143"/>
      <c r="H252" s="144"/>
    </row>
    <row r="254" spans="1:8" ht="15.75" x14ac:dyDescent="0.25">
      <c r="A254" s="156"/>
      <c r="B254" s="20"/>
      <c r="C254" s="16"/>
      <c r="D254" s="16"/>
      <c r="E254" s="182"/>
      <c r="F254" s="11"/>
      <c r="G254" s="12"/>
      <c r="H254" s="13"/>
    </row>
    <row r="255" spans="1:8" ht="15.75" x14ac:dyDescent="0.25">
      <c r="A255" s="157"/>
      <c r="B255" s="21"/>
      <c r="C255" s="17"/>
      <c r="D255" s="17"/>
      <c r="E255" s="183"/>
      <c r="F255" s="9"/>
      <c r="G255" s="9"/>
      <c r="H255" s="10"/>
    </row>
  </sheetData>
  <autoFilter ref="B1:B278"/>
  <mergeCells count="1">
    <mergeCell ref="A2:H3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tabSelected="1" topLeftCell="A7" workbookViewId="0">
      <selection activeCell="F23" sqref="F23"/>
    </sheetView>
  </sheetViews>
  <sheetFormatPr defaultRowHeight="15" x14ac:dyDescent="0.25"/>
  <cols>
    <col min="1" max="1" width="6" customWidth="1"/>
    <col min="2" max="2" width="9" customWidth="1"/>
    <col min="3" max="3" width="11" customWidth="1"/>
    <col min="4" max="4" width="12.28515625" style="247" customWidth="1"/>
    <col min="5" max="5" width="12.7109375" customWidth="1"/>
    <col min="6" max="6" width="6.42578125" style="184" customWidth="1"/>
    <col min="7" max="7" width="6.7109375" style="184" customWidth="1"/>
    <col min="8" max="8" width="19.85546875" customWidth="1"/>
    <col min="9" max="9" width="8.85546875" customWidth="1"/>
    <col min="10" max="10" width="7.5703125" customWidth="1"/>
    <col min="11" max="11" width="17.28515625" customWidth="1"/>
    <col min="12" max="12" width="11.7109375" customWidth="1"/>
  </cols>
  <sheetData>
    <row r="2" spans="1:17" x14ac:dyDescent="0.25">
      <c r="B2" t="s">
        <v>288</v>
      </c>
    </row>
    <row r="4" spans="1:17" ht="52.5" customHeight="1" thickBot="1" x14ac:dyDescent="0.3">
      <c r="A4" s="287" t="s">
        <v>246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</row>
    <row r="5" spans="1:17" ht="56.25" customHeight="1" thickTop="1" thickBot="1" x14ac:dyDescent="0.3">
      <c r="A5" s="203" t="s">
        <v>247</v>
      </c>
      <c r="B5" s="204" t="s">
        <v>248</v>
      </c>
      <c r="C5" s="203" t="s">
        <v>241</v>
      </c>
      <c r="D5" s="203" t="s">
        <v>249</v>
      </c>
      <c r="E5" s="203" t="s">
        <v>250</v>
      </c>
      <c r="F5" s="203" t="s">
        <v>251</v>
      </c>
      <c r="G5" s="204" t="s">
        <v>3</v>
      </c>
      <c r="H5" s="203" t="s">
        <v>252</v>
      </c>
      <c r="I5" s="203" t="s">
        <v>253</v>
      </c>
      <c r="J5" s="203" t="s">
        <v>254</v>
      </c>
      <c r="K5" s="205" t="s">
        <v>255</v>
      </c>
      <c r="L5" s="205" t="s">
        <v>256</v>
      </c>
    </row>
    <row r="6" spans="1:17" ht="15.75" thickBot="1" x14ac:dyDescent="0.3">
      <c r="A6" s="206">
        <v>1</v>
      </c>
      <c r="B6" s="207">
        <v>2</v>
      </c>
      <c r="C6" s="207">
        <v>3</v>
      </c>
      <c r="D6" s="207">
        <v>4</v>
      </c>
      <c r="E6" s="207">
        <v>5</v>
      </c>
      <c r="F6" s="207">
        <v>6</v>
      </c>
      <c r="G6" s="207">
        <v>7</v>
      </c>
      <c r="H6" s="207">
        <v>9</v>
      </c>
      <c r="I6" s="207">
        <v>10</v>
      </c>
      <c r="J6" s="207">
        <v>11</v>
      </c>
      <c r="K6" s="207">
        <v>12</v>
      </c>
      <c r="L6" s="208">
        <v>13</v>
      </c>
    </row>
    <row r="7" spans="1:17" ht="15" customHeight="1" x14ac:dyDescent="0.25">
      <c r="A7" s="209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1"/>
    </row>
    <row r="8" spans="1:17" ht="47.25" customHeight="1" x14ac:dyDescent="0.25">
      <c r="A8" s="212">
        <v>1</v>
      </c>
      <c r="B8" s="213" t="s">
        <v>212</v>
      </c>
      <c r="C8" s="216" t="s">
        <v>25</v>
      </c>
      <c r="D8" s="217" t="s">
        <v>257</v>
      </c>
      <c r="E8" s="213">
        <v>237.80799999999999</v>
      </c>
      <c r="F8" s="214">
        <v>3</v>
      </c>
      <c r="G8" s="214" t="s">
        <v>5</v>
      </c>
      <c r="H8" s="218" t="s">
        <v>258</v>
      </c>
      <c r="I8" s="214">
        <v>4</v>
      </c>
      <c r="J8" s="214">
        <v>19</v>
      </c>
      <c r="K8" s="215" t="s">
        <v>259</v>
      </c>
      <c r="L8" s="219">
        <f t="shared" ref="L8" si="0">20*E8</f>
        <v>4756.16</v>
      </c>
    </row>
    <row r="9" spans="1:17" ht="45.75" thickBot="1" x14ac:dyDescent="0.3">
      <c r="A9" s="220">
        <v>2</v>
      </c>
      <c r="B9" s="221" t="s">
        <v>212</v>
      </c>
      <c r="C9" s="222" t="s">
        <v>260</v>
      </c>
      <c r="D9" s="223" t="s">
        <v>261</v>
      </c>
      <c r="E9" s="221">
        <v>1661.386</v>
      </c>
      <c r="F9" s="224">
        <v>4</v>
      </c>
      <c r="G9" s="224" t="s">
        <v>5</v>
      </c>
      <c r="H9" s="225" t="s">
        <v>258</v>
      </c>
      <c r="I9" s="224">
        <v>4</v>
      </c>
      <c r="J9" s="224">
        <v>19</v>
      </c>
      <c r="K9" s="215" t="s">
        <v>259</v>
      </c>
      <c r="L9" s="226">
        <f>20*E9</f>
        <v>33227.72</v>
      </c>
      <c r="Q9" t="s">
        <v>262</v>
      </c>
    </row>
    <row r="10" spans="1:17" ht="16.5" thickBot="1" x14ac:dyDescent="0.3">
      <c r="A10" s="227"/>
      <c r="B10" s="228" t="s">
        <v>240</v>
      </c>
      <c r="C10" s="229"/>
      <c r="D10" s="230"/>
      <c r="E10" s="231">
        <f>SUM(E8:E9)</f>
        <v>1899.194</v>
      </c>
      <c r="F10" s="207"/>
      <c r="G10" s="207"/>
      <c r="H10" s="229"/>
      <c r="I10" s="229"/>
      <c r="J10" s="229"/>
      <c r="K10" s="229"/>
      <c r="L10" s="232"/>
    </row>
    <row r="11" spans="1:17" ht="9" customHeight="1" thickBot="1" x14ac:dyDescent="0.3">
      <c r="A11" s="233"/>
      <c r="B11" s="234"/>
      <c r="C11" s="234"/>
      <c r="D11" s="235"/>
      <c r="E11" s="234"/>
      <c r="F11" s="236"/>
      <c r="G11" s="236"/>
      <c r="H11" s="234"/>
      <c r="I11" s="234"/>
      <c r="J11" s="234"/>
      <c r="K11" s="234"/>
      <c r="L11" s="237"/>
    </row>
    <row r="12" spans="1:17" ht="16.5" thickBot="1" x14ac:dyDescent="0.3">
      <c r="A12" s="288" t="s">
        <v>275</v>
      </c>
      <c r="B12" s="289"/>
      <c r="C12" s="289"/>
      <c r="D12" s="290"/>
      <c r="E12" s="231">
        <f>E10</f>
        <v>1899.194</v>
      </c>
      <c r="F12" s="207"/>
      <c r="G12" s="207"/>
      <c r="H12" s="229"/>
      <c r="I12" s="229"/>
      <c r="J12" s="229"/>
      <c r="K12" s="229"/>
      <c r="L12" s="232"/>
    </row>
    <row r="14" spans="1:17" ht="15.75" customHeight="1" x14ac:dyDescent="0.25">
      <c r="A14" s="304" t="s">
        <v>287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</row>
    <row r="15" spans="1:17" ht="15.75" customHeight="1" x14ac:dyDescent="0.25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</row>
    <row r="16" spans="1:17" ht="15.75" customHeight="1" x14ac:dyDescent="0.25">
      <c r="A16" s="249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5"/>
    </row>
    <row r="17" spans="1:13" ht="15.75" customHeight="1" x14ac:dyDescent="0.25">
      <c r="A17" s="24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5"/>
    </row>
    <row r="18" spans="1:13" ht="15.75" customHeight="1" x14ac:dyDescent="0.25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5"/>
    </row>
    <row r="19" spans="1:13" ht="15.75" customHeight="1" x14ac:dyDescent="0.25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5"/>
    </row>
    <row r="20" spans="1:13" ht="15.75" customHeight="1" x14ac:dyDescent="0.25">
      <c r="A20" s="24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5"/>
    </row>
    <row r="21" spans="1:13" ht="15.75" customHeight="1" x14ac:dyDescent="0.25">
      <c r="A21" s="249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5"/>
    </row>
    <row r="22" spans="1:13" ht="15.75" customHeight="1" x14ac:dyDescent="0.25">
      <c r="A22" s="249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5"/>
    </row>
    <row r="23" spans="1:13" ht="15.75" customHeight="1" x14ac:dyDescent="0.25">
      <c r="A23" s="249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5"/>
    </row>
    <row r="24" spans="1:13" ht="15.75" customHeight="1" x14ac:dyDescent="0.25">
      <c r="A24" s="24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5"/>
    </row>
    <row r="25" spans="1:13" ht="15.75" customHeight="1" x14ac:dyDescent="0.25">
      <c r="A25" s="249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5"/>
    </row>
    <row r="26" spans="1:13" ht="15.75" customHeight="1" x14ac:dyDescent="0.2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5"/>
    </row>
    <row r="27" spans="1:13" ht="15.75" customHeight="1" x14ac:dyDescent="0.25">
      <c r="A27" s="249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5"/>
    </row>
    <row r="28" spans="1:13" ht="15" customHeight="1" x14ac:dyDescent="0.25">
      <c r="C28" s="291" t="s">
        <v>263</v>
      </c>
      <c r="D28" s="292"/>
      <c r="E28" s="292"/>
      <c r="F28" s="292"/>
      <c r="G28" s="292"/>
      <c r="H28" s="292"/>
      <c r="I28" s="293"/>
    </row>
    <row r="29" spans="1:13" ht="30.75" customHeight="1" x14ac:dyDescent="0.25">
      <c r="C29" s="294"/>
      <c r="D29" s="295"/>
      <c r="E29" s="295"/>
      <c r="F29" s="295"/>
      <c r="G29" s="295"/>
      <c r="H29" s="295"/>
      <c r="I29" s="296"/>
    </row>
    <row r="30" spans="1:13" x14ac:dyDescent="0.25">
      <c r="D30"/>
      <c r="F30"/>
      <c r="G30"/>
    </row>
    <row r="31" spans="1:13" ht="24.75" customHeight="1" thickBot="1" x14ac:dyDescent="0.3">
      <c r="C31" s="297" t="s">
        <v>264</v>
      </c>
      <c r="D31" s="297"/>
      <c r="E31" s="297"/>
      <c r="F31" s="297"/>
      <c r="G31" s="297"/>
      <c r="H31" s="297"/>
      <c r="I31" s="297"/>
    </row>
    <row r="32" spans="1:13" ht="35.25" customHeight="1" x14ac:dyDescent="0.25">
      <c r="C32" s="241" t="s">
        <v>265</v>
      </c>
      <c r="D32" s="242" t="s">
        <v>266</v>
      </c>
      <c r="E32" s="298" t="s">
        <v>267</v>
      </c>
      <c r="F32" s="299"/>
      <c r="G32" s="299"/>
      <c r="H32" s="299"/>
      <c r="I32" s="300"/>
    </row>
    <row r="33" spans="3:12" ht="41.25" customHeight="1" thickBot="1" x14ac:dyDescent="0.3">
      <c r="C33" s="243" t="s">
        <v>268</v>
      </c>
      <c r="D33" s="244" t="s">
        <v>269</v>
      </c>
      <c r="E33" s="301" t="s">
        <v>270</v>
      </c>
      <c r="F33" s="302"/>
      <c r="G33" s="302"/>
      <c r="H33" s="303"/>
      <c r="I33" s="245" t="s">
        <v>271</v>
      </c>
    </row>
    <row r="34" spans="3:12" ht="28.5" customHeight="1" x14ac:dyDescent="0.25">
      <c r="C34" s="277" t="s">
        <v>272</v>
      </c>
      <c r="D34" s="279">
        <v>4</v>
      </c>
      <c r="E34" s="281" t="s">
        <v>273</v>
      </c>
      <c r="F34" s="282"/>
      <c r="G34" s="282"/>
      <c r="H34" s="283"/>
      <c r="I34" s="246">
        <v>52</v>
      </c>
    </row>
    <row r="35" spans="3:12" ht="51" customHeight="1" x14ac:dyDescent="0.25">
      <c r="C35" s="278"/>
      <c r="D35" s="280"/>
      <c r="E35" s="284" t="s">
        <v>274</v>
      </c>
      <c r="F35" s="285"/>
      <c r="G35" s="285"/>
      <c r="H35" s="286"/>
      <c r="I35" s="246">
        <v>78</v>
      </c>
    </row>
    <row r="37" spans="3:12" x14ac:dyDescent="0.25">
      <c r="L37" s="248"/>
    </row>
  </sheetData>
  <mergeCells count="11">
    <mergeCell ref="C34:C35"/>
    <mergeCell ref="D34:D35"/>
    <mergeCell ref="E34:H34"/>
    <mergeCell ref="E35:H35"/>
    <mergeCell ref="A4:L4"/>
    <mergeCell ref="A12:D12"/>
    <mergeCell ref="C28:I29"/>
    <mergeCell ref="C31:I31"/>
    <mergeCell ref="E32:I32"/>
    <mergeCell ref="E33:H33"/>
    <mergeCell ref="A14:L1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G24" sqref="G24"/>
    </sheetView>
  </sheetViews>
  <sheetFormatPr defaultRowHeight="15" x14ac:dyDescent="0.25"/>
  <cols>
    <col min="1" max="1" width="5.85546875" customWidth="1"/>
    <col min="2" max="2" width="7.7109375" customWidth="1"/>
    <col min="3" max="3" width="12.42578125" customWidth="1"/>
    <col min="4" max="4" width="10.28515625" customWidth="1"/>
    <col min="5" max="5" width="9.140625" customWidth="1"/>
    <col min="6" max="6" width="6.85546875" customWidth="1"/>
    <col min="7" max="7" width="6.7109375" customWidth="1"/>
    <col min="8" max="8" width="7" customWidth="1"/>
    <col min="9" max="9" width="14" customWidth="1"/>
    <col min="10" max="10" width="10.85546875" customWidth="1"/>
    <col min="11" max="11" width="7.28515625" customWidth="1"/>
    <col min="12" max="12" width="20.140625" customWidth="1"/>
    <col min="13" max="13" width="11.7109375" customWidth="1"/>
  </cols>
  <sheetData>
    <row r="2" spans="1:13" x14ac:dyDescent="0.25">
      <c r="B2" t="s">
        <v>289</v>
      </c>
    </row>
    <row r="4" spans="1:13" ht="48" customHeight="1" x14ac:dyDescent="0.25">
      <c r="A4" s="305" t="s">
        <v>286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</row>
    <row r="5" spans="1:13" ht="15.75" thickBot="1" x14ac:dyDescent="0.3">
      <c r="A5" s="250"/>
    </row>
    <row r="6" spans="1:13" ht="76.5" thickTop="1" thickBot="1" x14ac:dyDescent="0.3">
      <c r="A6" s="203" t="s">
        <v>247</v>
      </c>
      <c r="B6" s="204" t="s">
        <v>248</v>
      </c>
      <c r="C6" s="203" t="s">
        <v>241</v>
      </c>
      <c r="D6" s="205" t="s">
        <v>249</v>
      </c>
      <c r="E6" s="203" t="s">
        <v>250</v>
      </c>
      <c r="F6" s="203" t="s">
        <v>251</v>
      </c>
      <c r="G6" s="204" t="s">
        <v>3</v>
      </c>
      <c r="H6" s="203" t="s">
        <v>276</v>
      </c>
      <c r="I6" s="203" t="s">
        <v>277</v>
      </c>
      <c r="J6" s="203" t="s">
        <v>278</v>
      </c>
      <c r="K6" s="203" t="s">
        <v>254</v>
      </c>
      <c r="L6" s="203" t="s">
        <v>255</v>
      </c>
      <c r="M6" s="203" t="s">
        <v>256</v>
      </c>
    </row>
    <row r="7" spans="1:13" ht="15.75" thickBot="1" x14ac:dyDescent="0.3">
      <c r="A7" s="206">
        <v>1</v>
      </c>
      <c r="B7" s="207">
        <v>2</v>
      </c>
      <c r="C7" s="207">
        <v>3</v>
      </c>
      <c r="D7" s="207">
        <v>4</v>
      </c>
      <c r="E7" s="207">
        <v>5</v>
      </c>
      <c r="F7" s="207">
        <v>6</v>
      </c>
      <c r="G7" s="207">
        <v>7</v>
      </c>
      <c r="H7" s="207">
        <v>8</v>
      </c>
      <c r="I7" s="207">
        <v>9</v>
      </c>
      <c r="J7" s="207">
        <v>10</v>
      </c>
      <c r="K7" s="207">
        <v>11</v>
      </c>
      <c r="L7" s="207">
        <v>12</v>
      </c>
      <c r="M7" s="208">
        <v>13</v>
      </c>
    </row>
    <row r="8" spans="1:13" ht="15.75" thickBot="1" x14ac:dyDescent="0.3">
      <c r="A8" s="206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8"/>
    </row>
    <row r="9" spans="1:13" ht="71.25" customHeight="1" thickBot="1" x14ac:dyDescent="0.3">
      <c r="A9" s="265">
        <v>1</v>
      </c>
      <c r="B9" s="266" t="s">
        <v>212</v>
      </c>
      <c r="C9" s="266" t="s">
        <v>279</v>
      </c>
      <c r="D9" s="267" t="s">
        <v>280</v>
      </c>
      <c r="E9" s="266">
        <v>435.56799999999998</v>
      </c>
      <c r="F9" s="268">
        <v>4</v>
      </c>
      <c r="G9" s="268" t="s">
        <v>5</v>
      </c>
      <c r="H9" s="268" t="s">
        <v>281</v>
      </c>
      <c r="I9" s="269" t="s">
        <v>282</v>
      </c>
      <c r="J9" s="268" t="s">
        <v>283</v>
      </c>
      <c r="K9" s="268">
        <v>40</v>
      </c>
      <c r="L9" s="215" t="s">
        <v>284</v>
      </c>
      <c r="M9" s="270">
        <f>20*E9</f>
        <v>8711.36</v>
      </c>
    </row>
    <row r="10" spans="1:13" ht="16.5" thickBot="1" x14ac:dyDescent="0.3">
      <c r="A10" s="252"/>
      <c r="B10" s="251"/>
      <c r="C10" s="251"/>
      <c r="D10" s="251"/>
      <c r="E10" s="253">
        <f>SUM(E9)</f>
        <v>435.56799999999998</v>
      </c>
      <c r="F10" s="251"/>
      <c r="G10" s="251"/>
      <c r="H10" s="251"/>
      <c r="I10" s="251"/>
      <c r="J10" s="251"/>
      <c r="K10" s="251"/>
      <c r="L10" s="251"/>
      <c r="M10" s="254"/>
    </row>
    <row r="11" spans="1:13" ht="15.75" thickBot="1" x14ac:dyDescent="0.3">
      <c r="A11" s="255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7"/>
    </row>
    <row r="12" spans="1:13" ht="16.5" thickBot="1" x14ac:dyDescent="0.3">
      <c r="A12" s="306" t="s">
        <v>285</v>
      </c>
      <c r="B12" s="307"/>
      <c r="C12" s="307"/>
      <c r="D12" s="308"/>
      <c r="E12" s="253">
        <v>435.56799999999998</v>
      </c>
      <c r="F12" s="258"/>
      <c r="G12" s="258"/>
      <c r="H12" s="258"/>
      <c r="I12" s="258"/>
      <c r="J12" s="258"/>
      <c r="K12" s="258"/>
      <c r="L12" s="258"/>
      <c r="M12" s="259"/>
    </row>
    <row r="15" spans="1:13" s="260" customFormat="1" ht="15.75" x14ac:dyDescent="0.25">
      <c r="B15" s="261"/>
      <c r="C15" s="262"/>
      <c r="D15" s="263"/>
      <c r="E15" s="263"/>
      <c r="F15" s="264"/>
    </row>
    <row r="16" spans="1:13" s="260" customFormat="1" ht="15.75" x14ac:dyDescent="0.25">
      <c r="B16" s="261"/>
      <c r="C16" s="262"/>
      <c r="D16" s="263"/>
      <c r="E16" s="263"/>
      <c r="F16" s="264"/>
    </row>
    <row r="17" spans="2:7" ht="15.75" x14ac:dyDescent="0.25">
      <c r="B17" s="240"/>
      <c r="C17" s="240"/>
      <c r="D17" s="240"/>
      <c r="E17" s="239"/>
      <c r="F17" s="238"/>
      <c r="G17" s="239"/>
    </row>
  </sheetData>
  <mergeCells count="2">
    <mergeCell ref="A4:M4"/>
    <mergeCell ref="A12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ТЕРВЕЛ</vt:lpstr>
      <vt:lpstr>Трайни за създаване</vt:lpstr>
      <vt:lpstr>Трайни за доотгляждане</vt:lpstr>
      <vt:lpstr>ТЕРВЕЛ!Печат_заглавия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Анелия</dc:creator>
  <cp:lastModifiedBy>Анелия</cp:lastModifiedBy>
  <cp:lastPrinted>2024-08-29T08:34:10Z</cp:lastPrinted>
  <dcterms:created xsi:type="dcterms:W3CDTF">2024-04-16T11:07:31Z</dcterms:created>
  <dcterms:modified xsi:type="dcterms:W3CDTF">2024-08-29T11:42:48Z</dcterms:modified>
</cp:coreProperties>
</file>