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155" windowWidth="16155" windowHeight="11580" activeTab="0"/>
  </bookViews>
  <sheets>
    <sheet name="ПРИЛОЖЕНИЕ 1" sheetId="1" r:id="rId1"/>
    <sheet name="Приложение 2" sheetId="2" r:id="rId2"/>
    <sheet name="Приложение 2А" sheetId="3" r:id="rId3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<sst xmlns="http://schemas.openxmlformats.org/spreadsheetml/2006/main" count="1213" uniqueCount="436">
  <si>
    <t>землище</t>
  </si>
  <si>
    <t>кат.</t>
  </si>
  <si>
    <t>НТП</t>
  </si>
  <si>
    <t>площ /дка/</t>
  </si>
  <si>
    <t>Ангеларий</t>
  </si>
  <si>
    <t>нива</t>
  </si>
  <si>
    <t>всичко:</t>
  </si>
  <si>
    <t>Балик</t>
  </si>
  <si>
    <t>Безмер</t>
  </si>
  <si>
    <t>Божан</t>
  </si>
  <si>
    <t>Бонево</t>
  </si>
  <si>
    <t>Войниково</t>
  </si>
  <si>
    <t>Главанци</t>
  </si>
  <si>
    <t>Градница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</si>
  <si>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</si>
  <si>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</si>
  <si>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</si>
  <si>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</si>
  <si>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</si>
  <si>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</si>
  <si>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</si>
  <si>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Нова Камена</t>
  </si>
  <si>
    <t>Сърнец</t>
  </si>
  <si>
    <t>Тервел</t>
  </si>
  <si>
    <t>Честименско</t>
  </si>
  <si>
    <t>Полк. Савово</t>
  </si>
  <si>
    <t>Проф. Златарски</t>
  </si>
  <si>
    <t>72271.68.103</t>
  </si>
  <si>
    <t>14982.13.48</t>
  </si>
  <si>
    <t>29035.31.42</t>
  </si>
  <si>
    <t>35050.37.62</t>
  </si>
  <si>
    <t>39127.25.9</t>
  </si>
  <si>
    <t>57563.40.5</t>
  </si>
  <si>
    <t>Попгруево</t>
  </si>
  <si>
    <t>70617.15.20</t>
  </si>
  <si>
    <t>70617.15.32</t>
  </si>
  <si>
    <t>70617.26.116</t>
  </si>
  <si>
    <t>70617.29.8</t>
  </si>
  <si>
    <t>70617.34.22</t>
  </si>
  <si>
    <t>Мали извор</t>
  </si>
  <si>
    <t>ПРИЛОЖЕНИЕ 1</t>
  </si>
  <si>
    <t>№ 
по ред</t>
  </si>
  <si>
    <t>номер имот</t>
  </si>
  <si>
    <t>площ дка</t>
  </si>
  <si>
    <t>площ в допустим слой</t>
  </si>
  <si>
    <t>начална цена лв/дка</t>
  </si>
  <si>
    <t>депозит 20 %</t>
  </si>
  <si>
    <t>ПРИЛОЖЕНИЕ 2</t>
  </si>
  <si>
    <t>№ по 
ред</t>
  </si>
  <si>
    <t>ОБЩО</t>
  </si>
  <si>
    <t>3 имота</t>
  </si>
  <si>
    <t>00432.4.35</t>
  </si>
  <si>
    <t>00432.5.47</t>
  </si>
  <si>
    <t>00432.8.30</t>
  </si>
  <si>
    <t>00432.15.28</t>
  </si>
  <si>
    <t>02405.4.11</t>
  </si>
  <si>
    <t>02405.4.22</t>
  </si>
  <si>
    <t>02405.4.23</t>
  </si>
  <si>
    <t>02405.4.28</t>
  </si>
  <si>
    <t>02405.7.47</t>
  </si>
  <si>
    <t>02405.8.15</t>
  </si>
  <si>
    <t>02405.9.6</t>
  </si>
  <si>
    <t>02405.9.16</t>
  </si>
  <si>
    <t>02405.9.17</t>
  </si>
  <si>
    <t>02405.9.18</t>
  </si>
  <si>
    <t>03215.1.52</t>
  </si>
  <si>
    <t>03215.1.74</t>
  </si>
  <si>
    <t>03215.1.84</t>
  </si>
  <si>
    <t>03215.1.86</t>
  </si>
  <si>
    <t>03215.6.18</t>
  </si>
  <si>
    <t>03215.6.22</t>
  </si>
  <si>
    <t>03215.9.21</t>
  </si>
  <si>
    <t>03215.10.71</t>
  </si>
  <si>
    <t>03215.11.60</t>
  </si>
  <si>
    <t>03215.11.89</t>
  </si>
  <si>
    <t>03215.11.98</t>
  </si>
  <si>
    <t>03215.11.101</t>
  </si>
  <si>
    <t>03215.12.56</t>
  </si>
  <si>
    <t>03215.14.139</t>
  </si>
  <si>
    <t>03215.18.64</t>
  </si>
  <si>
    <t>03215.23.118</t>
  </si>
  <si>
    <t>03215.24.102</t>
  </si>
  <si>
    <t>03215.31.78</t>
  </si>
  <si>
    <t>03215.34.59</t>
  </si>
  <si>
    <t>04916.12.7</t>
  </si>
  <si>
    <t>04916.12.14</t>
  </si>
  <si>
    <t>04916.101.16</t>
  </si>
  <si>
    <t>04916.101.18</t>
  </si>
  <si>
    <t>04916.104.5</t>
  </si>
  <si>
    <t>04916.104.6</t>
  </si>
  <si>
    <t>04916.104.7</t>
  </si>
  <si>
    <t>04916.104.20</t>
  </si>
  <si>
    <t>04916.106.1</t>
  </si>
  <si>
    <t>05342.107.3</t>
  </si>
  <si>
    <t>05342.113.8</t>
  </si>
  <si>
    <t>Брестница</t>
  </si>
  <si>
    <t>06464.1.18</t>
  </si>
  <si>
    <t>06464.1.19</t>
  </si>
  <si>
    <t>06464.1.72</t>
  </si>
  <si>
    <t>06464.1.75</t>
  </si>
  <si>
    <t>06464.1.76</t>
  </si>
  <si>
    <t>06464.1.78</t>
  </si>
  <si>
    <t>06464.1.79</t>
  </si>
  <si>
    <t>06464.1.81</t>
  </si>
  <si>
    <t>06464.1.83</t>
  </si>
  <si>
    <t>06464.1.84</t>
  </si>
  <si>
    <t>06464.1.86</t>
  </si>
  <si>
    <t>06464.1.88</t>
  </si>
  <si>
    <t>06464.1.89</t>
  </si>
  <si>
    <t>06464.1.90</t>
  </si>
  <si>
    <t>06464.1.91</t>
  </si>
  <si>
    <t>06464.1.92</t>
  </si>
  <si>
    <t>06464.1.94</t>
  </si>
  <si>
    <t>06464.1.97</t>
  </si>
  <si>
    <t>06464.1.98</t>
  </si>
  <si>
    <t>06464.1.99</t>
  </si>
  <si>
    <t>06464.1.100</t>
  </si>
  <si>
    <t>06464.1.101</t>
  </si>
  <si>
    <t>06464.1.102</t>
  </si>
  <si>
    <t>06464.2.10</t>
  </si>
  <si>
    <t>06464.2.48</t>
  </si>
  <si>
    <t>06464.2.67</t>
  </si>
  <si>
    <t>06464.5.20</t>
  </si>
  <si>
    <t>06464.5.31</t>
  </si>
  <si>
    <t>06464.5.32</t>
  </si>
  <si>
    <t>06464.6.18</t>
  </si>
  <si>
    <t>06464.16.4</t>
  </si>
  <si>
    <t>11911.101.30</t>
  </si>
  <si>
    <t>11911.101.31</t>
  </si>
  <si>
    <t>11911.101.32</t>
  </si>
  <si>
    <t>11911.101.41</t>
  </si>
  <si>
    <t>11911.101.44</t>
  </si>
  <si>
    <t>11911.101.46</t>
  </si>
  <si>
    <t>11911.101.49</t>
  </si>
  <si>
    <t>11911.106.31</t>
  </si>
  <si>
    <t>11911.106.37</t>
  </si>
  <si>
    <t>11911.106.38</t>
  </si>
  <si>
    <t>11911.106.39</t>
  </si>
  <si>
    <t>11911.113.22</t>
  </si>
  <si>
    <t>11911.114.56</t>
  </si>
  <si>
    <t>11911.115.19</t>
  </si>
  <si>
    <t>11911.115.20</t>
  </si>
  <si>
    <t>11911.130.10</t>
  </si>
  <si>
    <t>11911.133.61</t>
  </si>
  <si>
    <t>11911.133.62</t>
  </si>
  <si>
    <t>11911.145.1</t>
  </si>
  <si>
    <t>11911.146.19</t>
  </si>
  <si>
    <t>11911.146.20</t>
  </si>
  <si>
    <t>11911.149.29</t>
  </si>
  <si>
    <t>14982.3.29</t>
  </si>
  <si>
    <t>17590.6.9</t>
  </si>
  <si>
    <t>17590.6.14</t>
  </si>
  <si>
    <t>17590.6.16</t>
  </si>
  <si>
    <t>17590.13.1</t>
  </si>
  <si>
    <t>17590.14.38</t>
  </si>
  <si>
    <t>17590.14.41</t>
  </si>
  <si>
    <t>17590.14.43</t>
  </si>
  <si>
    <t>17590.14.47</t>
  </si>
  <si>
    <t>17590.14.49</t>
  </si>
  <si>
    <t>17590.14.51</t>
  </si>
  <si>
    <t>18191.1.30</t>
  </si>
  <si>
    <t>18191.1.31</t>
  </si>
  <si>
    <t>18191.1.32</t>
  </si>
  <si>
    <t>18191.1.47</t>
  </si>
  <si>
    <t>18191.4.61</t>
  </si>
  <si>
    <t>18191.4.62</t>
  </si>
  <si>
    <t>18191.4.68</t>
  </si>
  <si>
    <t>18191.5.17</t>
  </si>
  <si>
    <t>18191.5.26</t>
  </si>
  <si>
    <t>18191.6.3</t>
  </si>
  <si>
    <t>18191.6.20</t>
  </si>
  <si>
    <t>18191.6.25</t>
  </si>
  <si>
    <t>18191.6.38</t>
  </si>
  <si>
    <t>18191.7.1</t>
  </si>
  <si>
    <t>18191.9.27</t>
  </si>
  <si>
    <t>18191.13.49</t>
  </si>
  <si>
    <t>18191.17.14</t>
  </si>
  <si>
    <t>29035.106.3</t>
  </si>
  <si>
    <t>31396.1.46</t>
  </si>
  <si>
    <t>31396.1.51</t>
  </si>
  <si>
    <t>31396.1.54</t>
  </si>
  <si>
    <t>31396.1.70</t>
  </si>
  <si>
    <t>31396.2.20</t>
  </si>
  <si>
    <t>31396.2.23</t>
  </si>
  <si>
    <t>31396.2.24</t>
  </si>
  <si>
    <t>31396.2.27</t>
  </si>
  <si>
    <t>31396.2.30</t>
  </si>
  <si>
    <t>31396.2.39</t>
  </si>
  <si>
    <t>31396.2.43</t>
  </si>
  <si>
    <t>31396.2.49</t>
  </si>
  <si>
    <t>31396.2.155</t>
  </si>
  <si>
    <t>31396.2.66</t>
  </si>
  <si>
    <t>31396.2.70</t>
  </si>
  <si>
    <t>31396.2.75</t>
  </si>
  <si>
    <t>31396.2.92</t>
  </si>
  <si>
    <t>31396.2.109</t>
  </si>
  <si>
    <t>31396.2.115</t>
  </si>
  <si>
    <t>31396.2.116</t>
  </si>
  <si>
    <t>31396.2.117</t>
  </si>
  <si>
    <t>31396.2.129</t>
  </si>
  <si>
    <t>31396.2.130</t>
  </si>
  <si>
    <t>31396.2.138</t>
  </si>
  <si>
    <t>31396.3.2</t>
  </si>
  <si>
    <t>31396.3.7</t>
  </si>
  <si>
    <t>31396.3.17</t>
  </si>
  <si>
    <t>31396.5.28</t>
  </si>
  <si>
    <t>31396.13.28</t>
  </si>
  <si>
    <t>31396.13.32</t>
  </si>
  <si>
    <t>31396.13.37</t>
  </si>
  <si>
    <t>31396.13.39</t>
  </si>
  <si>
    <t>31396.13.40</t>
  </si>
  <si>
    <t>31396.13.51</t>
  </si>
  <si>
    <t>31396.13.53</t>
  </si>
  <si>
    <t>31396.13.54</t>
  </si>
  <si>
    <t>31396.13.55</t>
  </si>
  <si>
    <t>31396.13.56</t>
  </si>
  <si>
    <t>31396.13.57</t>
  </si>
  <si>
    <t>31396.14.61</t>
  </si>
  <si>
    <t>31396.14.64</t>
  </si>
  <si>
    <t>31396.14.69</t>
  </si>
  <si>
    <t>31396.15.45</t>
  </si>
  <si>
    <t>31396.19.52</t>
  </si>
  <si>
    <t>31396.19.53</t>
  </si>
  <si>
    <t>31396.20.38</t>
  </si>
  <si>
    <t>31396.2.200</t>
  </si>
  <si>
    <t>31396.21.20</t>
  </si>
  <si>
    <t>31396.25.7</t>
  </si>
  <si>
    <t>31396.28.24</t>
  </si>
  <si>
    <t>31396.28.30</t>
  </si>
  <si>
    <t>31396.28.34</t>
  </si>
  <si>
    <t>31396.28.41</t>
  </si>
  <si>
    <t>31396.28.42</t>
  </si>
  <si>
    <t>35050.10.2</t>
  </si>
  <si>
    <t>35050.10.7</t>
  </si>
  <si>
    <t>35050.10.24</t>
  </si>
  <si>
    <t>35050.10.29</t>
  </si>
  <si>
    <t>35050.21.5</t>
  </si>
  <si>
    <t>35050.21.36</t>
  </si>
  <si>
    <t>35050.28.9</t>
  </si>
  <si>
    <t>35050.28.18</t>
  </si>
  <si>
    <t>35050.28.20</t>
  </si>
  <si>
    <t>35050.28.27</t>
  </si>
  <si>
    <t>37157.2.23</t>
  </si>
  <si>
    <t>37157.4.52</t>
  </si>
  <si>
    <t>37157.6.50</t>
  </si>
  <si>
    <t>37157.13.17</t>
  </si>
  <si>
    <t>37157.16.15</t>
  </si>
  <si>
    <t>37157.16.44</t>
  </si>
  <si>
    <t>37157.18.3</t>
  </si>
  <si>
    <t>37157.19.25</t>
  </si>
  <si>
    <t>37157.20.27</t>
  </si>
  <si>
    <t>37157.21.20</t>
  </si>
  <si>
    <t>37157.21.28</t>
  </si>
  <si>
    <t>37157.21.40</t>
  </si>
  <si>
    <t>37157.21.77</t>
  </si>
  <si>
    <t>37157.21.85</t>
  </si>
  <si>
    <t>37157.22.45</t>
  </si>
  <si>
    <t>37157.23.17</t>
  </si>
  <si>
    <t>37157.23.20</t>
  </si>
  <si>
    <t>38025.1.7</t>
  </si>
  <si>
    <t>38025.1.75</t>
  </si>
  <si>
    <t>38025.2.30</t>
  </si>
  <si>
    <t>38025.8.4</t>
  </si>
  <si>
    <t>38025.18.42</t>
  </si>
  <si>
    <t>39127.18.7</t>
  </si>
  <si>
    <t>39127.18.8</t>
  </si>
  <si>
    <t>39127.19.6</t>
  </si>
  <si>
    <t>39127.19.8</t>
  </si>
  <si>
    <t>39127.20.37</t>
  </si>
  <si>
    <t>39127.101.32</t>
  </si>
  <si>
    <t>39127.101.33</t>
  </si>
  <si>
    <t>изоставена орна земя</t>
  </si>
  <si>
    <t>46334.1.24</t>
  </si>
  <si>
    <t>46334.1.48</t>
  </si>
  <si>
    <t>46334.5.89</t>
  </si>
  <si>
    <t>46334.6.20</t>
  </si>
  <si>
    <t>46334.8.30</t>
  </si>
  <si>
    <t>46334.14.29</t>
  </si>
  <si>
    <t>46334.15.54</t>
  </si>
  <si>
    <t>46334.15.58</t>
  </si>
  <si>
    <t>51812.8.92</t>
  </si>
  <si>
    <t>51812.8.96</t>
  </si>
  <si>
    <t>51812.9.38</t>
  </si>
  <si>
    <t>51812.35.58</t>
  </si>
  <si>
    <t>Орляк</t>
  </si>
  <si>
    <t>53953.3.41</t>
  </si>
  <si>
    <t>53953.3.50</t>
  </si>
  <si>
    <t>53953.3.57</t>
  </si>
  <si>
    <t>53953.3.61</t>
  </si>
  <si>
    <t>53953.3.77</t>
  </si>
  <si>
    <t>53953.3.82</t>
  </si>
  <si>
    <t>53953.3.84</t>
  </si>
  <si>
    <t>53953.3.86</t>
  </si>
  <si>
    <t>53953.3.90</t>
  </si>
  <si>
    <t>53953.3.93</t>
  </si>
  <si>
    <t>53953.3.103</t>
  </si>
  <si>
    <t>53953.3.106</t>
  </si>
  <si>
    <t>53953.3.109</t>
  </si>
  <si>
    <t>53953.3.126</t>
  </si>
  <si>
    <t>53953.3.128</t>
  </si>
  <si>
    <t>53953.3.130</t>
  </si>
  <si>
    <t>53953.3.140</t>
  </si>
  <si>
    <t>53953.3.142</t>
  </si>
  <si>
    <t>53953.3.145</t>
  </si>
  <si>
    <t>53953.3.148</t>
  </si>
  <si>
    <t>53953.3.150</t>
  </si>
  <si>
    <t>53953.3.163</t>
  </si>
  <si>
    <t>53953.3.171</t>
  </si>
  <si>
    <t>53953.3.173</t>
  </si>
  <si>
    <t>53953.3.177</t>
  </si>
  <si>
    <t>53953.3.184</t>
  </si>
  <si>
    <t>53953.3.192</t>
  </si>
  <si>
    <t>53953.3.199</t>
  </si>
  <si>
    <t>53953.3.212</t>
  </si>
  <si>
    <t>53953.3.228</t>
  </si>
  <si>
    <t>53953.3.234</t>
  </si>
  <si>
    <t>53953.3.241</t>
  </si>
  <si>
    <t>53953.3.248</t>
  </si>
  <si>
    <t>53953.3.260</t>
  </si>
  <si>
    <t>53953.3.269</t>
  </si>
  <si>
    <t>53953.3.271</t>
  </si>
  <si>
    <t>53953.3.295</t>
  </si>
  <si>
    <t>53953.6.4</t>
  </si>
  <si>
    <t>53953.6.9</t>
  </si>
  <si>
    <t>53953.11.61</t>
  </si>
  <si>
    <t>53953.17.37</t>
  </si>
  <si>
    <t>53953.18.65</t>
  </si>
  <si>
    <t>53953.18.97</t>
  </si>
  <si>
    <t>53953.18.120</t>
  </si>
  <si>
    <t>53953.18.125</t>
  </si>
  <si>
    <t>53953.18.127</t>
  </si>
  <si>
    <t>53953.18.129</t>
  </si>
  <si>
    <t>53953.20.50</t>
  </si>
  <si>
    <t>53953.20.107</t>
  </si>
  <si>
    <t>53953.20.109</t>
  </si>
  <si>
    <t>53953.24.113</t>
  </si>
  <si>
    <t>53953.24.118</t>
  </si>
  <si>
    <t>53953.24.142</t>
  </si>
  <si>
    <t>53953.24.144</t>
  </si>
  <si>
    <t>53953.24.148</t>
  </si>
  <si>
    <t>53953.24.161</t>
  </si>
  <si>
    <t>53953.24.170</t>
  </si>
  <si>
    <t>53953.24.176</t>
  </si>
  <si>
    <t>53953.24.179</t>
  </si>
  <si>
    <t>53953.24.181</t>
  </si>
  <si>
    <t>53953.25.57</t>
  </si>
  <si>
    <t>53953.25.58</t>
  </si>
  <si>
    <t>53953.25.60</t>
  </si>
  <si>
    <t>53953.29.3</t>
  </si>
  <si>
    <t>53953.32.37</t>
  </si>
  <si>
    <t>53953.32.39</t>
  </si>
  <si>
    <t>53953.34.19</t>
  </si>
  <si>
    <t>53953.35.3</t>
  </si>
  <si>
    <t>53953.35.14</t>
  </si>
  <si>
    <t>53953.35.21</t>
  </si>
  <si>
    <t>53953.37.24</t>
  </si>
  <si>
    <t>53953.40.36</t>
  </si>
  <si>
    <t>57265.136.630</t>
  </si>
  <si>
    <t>57265.108.1</t>
  </si>
  <si>
    <t>57265.117.9</t>
  </si>
  <si>
    <t>57265.117.10</t>
  </si>
  <si>
    <t>57265.126.18</t>
  </si>
  <si>
    <t>57265.128.8</t>
  </si>
  <si>
    <t>57265.130.43</t>
  </si>
  <si>
    <t>57265.134.9</t>
  </si>
  <si>
    <t>57563.29.9</t>
  </si>
  <si>
    <t>57563.29.21</t>
  </si>
  <si>
    <t>57563.30.13</t>
  </si>
  <si>
    <t>57563.30.14</t>
  </si>
  <si>
    <t>57563.34.27</t>
  </si>
  <si>
    <t>57563.35.84</t>
  </si>
  <si>
    <t>57563.35.85</t>
  </si>
  <si>
    <t>57563.35.86</t>
  </si>
  <si>
    <t>57563.35.87</t>
  </si>
  <si>
    <t>57563.35.88</t>
  </si>
  <si>
    <t>57563.35.89</t>
  </si>
  <si>
    <t>58685.15.16</t>
  </si>
  <si>
    <t>58685.28.1</t>
  </si>
  <si>
    <t>70617.3.20</t>
  </si>
  <si>
    <t>70617.4.16</t>
  </si>
  <si>
    <t>70617.4.17</t>
  </si>
  <si>
    <t>70617.7.51</t>
  </si>
  <si>
    <t>70617.11.98</t>
  </si>
  <si>
    <t>70617.13.16</t>
  </si>
  <si>
    <t>70617.14.17</t>
  </si>
  <si>
    <t>70617.14.176</t>
  </si>
  <si>
    <t>70617.14.186</t>
  </si>
  <si>
    <t>70617.19.14</t>
  </si>
  <si>
    <t>70617.19.34</t>
  </si>
  <si>
    <t>70617.19.55</t>
  </si>
  <si>
    <t>70617.20.24</t>
  </si>
  <si>
    <t>70617.20.29</t>
  </si>
  <si>
    <t>70617.22.9</t>
  </si>
  <si>
    <t>70617.23.19</t>
  </si>
  <si>
    <t>70617.23.23</t>
  </si>
  <si>
    <t>70617.24.57</t>
  </si>
  <si>
    <t>70617.27.9</t>
  </si>
  <si>
    <t>72271.10.5</t>
  </si>
  <si>
    <t>72271.45.8</t>
  </si>
  <si>
    <t>72271.48.32</t>
  </si>
  <si>
    <t>72271.50.39</t>
  </si>
  <si>
    <t>72271.50.40</t>
  </si>
  <si>
    <t>72271.52.19</t>
  </si>
  <si>
    <t>72271.55.38</t>
  </si>
  <si>
    <t>72271.55.39</t>
  </si>
  <si>
    <t>72271.59.118</t>
  </si>
  <si>
    <t>72271.63.47</t>
  </si>
  <si>
    <t>72271.102.15</t>
  </si>
  <si>
    <t>72271.102.17</t>
  </si>
  <si>
    <t xml:space="preserve"> нива</t>
  </si>
  <si>
    <t>81270.11.6</t>
  </si>
  <si>
    <t>81270.11.36</t>
  </si>
  <si>
    <t>81270.14.43</t>
  </si>
  <si>
    <t>81270.15.15</t>
  </si>
  <si>
    <t>81270.15.22</t>
  </si>
  <si>
    <t>81270.21.26</t>
  </si>
  <si>
    <t>81270.27.28</t>
  </si>
  <si>
    <t>81270.28.9</t>
  </si>
  <si>
    <t>81270.34.31</t>
  </si>
  <si>
    <t>81270.35.19</t>
  </si>
  <si>
    <t>81270.35.28</t>
  </si>
  <si>
    <t>81270.36.30</t>
  </si>
  <si>
    <t>81270.36.32</t>
  </si>
  <si>
    <t>81270.101.10</t>
  </si>
  <si>
    <t>81270.109.5</t>
  </si>
  <si>
    <t xml:space="preserve">За първата 2023/2024 стопанска година, на основание чл. 24а, ал. 9 ЗСПЗЗ, АРЕНДАТОРЪТ не дължи арендно плащане. На основание т. 4.3 от Заповед № РД-46-95/ 27.03.2023 г. на министъра на земеделието, началната тръжна цена за тези имоти е в размер на 50 % от определената със заповедта.                                                                                                                                                    При възстановяване на негодната част АРЕНДАТОРЪТ може да я включи в допустимия слой по предвидения за това ред  </t>
  </si>
  <si>
    <t>Общо:  378 имота</t>
  </si>
  <si>
    <t>депозит           20 лв/дка</t>
  </si>
  <si>
    <t>Вид на трайното насаждение</t>
  </si>
  <si>
    <t>35050.12.3</t>
  </si>
  <si>
    <t>овощни насаждения (черупкови) -орехи</t>
  </si>
  <si>
    <t>ПРИЛОЖЕНИЕ 2А</t>
  </si>
  <si>
    <t>53953.6.3</t>
  </si>
  <si>
    <r>
      <t xml:space="preserve">СПИСЪК
ЗА ОТДАВАНЕ ПОД НАЕМ ЗА ОТГЛЕЖДАНЕ НА СЪЩЕСТВУВАЩИ ТРАЙНИ НАСАЖДЕНИЯ                                                                                                                                                                     НА СВОБОДНИТЕ ЗЕМЕДЕЛСКИ ЗЕМИ ОТ ДПФ
ЗА ОБЩИНА ТЕРВЕЛ ЗА СТОПАНСКАТА 2023/2024 г.  ЗА </t>
    </r>
    <r>
      <rPr>
        <b/>
        <u val="single"/>
        <sz val="10"/>
        <rFont val="Arial"/>
        <family val="2"/>
      </rPr>
      <t>СРОК ОТ ТРИ СТОПАНСКИ ГОДИНИ</t>
    </r>
    <r>
      <rPr>
        <b/>
        <sz val="10"/>
        <rFont val="Arial"/>
        <family val="2"/>
      </rPr>
      <t xml:space="preserve">                                                                         </t>
    </r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</si>
  <si>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ПРИ УСЛОВИЯТА НА ЧЛ. 47о, АЛ. 2 ППЗСПЗЗ, ЗА КОИТО НА ТРИ ПОСЛЕДОВАТЕЛНИ ТРЪЖНИ СЕСИИ НЕ СА ПОДАВАНИ ПРЕДЛОЖЕНИЯ И ПОПАДАТ ДО 20% В ДОПУСТИМИЯ СЛОЙ ЗА ПОДПОМАГАНЕ
ЗА ОБЩИНА ТЕРВЕЛ ЗА СТОПАНСКАТА 2023/2024 г.                                                                                                                             
</t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</si>
  <si>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
ЗА ОБЩИНА ТЕРВЕЛ ЗА СТОПАНСКАТА 2023/2024 г.                                                           
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</si>
</sst>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#,##0.000"/>
    <numFmt numFmtId="189" formatCode="0.000"/>
    <numFmt numFmtId="190" formatCode="#,##0.000\ _л_в"/>
    <numFmt numFmtId="191" formatCode="0.0"/>
    <numFmt numFmtId="192" formatCode="0.0000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2]dd\ mmmm\ yyyy\ &quot;г.&quot;"/>
    <numFmt numFmtId="203" formatCode="000000"/>
  </numFmts>
  <fonts count="4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u val="single"/>
      <sz val="11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8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188" fontId="3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188" fontId="4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88" fontId="4" fillId="33" borderId="16" xfId="57" applyNumberFormat="1" applyFont="1" applyFill="1" applyBorder="1" applyAlignment="1">
      <alignment horizontal="center" vertical="center" wrapText="1"/>
      <protection/>
    </xf>
    <xf numFmtId="2" fontId="4" fillId="33" borderId="15" xfId="59" applyNumberFormat="1" applyFont="1" applyFill="1" applyBorder="1" applyAlignment="1">
      <alignment horizontal="center" vertical="center" wrapText="1"/>
      <protection/>
    </xf>
    <xf numFmtId="2" fontId="4" fillId="33" borderId="17" xfId="59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right" wrapText="1"/>
    </xf>
    <xf numFmtId="188" fontId="3" fillId="33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9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88" fontId="5" fillId="33" borderId="10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188" fontId="3" fillId="0" borderId="10" xfId="0" applyNumberFormat="1" applyFont="1" applyFill="1" applyBorder="1" applyAlignment="1">
      <alignment wrapText="1"/>
    </xf>
    <xf numFmtId="188" fontId="3" fillId="33" borderId="10" xfId="0" applyNumberFormat="1" applyFont="1" applyFill="1" applyBorder="1" applyAlignment="1">
      <alignment/>
    </xf>
    <xf numFmtId="188" fontId="3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 quotePrefix="1">
      <alignment horizontal="left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189" fontId="4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3" xfId="0" applyFont="1" applyFill="1" applyBorder="1" applyAlignment="1">
      <alignment horizontal="left"/>
    </xf>
    <xf numFmtId="189" fontId="5" fillId="33" borderId="23" xfId="0" applyNumberFormat="1" applyFont="1" applyFill="1" applyBorder="1" applyAlignment="1">
      <alignment horizontal="left"/>
    </xf>
    <xf numFmtId="189" fontId="3" fillId="33" borderId="2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189" fontId="6" fillId="33" borderId="12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4" fillId="33" borderId="11" xfId="0" applyFont="1" applyFill="1" applyBorder="1" applyAlignment="1" quotePrefix="1">
      <alignment horizontal="left"/>
    </xf>
    <xf numFmtId="0" fontId="4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 wrapText="1"/>
    </xf>
    <xf numFmtId="188" fontId="6" fillId="33" borderId="10" xfId="0" applyNumberFormat="1" applyFont="1" applyFill="1" applyBorder="1" applyAlignment="1">
      <alignment/>
    </xf>
    <xf numFmtId="188" fontId="4" fillId="33" borderId="15" xfId="57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wrapText="1"/>
    </xf>
    <xf numFmtId="188" fontId="3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3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189" fontId="3" fillId="33" borderId="14" xfId="0" applyNumberFormat="1" applyFont="1" applyFill="1" applyBorder="1" applyAlignment="1">
      <alignment horizontal="left"/>
    </xf>
    <xf numFmtId="189" fontId="3" fillId="33" borderId="14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189" fontId="3" fillId="33" borderId="11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4" fillId="33" borderId="23" xfId="0" applyFont="1" applyFill="1" applyBorder="1" applyAlignment="1">
      <alignment/>
    </xf>
    <xf numFmtId="189" fontId="3" fillId="33" borderId="23" xfId="0" applyNumberFormat="1" applyFont="1" applyFill="1" applyBorder="1" applyAlignment="1">
      <alignment horizontal="left"/>
    </xf>
    <xf numFmtId="0" fontId="3" fillId="33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189" fontId="4" fillId="0" borderId="12" xfId="0" applyNumberFormat="1" applyFont="1" applyBorder="1" applyAlignment="1">
      <alignment horizontal="center"/>
    </xf>
    <xf numFmtId="189" fontId="4" fillId="33" borderId="12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4" fillId="0" borderId="12" xfId="0" applyNumberFormat="1" applyFont="1" applyFill="1" applyBorder="1" applyAlignment="1">
      <alignment horizontal="right"/>
    </xf>
    <xf numFmtId="9" fontId="3" fillId="33" borderId="0" xfId="63" applyFont="1" applyFill="1" applyAlignment="1">
      <alignment/>
    </xf>
    <xf numFmtId="0" fontId="6" fillId="33" borderId="31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 wrapText="1"/>
    </xf>
    <xf numFmtId="188" fontId="3" fillId="33" borderId="14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189" fontId="3" fillId="33" borderId="14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right" wrapText="1"/>
    </xf>
    <xf numFmtId="188" fontId="3" fillId="33" borderId="34" xfId="0" applyNumberFormat="1" applyFont="1" applyFill="1" applyBorder="1" applyAlignment="1">
      <alignment wrapText="1"/>
    </xf>
    <xf numFmtId="0" fontId="3" fillId="33" borderId="34" xfId="0" applyFont="1" applyFill="1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/>
    </xf>
    <xf numFmtId="2" fontId="3" fillId="33" borderId="35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188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right"/>
    </xf>
    <xf numFmtId="188" fontId="5" fillId="33" borderId="34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/>
    </xf>
    <xf numFmtId="188" fontId="3" fillId="33" borderId="3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8" fillId="33" borderId="29" xfId="0" applyFont="1" applyFill="1" applyBorder="1" applyAlignment="1">
      <alignment horizontal="center" wrapText="1"/>
    </xf>
    <xf numFmtId="0" fontId="8" fillId="33" borderId="25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188" fontId="8" fillId="33" borderId="12" xfId="57" applyNumberFormat="1" applyFont="1" applyFill="1" applyBorder="1" applyAlignment="1">
      <alignment horizontal="center" vertical="center" wrapText="1"/>
      <protection/>
    </xf>
    <xf numFmtId="2" fontId="8" fillId="33" borderId="36" xfId="59" applyNumberFormat="1" applyFont="1" applyFill="1" applyBorder="1" applyAlignment="1">
      <alignment horizontal="center" vertical="center" wrapText="1"/>
      <protection/>
    </xf>
    <xf numFmtId="2" fontId="8" fillId="33" borderId="29" xfId="59" applyNumberFormat="1" applyFont="1" applyFill="1" applyBorder="1" applyAlignment="1">
      <alignment horizontal="center" vertical="center"/>
      <protection/>
    </xf>
    <xf numFmtId="0" fontId="8" fillId="0" borderId="29" xfId="0" applyFont="1" applyBorder="1" applyAlignment="1">
      <alignment vertical="center" wrapText="1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3" fontId="8" fillId="33" borderId="38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7" fillId="0" borderId="40" xfId="0" applyFont="1" applyBorder="1" applyAlignment="1">
      <alignment/>
    </xf>
    <xf numFmtId="0" fontId="0" fillId="0" borderId="34" xfId="56" applyFont="1" applyFill="1" applyBorder="1" applyAlignment="1">
      <alignment horizontal="left"/>
      <protection/>
    </xf>
    <xf numFmtId="203" fontId="0" fillId="0" borderId="34" xfId="56" applyNumberFormat="1" applyFont="1" applyFill="1" applyBorder="1" applyAlignment="1">
      <alignment horizontal="right"/>
      <protection/>
    </xf>
    <xf numFmtId="189" fontId="0" fillId="0" borderId="34" xfId="56" applyNumberFormat="1" applyFont="1" applyFill="1" applyBorder="1" applyAlignment="1">
      <alignment horizontal="right"/>
      <protection/>
    </xf>
    <xf numFmtId="0" fontId="0" fillId="0" borderId="34" xfId="56" applyFont="1" applyFill="1" applyBorder="1" applyAlignment="1">
      <alignment horizontal="right"/>
      <protection/>
    </xf>
    <xf numFmtId="0" fontId="0" fillId="0" borderId="34" xfId="56" applyFont="1" applyFill="1" applyBorder="1" applyAlignment="1">
      <alignment horizontal="right" wrapText="1"/>
      <protection/>
    </xf>
    <xf numFmtId="0" fontId="0" fillId="0" borderId="34" xfId="0" applyBorder="1" applyAlignment="1">
      <alignment wrapText="1"/>
    </xf>
    <xf numFmtId="0" fontId="0" fillId="0" borderId="14" xfId="56" applyFont="1" applyFill="1" applyBorder="1" applyAlignment="1">
      <alignment horizontal="left"/>
      <protection/>
    </xf>
    <xf numFmtId="203" fontId="0" fillId="0" borderId="14" xfId="56" applyNumberFormat="1" applyFont="1" applyFill="1" applyBorder="1" applyAlignment="1">
      <alignment horizontal="right"/>
      <protection/>
    </xf>
    <xf numFmtId="189" fontId="0" fillId="0" borderId="14" xfId="56" applyNumberFormat="1" applyFont="1" applyFill="1" applyBorder="1" applyAlignment="1">
      <alignment horizontal="right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4" xfId="56" applyFont="1" applyFill="1" applyBorder="1" applyAlignment="1">
      <alignment horizontal="right" wrapText="1"/>
      <protection/>
    </xf>
    <xf numFmtId="0" fontId="0" fillId="0" borderId="14" xfId="0" applyBorder="1" applyAlignment="1">
      <alignment wrapText="1"/>
    </xf>
    <xf numFmtId="0" fontId="48" fillId="0" borderId="3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8" fillId="0" borderId="33" xfId="0" applyFont="1" applyFill="1" applyBorder="1" applyAlignment="1">
      <alignment/>
    </xf>
    <xf numFmtId="2" fontId="0" fillId="0" borderId="34" xfId="0" applyNumberFormat="1" applyBorder="1" applyAlignment="1">
      <alignment horizontal="center"/>
    </xf>
    <xf numFmtId="189" fontId="0" fillId="0" borderId="0" xfId="0" applyNumberFormat="1" applyAlignment="1">
      <alignment/>
    </xf>
    <xf numFmtId="0" fontId="6" fillId="0" borderId="3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8" fillId="0" borderId="41" xfId="0" applyFont="1" applyBorder="1" applyAlignment="1">
      <alignment horizontal="center" wrapText="1"/>
    </xf>
    <xf numFmtId="2" fontId="29" fillId="0" borderId="22" xfId="0" applyNumberFormat="1" applyFont="1" applyBorder="1" applyAlignment="1">
      <alignment horizontal="center"/>
    </xf>
    <xf numFmtId="2" fontId="29" fillId="0" borderId="4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4" fillId="33" borderId="43" xfId="58" applyFont="1" applyFill="1" applyBorder="1" applyAlignment="1">
      <alignment horizontal="center" wrapText="1"/>
      <protection/>
    </xf>
    <xf numFmtId="0" fontId="4" fillId="33" borderId="16" xfId="58" applyFont="1" applyFill="1" applyBorder="1" applyAlignment="1">
      <alignment horizontal="center" wrapText="1"/>
      <protection/>
    </xf>
    <xf numFmtId="0" fontId="4" fillId="33" borderId="17" xfId="58" applyFont="1" applyFill="1" applyBorder="1" applyAlignment="1">
      <alignment horizontal="center" wrapText="1"/>
      <protection/>
    </xf>
    <xf numFmtId="0" fontId="4" fillId="33" borderId="44" xfId="58" applyFont="1" applyFill="1" applyBorder="1" applyAlignment="1">
      <alignment horizontal="center" wrapText="1"/>
      <protection/>
    </xf>
    <xf numFmtId="0" fontId="4" fillId="33" borderId="45" xfId="58" applyFont="1" applyFill="1" applyBorder="1" applyAlignment="1">
      <alignment horizontal="center" wrapText="1"/>
      <protection/>
    </xf>
    <xf numFmtId="0" fontId="4" fillId="33" borderId="46" xfId="58" applyFont="1" applyFill="1" applyBorder="1" applyAlignment="1">
      <alignment horizontal="center" wrapText="1"/>
      <protection/>
    </xf>
    <xf numFmtId="188" fontId="4" fillId="34" borderId="15" xfId="0" applyNumberFormat="1" applyFont="1" applyFill="1" applyBorder="1" applyAlignment="1">
      <alignment horizontal="center" vertical="center" wrapText="1"/>
    </xf>
    <xf numFmtId="188" fontId="4" fillId="34" borderId="47" xfId="0" applyNumberFormat="1" applyFont="1" applyFill="1" applyBorder="1" applyAlignment="1">
      <alignment horizontal="center" vertical="center" wrapText="1"/>
    </xf>
    <xf numFmtId="188" fontId="4" fillId="0" borderId="15" xfId="57" applyNumberFormat="1" applyFont="1" applyFill="1" applyBorder="1" applyAlignment="1">
      <alignment horizontal="center" vertical="center" wrapText="1"/>
      <protection/>
    </xf>
    <xf numFmtId="188" fontId="4" fillId="0" borderId="47" xfId="57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2" fontId="4" fillId="0" borderId="14" xfId="59" applyNumberFormat="1" applyFont="1" applyFill="1" applyBorder="1" applyAlignment="1">
      <alignment horizontal="center" vertical="center" wrapText="1"/>
      <protection/>
    </xf>
    <xf numFmtId="2" fontId="4" fillId="0" borderId="11" xfId="59" applyNumberFormat="1" applyFont="1" applyFill="1" applyBorder="1" applyAlignment="1">
      <alignment horizontal="center" vertical="center" wrapText="1"/>
      <protection/>
    </xf>
    <xf numFmtId="2" fontId="4" fillId="0" borderId="22" xfId="59" applyNumberFormat="1" applyFont="1" applyBorder="1" applyAlignment="1">
      <alignment horizontal="center" vertical="center" wrapText="1"/>
      <protection/>
    </xf>
    <xf numFmtId="2" fontId="4" fillId="0" borderId="21" xfId="59" applyNumberFormat="1" applyFont="1" applyBorder="1" applyAlignment="1">
      <alignment horizontal="center" vertical="center" wrapText="1"/>
      <protection/>
    </xf>
    <xf numFmtId="0" fontId="4" fillId="0" borderId="43" xfId="58" applyFont="1" applyFill="1" applyBorder="1" applyAlignment="1">
      <alignment horizontal="center" wrapText="1"/>
      <protection/>
    </xf>
    <xf numFmtId="0" fontId="4" fillId="0" borderId="16" xfId="58" applyFont="1" applyFill="1" applyBorder="1" applyAlignment="1">
      <alignment horizontal="center" wrapText="1"/>
      <protection/>
    </xf>
    <xf numFmtId="0" fontId="4" fillId="0" borderId="17" xfId="58" applyFont="1" applyFill="1" applyBorder="1" applyAlignment="1">
      <alignment horizontal="center" wrapText="1"/>
      <protection/>
    </xf>
    <xf numFmtId="0" fontId="4" fillId="0" borderId="48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 wrapText="1"/>
      <protection/>
    </xf>
    <xf numFmtId="0" fontId="4" fillId="0" borderId="49" xfId="58" applyFont="1" applyFill="1" applyBorder="1" applyAlignment="1">
      <alignment horizontal="center" wrapText="1"/>
      <protection/>
    </xf>
    <xf numFmtId="0" fontId="7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2" xfId="57"/>
    <cellStyle name="Нормален_Лист3" xfId="58"/>
    <cellStyle name="Нормален_ниви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39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9.140625" style="40" customWidth="1"/>
    <col min="2" max="2" width="6.28125" style="40" customWidth="1"/>
    <col min="3" max="3" width="19.140625" style="40" customWidth="1"/>
    <col min="4" max="4" width="15.421875" style="40" customWidth="1"/>
    <col min="5" max="5" width="9.57421875" style="40" bestFit="1" customWidth="1"/>
    <col min="6" max="6" width="13.28125" style="40" customWidth="1"/>
    <col min="7" max="7" width="7.57421875" style="40" customWidth="1"/>
    <col min="8" max="8" width="12.28125" style="40" customWidth="1"/>
    <col min="9" max="10" width="9.140625" style="40" customWidth="1"/>
    <col min="11" max="11" width="22.8515625" style="40" customWidth="1"/>
    <col min="12" max="16384" width="9.140625" style="40" customWidth="1"/>
  </cols>
  <sheetData>
    <row r="4" spans="2:3" ht="15">
      <c r="B4" s="39" t="s">
        <v>40</v>
      </c>
      <c r="C4" s="39"/>
    </row>
    <row r="5" ht="15.75" thickBot="1">
      <c r="B5" s="39"/>
    </row>
    <row r="6" spans="2:10" ht="14.25">
      <c r="B6" s="231" t="s">
        <v>435</v>
      </c>
      <c r="C6" s="232"/>
      <c r="D6" s="232"/>
      <c r="E6" s="232"/>
      <c r="F6" s="232"/>
      <c r="G6" s="232"/>
      <c r="H6" s="232"/>
      <c r="I6" s="232"/>
      <c r="J6" s="233"/>
    </row>
    <row r="7" spans="2:10" ht="75" customHeight="1" thickBot="1">
      <c r="B7" s="234"/>
      <c r="C7" s="235"/>
      <c r="D7" s="235"/>
      <c r="E7" s="235"/>
      <c r="F7" s="235"/>
      <c r="G7" s="235"/>
      <c r="H7" s="235"/>
      <c r="I7" s="235"/>
      <c r="J7" s="236"/>
    </row>
    <row r="8" spans="2:10" ht="45.75" thickBot="1">
      <c r="B8" s="41" t="s">
        <v>41</v>
      </c>
      <c r="C8" s="42" t="s">
        <v>0</v>
      </c>
      <c r="D8" s="43" t="s">
        <v>42</v>
      </c>
      <c r="E8" s="44" t="s">
        <v>43</v>
      </c>
      <c r="F8" s="109" t="s">
        <v>44</v>
      </c>
      <c r="G8" s="43" t="s">
        <v>1</v>
      </c>
      <c r="H8" s="42" t="s">
        <v>2</v>
      </c>
      <c r="I8" s="45" t="s">
        <v>45</v>
      </c>
      <c r="J8" s="46" t="s">
        <v>46</v>
      </c>
    </row>
    <row r="9" spans="2:10" ht="15.75" thickBot="1">
      <c r="B9" s="112">
        <v>1</v>
      </c>
      <c r="C9" s="113">
        <v>2</v>
      </c>
      <c r="D9" s="113">
        <v>3</v>
      </c>
      <c r="E9" s="114">
        <v>4</v>
      </c>
      <c r="F9" s="114"/>
      <c r="G9" s="113">
        <v>5</v>
      </c>
      <c r="H9" s="113">
        <v>6</v>
      </c>
      <c r="I9" s="113">
        <v>7</v>
      </c>
      <c r="J9" s="115">
        <v>8</v>
      </c>
    </row>
    <row r="10" spans="2:10" ht="15">
      <c r="B10" s="116"/>
      <c r="C10" s="110"/>
      <c r="D10" s="110"/>
      <c r="E10" s="111"/>
      <c r="F10" s="111"/>
      <c r="G10" s="110"/>
      <c r="H10" s="110"/>
      <c r="I10" s="110"/>
      <c r="J10" s="117"/>
    </row>
    <row r="11" spans="2:11" ht="15">
      <c r="B11" s="58">
        <v>1</v>
      </c>
      <c r="C11" s="31" t="s">
        <v>4</v>
      </c>
      <c r="D11" s="47" t="s">
        <v>51</v>
      </c>
      <c r="E11" s="48">
        <v>10.003</v>
      </c>
      <c r="F11" s="48">
        <v>10.003</v>
      </c>
      <c r="G11" s="1">
        <v>4</v>
      </c>
      <c r="H11" s="2" t="s">
        <v>5</v>
      </c>
      <c r="I11" s="50">
        <v>72</v>
      </c>
      <c r="J11" s="59">
        <f>20%*I11*E11</f>
        <v>144.0432</v>
      </c>
      <c r="K11" s="161"/>
    </row>
    <row r="12" spans="2:11" ht="15">
      <c r="B12" s="58">
        <v>2</v>
      </c>
      <c r="C12" s="31" t="s">
        <v>4</v>
      </c>
      <c r="D12" s="3" t="s">
        <v>52</v>
      </c>
      <c r="E12" s="48">
        <v>10.002</v>
      </c>
      <c r="F12" s="48">
        <v>10.002</v>
      </c>
      <c r="G12" s="1">
        <v>3</v>
      </c>
      <c r="H12" s="2" t="s">
        <v>5</v>
      </c>
      <c r="I12" s="50">
        <v>72</v>
      </c>
      <c r="J12" s="59">
        <f>20%*I12*E12</f>
        <v>144.02880000000002</v>
      </c>
      <c r="K12" s="161"/>
    </row>
    <row r="13" spans="2:11" ht="15">
      <c r="B13" s="58">
        <v>3</v>
      </c>
      <c r="C13" s="51" t="s">
        <v>4</v>
      </c>
      <c r="D13" s="4" t="s">
        <v>53</v>
      </c>
      <c r="E13" s="5">
        <v>13.003</v>
      </c>
      <c r="F13" s="5">
        <v>13.003</v>
      </c>
      <c r="G13" s="6">
        <v>4</v>
      </c>
      <c r="H13" s="7" t="s">
        <v>5</v>
      </c>
      <c r="I13" s="50">
        <v>72</v>
      </c>
      <c r="J13" s="59">
        <f>20%*I13*E13</f>
        <v>187.2432</v>
      </c>
      <c r="K13" s="161"/>
    </row>
    <row r="14" spans="2:11" ht="15.75" thickBot="1">
      <c r="B14" s="58">
        <v>4</v>
      </c>
      <c r="C14" s="31" t="s">
        <v>4</v>
      </c>
      <c r="D14" s="3" t="s">
        <v>54</v>
      </c>
      <c r="E14" s="26">
        <v>10.984</v>
      </c>
      <c r="F14" s="26">
        <v>10.984</v>
      </c>
      <c r="G14" s="3">
        <v>4</v>
      </c>
      <c r="H14" s="32" t="s">
        <v>5</v>
      </c>
      <c r="I14" s="50">
        <v>72</v>
      </c>
      <c r="J14" s="59">
        <f>20%*I14*E14</f>
        <v>158.1696</v>
      </c>
      <c r="K14" s="161"/>
    </row>
    <row r="15" spans="2:11" ht="15.75" thickBot="1">
      <c r="B15" s="82"/>
      <c r="C15" s="79" t="s">
        <v>6</v>
      </c>
      <c r="D15" s="83"/>
      <c r="E15" s="84">
        <f>SUM(E11:E14)</f>
        <v>43.992000000000004</v>
      </c>
      <c r="F15" s="156">
        <f>SUM(F11:F14)</f>
        <v>43.992000000000004</v>
      </c>
      <c r="G15" s="61"/>
      <c r="H15" s="12"/>
      <c r="I15" s="86"/>
      <c r="J15" s="87"/>
      <c r="K15" s="161"/>
    </row>
    <row r="16" spans="2:11" ht="15">
      <c r="B16" s="58"/>
      <c r="C16" s="31"/>
      <c r="D16" s="3"/>
      <c r="E16" s="8"/>
      <c r="F16" s="49"/>
      <c r="G16" s="1"/>
      <c r="H16" s="2"/>
      <c r="I16" s="50"/>
      <c r="J16" s="59"/>
      <c r="K16" s="161"/>
    </row>
    <row r="17" spans="2:11" ht="15">
      <c r="B17" s="58">
        <v>1</v>
      </c>
      <c r="C17" s="31" t="s">
        <v>7</v>
      </c>
      <c r="D17" s="47" t="s">
        <v>55</v>
      </c>
      <c r="E17" s="48">
        <v>11.303</v>
      </c>
      <c r="F17" s="48">
        <v>11.303</v>
      </c>
      <c r="G17" s="1">
        <v>3</v>
      </c>
      <c r="H17" s="2" t="s">
        <v>5</v>
      </c>
      <c r="I17" s="50">
        <v>72</v>
      </c>
      <c r="J17" s="59">
        <f aca="true" t="shared" si="0" ref="J17:J26">20%*I17*E17</f>
        <v>162.7632</v>
      </c>
      <c r="K17" s="161"/>
    </row>
    <row r="18" spans="2:11" ht="15">
      <c r="B18" s="58">
        <v>2</v>
      </c>
      <c r="C18" s="31" t="s">
        <v>7</v>
      </c>
      <c r="D18" s="47" t="s">
        <v>56</v>
      </c>
      <c r="E18" s="48">
        <v>11.303</v>
      </c>
      <c r="F18" s="48">
        <v>11.303</v>
      </c>
      <c r="G18" s="1">
        <v>3</v>
      </c>
      <c r="H18" s="2" t="s">
        <v>5</v>
      </c>
      <c r="I18" s="50">
        <v>72</v>
      </c>
      <c r="J18" s="59">
        <f t="shared" si="0"/>
        <v>162.7632</v>
      </c>
      <c r="K18" s="161"/>
    </row>
    <row r="19" spans="2:11" ht="15">
      <c r="B19" s="58">
        <v>3</v>
      </c>
      <c r="C19" s="31" t="s">
        <v>7</v>
      </c>
      <c r="D19" s="47" t="s">
        <v>57</v>
      </c>
      <c r="E19" s="48">
        <v>11.303</v>
      </c>
      <c r="F19" s="48">
        <v>11.303</v>
      </c>
      <c r="G19" s="1">
        <v>3</v>
      </c>
      <c r="H19" s="2" t="s">
        <v>5</v>
      </c>
      <c r="I19" s="50">
        <v>72</v>
      </c>
      <c r="J19" s="59">
        <f t="shared" si="0"/>
        <v>162.7632</v>
      </c>
      <c r="K19" s="161"/>
    </row>
    <row r="20" spans="2:11" ht="15">
      <c r="B20" s="58">
        <v>4</v>
      </c>
      <c r="C20" s="31" t="s">
        <v>7</v>
      </c>
      <c r="D20" s="47" t="s">
        <v>58</v>
      </c>
      <c r="E20" s="48">
        <v>11.303</v>
      </c>
      <c r="F20" s="48">
        <v>11.303</v>
      </c>
      <c r="G20" s="1">
        <v>3</v>
      </c>
      <c r="H20" s="2" t="s">
        <v>5</v>
      </c>
      <c r="I20" s="50">
        <v>72</v>
      </c>
      <c r="J20" s="59">
        <f t="shared" si="0"/>
        <v>162.7632</v>
      </c>
      <c r="K20" s="161"/>
    </row>
    <row r="21" spans="2:11" ht="15">
      <c r="B21" s="58">
        <v>5</v>
      </c>
      <c r="C21" s="31" t="s">
        <v>7</v>
      </c>
      <c r="D21" s="47" t="s">
        <v>59</v>
      </c>
      <c r="E21" s="48">
        <v>11.805</v>
      </c>
      <c r="F21" s="48">
        <v>11.805</v>
      </c>
      <c r="G21" s="1">
        <v>4</v>
      </c>
      <c r="H21" s="2" t="s">
        <v>5</v>
      </c>
      <c r="I21" s="50">
        <v>72</v>
      </c>
      <c r="J21" s="59">
        <f t="shared" si="0"/>
        <v>169.992</v>
      </c>
      <c r="K21" s="161"/>
    </row>
    <row r="22" spans="2:11" ht="15">
      <c r="B22" s="58">
        <v>6</v>
      </c>
      <c r="C22" s="31" t="s">
        <v>7</v>
      </c>
      <c r="D22" s="47" t="s">
        <v>60</v>
      </c>
      <c r="E22" s="8">
        <v>62.514</v>
      </c>
      <c r="F22" s="8">
        <v>62.514</v>
      </c>
      <c r="G22" s="1">
        <v>4</v>
      </c>
      <c r="H22" s="2" t="s">
        <v>5</v>
      </c>
      <c r="I22" s="50">
        <v>72</v>
      </c>
      <c r="J22" s="59">
        <f t="shared" si="0"/>
        <v>900.2016000000001</v>
      </c>
      <c r="K22" s="161"/>
    </row>
    <row r="23" spans="2:11" ht="15">
      <c r="B23" s="58">
        <v>7</v>
      </c>
      <c r="C23" s="31" t="s">
        <v>7</v>
      </c>
      <c r="D23" s="47" t="s">
        <v>61</v>
      </c>
      <c r="E23" s="48">
        <v>12.155</v>
      </c>
      <c r="F23" s="49">
        <v>11.859</v>
      </c>
      <c r="G23" s="1">
        <v>4</v>
      </c>
      <c r="H23" s="2" t="s">
        <v>5</v>
      </c>
      <c r="I23" s="50">
        <v>72</v>
      </c>
      <c r="J23" s="59">
        <f t="shared" si="0"/>
        <v>175.03199999999998</v>
      </c>
      <c r="K23" s="161"/>
    </row>
    <row r="24" spans="2:11" ht="15">
      <c r="B24" s="58">
        <v>8</v>
      </c>
      <c r="C24" s="31" t="s">
        <v>7</v>
      </c>
      <c r="D24" s="47" t="s">
        <v>62</v>
      </c>
      <c r="E24" s="48">
        <v>12.155</v>
      </c>
      <c r="F24" s="49">
        <v>11.871</v>
      </c>
      <c r="G24" s="1">
        <v>4</v>
      </c>
      <c r="H24" s="2" t="s">
        <v>5</v>
      </c>
      <c r="I24" s="50">
        <v>72</v>
      </c>
      <c r="J24" s="59">
        <f t="shared" si="0"/>
        <v>175.03199999999998</v>
      </c>
      <c r="K24" s="161"/>
    </row>
    <row r="25" spans="2:11" ht="15">
      <c r="B25" s="58">
        <v>9</v>
      </c>
      <c r="C25" s="31" t="s">
        <v>7</v>
      </c>
      <c r="D25" s="47" t="s">
        <v>63</v>
      </c>
      <c r="E25" s="48">
        <v>12.155</v>
      </c>
      <c r="F25" s="49">
        <v>11.889</v>
      </c>
      <c r="G25" s="1">
        <v>4</v>
      </c>
      <c r="H25" s="2" t="s">
        <v>5</v>
      </c>
      <c r="I25" s="50">
        <v>72</v>
      </c>
      <c r="J25" s="59">
        <f t="shared" si="0"/>
        <v>175.03199999999998</v>
      </c>
      <c r="K25" s="161"/>
    </row>
    <row r="26" spans="2:11" ht="15.75" thickBot="1">
      <c r="B26" s="58">
        <v>10</v>
      </c>
      <c r="C26" s="31" t="s">
        <v>7</v>
      </c>
      <c r="D26" s="47" t="s">
        <v>64</v>
      </c>
      <c r="E26" s="48">
        <v>12.156</v>
      </c>
      <c r="F26" s="49">
        <v>11.898</v>
      </c>
      <c r="G26" s="1">
        <v>4</v>
      </c>
      <c r="H26" s="2" t="s">
        <v>5</v>
      </c>
      <c r="I26" s="50">
        <v>72</v>
      </c>
      <c r="J26" s="59">
        <f t="shared" si="0"/>
        <v>175.0464</v>
      </c>
      <c r="K26" s="161"/>
    </row>
    <row r="27" spans="2:11" ht="15.75" thickBot="1">
      <c r="B27" s="82"/>
      <c r="C27" s="79" t="s">
        <v>6</v>
      </c>
      <c r="D27" s="83"/>
      <c r="E27" s="84">
        <f>SUM(E17:E26)</f>
        <v>168.15200000000002</v>
      </c>
      <c r="F27" s="156">
        <f>SUM(F17:F26)</f>
        <v>167.04800000000003</v>
      </c>
      <c r="G27" s="61"/>
      <c r="H27" s="12"/>
      <c r="I27" s="86"/>
      <c r="J27" s="87"/>
      <c r="K27" s="161"/>
    </row>
    <row r="28" spans="2:11" ht="15">
      <c r="B28" s="58"/>
      <c r="C28" s="31"/>
      <c r="D28" s="47"/>
      <c r="E28" s="48"/>
      <c r="F28" s="49"/>
      <c r="G28" s="1"/>
      <c r="H28" s="2"/>
      <c r="I28" s="50"/>
      <c r="J28" s="59"/>
      <c r="K28" s="161"/>
    </row>
    <row r="29" spans="2:11" ht="15">
      <c r="B29" s="58">
        <v>1</v>
      </c>
      <c r="C29" s="31" t="s">
        <v>8</v>
      </c>
      <c r="D29" s="3" t="s">
        <v>65</v>
      </c>
      <c r="E29" s="26">
        <v>10.002</v>
      </c>
      <c r="F29" s="26">
        <v>10.002</v>
      </c>
      <c r="G29" s="1">
        <v>4</v>
      </c>
      <c r="H29" s="2" t="s">
        <v>5</v>
      </c>
      <c r="I29" s="50">
        <v>72</v>
      </c>
      <c r="J29" s="59">
        <f aca="true" t="shared" si="1" ref="J29:J47">20%*I29*E29</f>
        <v>144.02880000000002</v>
      </c>
      <c r="K29" s="161"/>
    </row>
    <row r="30" spans="2:11" ht="15">
      <c r="B30" s="58">
        <v>2</v>
      </c>
      <c r="C30" s="31" t="s">
        <v>8</v>
      </c>
      <c r="D30" s="47" t="s">
        <v>66</v>
      </c>
      <c r="E30" s="48">
        <v>7.581</v>
      </c>
      <c r="F30" s="48">
        <v>7.581</v>
      </c>
      <c r="G30" s="1">
        <v>4</v>
      </c>
      <c r="H30" s="2" t="s">
        <v>5</v>
      </c>
      <c r="I30" s="50">
        <v>72</v>
      </c>
      <c r="J30" s="59">
        <f t="shared" si="1"/>
        <v>109.16640000000001</v>
      </c>
      <c r="K30" s="161"/>
    </row>
    <row r="31" spans="2:11" ht="15">
      <c r="B31" s="58">
        <v>3</v>
      </c>
      <c r="C31" s="31" t="s">
        <v>8</v>
      </c>
      <c r="D31" s="47" t="s">
        <v>67</v>
      </c>
      <c r="E31" s="48">
        <v>7.581</v>
      </c>
      <c r="F31" s="49">
        <v>6.825</v>
      </c>
      <c r="G31" s="1">
        <v>4</v>
      </c>
      <c r="H31" s="2" t="s">
        <v>5</v>
      </c>
      <c r="I31" s="50">
        <v>72</v>
      </c>
      <c r="J31" s="59">
        <f t="shared" si="1"/>
        <v>109.16640000000001</v>
      </c>
      <c r="K31" s="161"/>
    </row>
    <row r="32" spans="2:11" ht="15">
      <c r="B32" s="58">
        <v>4</v>
      </c>
      <c r="C32" s="31" t="s">
        <v>8</v>
      </c>
      <c r="D32" s="47" t="s">
        <v>68</v>
      </c>
      <c r="E32" s="48">
        <v>7.581</v>
      </c>
      <c r="F32" s="49">
        <v>6.445</v>
      </c>
      <c r="G32" s="1">
        <v>4</v>
      </c>
      <c r="H32" s="2" t="s">
        <v>5</v>
      </c>
      <c r="I32" s="50">
        <v>72</v>
      </c>
      <c r="J32" s="59">
        <f t="shared" si="1"/>
        <v>109.16640000000001</v>
      </c>
      <c r="K32" s="161"/>
    </row>
    <row r="33" spans="2:11" ht="15">
      <c r="B33" s="58">
        <v>5</v>
      </c>
      <c r="C33" s="31" t="s">
        <v>8</v>
      </c>
      <c r="D33" s="3" t="s">
        <v>69</v>
      </c>
      <c r="E33" s="8">
        <v>18.002</v>
      </c>
      <c r="F33" s="8">
        <v>18.002</v>
      </c>
      <c r="G33" s="1">
        <v>3</v>
      </c>
      <c r="H33" s="2" t="s">
        <v>5</v>
      </c>
      <c r="I33" s="50">
        <v>72</v>
      </c>
      <c r="J33" s="59">
        <f t="shared" si="1"/>
        <v>259.2288</v>
      </c>
      <c r="K33" s="161"/>
    </row>
    <row r="34" spans="2:11" ht="15">
      <c r="B34" s="58">
        <v>6</v>
      </c>
      <c r="C34" s="31" t="s">
        <v>8</v>
      </c>
      <c r="D34" s="3" t="s">
        <v>70</v>
      </c>
      <c r="E34" s="8">
        <v>8.009</v>
      </c>
      <c r="F34" s="8">
        <v>8.009</v>
      </c>
      <c r="G34" s="1">
        <v>3</v>
      </c>
      <c r="H34" s="2" t="s">
        <v>5</v>
      </c>
      <c r="I34" s="50">
        <v>72</v>
      </c>
      <c r="J34" s="59">
        <f t="shared" si="1"/>
        <v>115.32960000000001</v>
      </c>
      <c r="K34" s="161"/>
    </row>
    <row r="35" spans="2:11" ht="15">
      <c r="B35" s="58">
        <v>7</v>
      </c>
      <c r="C35" s="31" t="s">
        <v>8</v>
      </c>
      <c r="D35" s="3" t="s">
        <v>71</v>
      </c>
      <c r="E35" s="8">
        <v>43.003</v>
      </c>
      <c r="F35" s="8">
        <v>43.003</v>
      </c>
      <c r="G35" s="1">
        <v>3</v>
      </c>
      <c r="H35" s="2" t="s">
        <v>5</v>
      </c>
      <c r="I35" s="50">
        <v>72</v>
      </c>
      <c r="J35" s="59">
        <f t="shared" si="1"/>
        <v>619.2432</v>
      </c>
      <c r="K35" s="161"/>
    </row>
    <row r="36" spans="2:11" ht="15">
      <c r="B36" s="58">
        <v>8</v>
      </c>
      <c r="C36" s="31" t="s">
        <v>8</v>
      </c>
      <c r="D36" s="3" t="s">
        <v>72</v>
      </c>
      <c r="E36" s="8">
        <v>5.586</v>
      </c>
      <c r="F36" s="49">
        <v>4.085</v>
      </c>
      <c r="G36" s="1">
        <v>3</v>
      </c>
      <c r="H36" s="2" t="s">
        <v>5</v>
      </c>
      <c r="I36" s="50">
        <v>72</v>
      </c>
      <c r="J36" s="59">
        <f t="shared" si="1"/>
        <v>80.4384</v>
      </c>
      <c r="K36" s="161"/>
    </row>
    <row r="37" spans="2:11" ht="15">
      <c r="B37" s="58">
        <v>9</v>
      </c>
      <c r="C37" s="31" t="s">
        <v>8</v>
      </c>
      <c r="D37" s="3" t="s">
        <v>73</v>
      </c>
      <c r="E37" s="8">
        <v>16.004</v>
      </c>
      <c r="F37" s="8">
        <v>16.004</v>
      </c>
      <c r="G37" s="1">
        <v>3</v>
      </c>
      <c r="H37" s="2" t="s">
        <v>5</v>
      </c>
      <c r="I37" s="50">
        <v>72</v>
      </c>
      <c r="J37" s="59">
        <f t="shared" si="1"/>
        <v>230.4576</v>
      </c>
      <c r="K37" s="161"/>
    </row>
    <row r="38" spans="2:11" ht="15">
      <c r="B38" s="58">
        <v>10</v>
      </c>
      <c r="C38" s="31" t="s">
        <v>8</v>
      </c>
      <c r="D38" s="47" t="s">
        <v>74</v>
      </c>
      <c r="E38" s="48">
        <v>14.555</v>
      </c>
      <c r="F38" s="48">
        <v>14.555</v>
      </c>
      <c r="G38" s="1">
        <v>3</v>
      </c>
      <c r="H38" s="2" t="s">
        <v>5</v>
      </c>
      <c r="I38" s="50">
        <v>72</v>
      </c>
      <c r="J38" s="59">
        <f t="shared" si="1"/>
        <v>209.592</v>
      </c>
      <c r="K38" s="161"/>
    </row>
    <row r="39" spans="2:11" ht="15">
      <c r="B39" s="58">
        <v>11</v>
      </c>
      <c r="C39" s="31" t="s">
        <v>8</v>
      </c>
      <c r="D39" s="3" t="s">
        <v>75</v>
      </c>
      <c r="E39" s="8">
        <v>6.729</v>
      </c>
      <c r="F39" s="8">
        <v>6.729</v>
      </c>
      <c r="G39" s="1">
        <v>3</v>
      </c>
      <c r="H39" s="2" t="s">
        <v>5</v>
      </c>
      <c r="I39" s="50">
        <v>72</v>
      </c>
      <c r="J39" s="59">
        <f t="shared" si="1"/>
        <v>96.8976</v>
      </c>
      <c r="K39" s="161"/>
    </row>
    <row r="40" spans="2:11" ht="15">
      <c r="B40" s="58">
        <v>12</v>
      </c>
      <c r="C40" s="31" t="s">
        <v>8</v>
      </c>
      <c r="D40" s="3" t="s">
        <v>76</v>
      </c>
      <c r="E40" s="8">
        <v>6.729</v>
      </c>
      <c r="F40" s="8">
        <v>6.729</v>
      </c>
      <c r="G40" s="1">
        <v>3</v>
      </c>
      <c r="H40" s="2" t="s">
        <v>5</v>
      </c>
      <c r="I40" s="50">
        <v>72</v>
      </c>
      <c r="J40" s="59">
        <f t="shared" si="1"/>
        <v>96.8976</v>
      </c>
      <c r="K40" s="161"/>
    </row>
    <row r="41" spans="2:11" ht="15">
      <c r="B41" s="58">
        <v>13</v>
      </c>
      <c r="C41" s="31" t="s">
        <v>8</v>
      </c>
      <c r="D41" s="47" t="s">
        <v>77</v>
      </c>
      <c r="E41" s="48">
        <v>15.949</v>
      </c>
      <c r="F41" s="48">
        <v>15.949</v>
      </c>
      <c r="G41" s="1">
        <v>3</v>
      </c>
      <c r="H41" s="2" t="s">
        <v>5</v>
      </c>
      <c r="I41" s="50">
        <v>72</v>
      </c>
      <c r="J41" s="59">
        <f t="shared" si="1"/>
        <v>229.6656</v>
      </c>
      <c r="K41" s="161"/>
    </row>
    <row r="42" spans="2:11" ht="15">
      <c r="B42" s="58">
        <v>14</v>
      </c>
      <c r="C42" s="31" t="s">
        <v>8</v>
      </c>
      <c r="D42" s="3" t="s">
        <v>78</v>
      </c>
      <c r="E42" s="8">
        <v>3.898</v>
      </c>
      <c r="F42" s="8">
        <v>3.898</v>
      </c>
      <c r="G42" s="1">
        <v>3</v>
      </c>
      <c r="H42" s="2" t="s">
        <v>5</v>
      </c>
      <c r="I42" s="50">
        <v>72</v>
      </c>
      <c r="J42" s="59">
        <f t="shared" si="1"/>
        <v>56.1312</v>
      </c>
      <c r="K42" s="161"/>
    </row>
    <row r="43" spans="2:11" ht="15">
      <c r="B43" s="58">
        <v>15</v>
      </c>
      <c r="C43" s="31" t="s">
        <v>8</v>
      </c>
      <c r="D43" s="3" t="s">
        <v>79</v>
      </c>
      <c r="E43" s="8">
        <v>23.753</v>
      </c>
      <c r="F43" s="8">
        <v>23.753</v>
      </c>
      <c r="G43" s="1">
        <v>3</v>
      </c>
      <c r="H43" s="2" t="s">
        <v>5</v>
      </c>
      <c r="I43" s="50">
        <v>72</v>
      </c>
      <c r="J43" s="59">
        <f t="shared" si="1"/>
        <v>342.0432</v>
      </c>
      <c r="K43" s="161"/>
    </row>
    <row r="44" spans="2:11" ht="15">
      <c r="B44" s="58">
        <v>16</v>
      </c>
      <c r="C44" s="31" t="s">
        <v>8</v>
      </c>
      <c r="D44" s="3" t="s">
        <v>80</v>
      </c>
      <c r="E44" s="8">
        <v>6.801</v>
      </c>
      <c r="F44" s="8">
        <v>6.801</v>
      </c>
      <c r="G44" s="1">
        <v>3</v>
      </c>
      <c r="H44" s="2" t="s">
        <v>5</v>
      </c>
      <c r="I44" s="50">
        <v>72</v>
      </c>
      <c r="J44" s="59">
        <f t="shared" si="1"/>
        <v>97.93440000000001</v>
      </c>
      <c r="K44" s="161"/>
    </row>
    <row r="45" spans="2:11" ht="15">
      <c r="B45" s="58">
        <v>17</v>
      </c>
      <c r="C45" s="31" t="s">
        <v>8</v>
      </c>
      <c r="D45" s="3" t="s">
        <v>81</v>
      </c>
      <c r="E45" s="8">
        <v>16.004</v>
      </c>
      <c r="F45" s="8">
        <v>16.004</v>
      </c>
      <c r="G45" s="1">
        <v>3</v>
      </c>
      <c r="H45" s="2" t="s">
        <v>5</v>
      </c>
      <c r="I45" s="50">
        <v>72</v>
      </c>
      <c r="J45" s="59">
        <f t="shared" si="1"/>
        <v>230.4576</v>
      </c>
      <c r="K45" s="161"/>
    </row>
    <row r="46" spans="2:11" ht="15">
      <c r="B46" s="58">
        <v>18</v>
      </c>
      <c r="C46" s="31" t="s">
        <v>8</v>
      </c>
      <c r="D46" s="3" t="s">
        <v>82</v>
      </c>
      <c r="E46" s="8">
        <v>16.147</v>
      </c>
      <c r="F46" s="8">
        <v>16.147</v>
      </c>
      <c r="G46" s="1">
        <v>4</v>
      </c>
      <c r="H46" s="2" t="s">
        <v>5</v>
      </c>
      <c r="I46" s="50">
        <v>72</v>
      </c>
      <c r="J46" s="59">
        <f t="shared" si="1"/>
        <v>232.5168</v>
      </c>
      <c r="K46" s="161"/>
    </row>
    <row r="47" spans="2:11" ht="15.75" thickBot="1">
      <c r="B47" s="58">
        <v>19</v>
      </c>
      <c r="C47" s="31" t="s">
        <v>8</v>
      </c>
      <c r="D47" s="3" t="s">
        <v>83</v>
      </c>
      <c r="E47" s="8">
        <v>32.003</v>
      </c>
      <c r="F47" s="8">
        <v>32.003</v>
      </c>
      <c r="G47" s="1">
        <v>3</v>
      </c>
      <c r="H47" s="2" t="s">
        <v>5</v>
      </c>
      <c r="I47" s="50">
        <v>72</v>
      </c>
      <c r="J47" s="59">
        <f t="shared" si="1"/>
        <v>460.8432</v>
      </c>
      <c r="K47" s="161"/>
    </row>
    <row r="48" spans="2:11" ht="15.75" thickBot="1">
      <c r="B48" s="82"/>
      <c r="C48" s="79" t="s">
        <v>6</v>
      </c>
      <c r="D48" s="83"/>
      <c r="E48" s="84">
        <f>SUM(E29:E47)</f>
        <v>265.91700000000003</v>
      </c>
      <c r="F48" s="156">
        <f>SUM(F29:F47)</f>
        <v>262.524</v>
      </c>
      <c r="G48" s="61"/>
      <c r="H48" s="12"/>
      <c r="I48" s="86"/>
      <c r="J48" s="87"/>
      <c r="K48" s="161"/>
    </row>
    <row r="49" spans="2:11" ht="15">
      <c r="B49" s="162"/>
      <c r="C49" s="170"/>
      <c r="D49" s="164"/>
      <c r="E49" s="165"/>
      <c r="F49" s="171"/>
      <c r="G49" s="166"/>
      <c r="H49" s="167"/>
      <c r="I49" s="168"/>
      <c r="J49" s="169"/>
      <c r="K49" s="161"/>
    </row>
    <row r="50" spans="2:11" ht="15">
      <c r="B50" s="58">
        <v>1</v>
      </c>
      <c r="C50" s="54" t="s">
        <v>9</v>
      </c>
      <c r="D50" s="106" t="s">
        <v>84</v>
      </c>
      <c r="E50" s="8">
        <v>16.054</v>
      </c>
      <c r="F50" s="8">
        <v>16.054</v>
      </c>
      <c r="G50" s="19">
        <v>4</v>
      </c>
      <c r="H50" s="2" t="s">
        <v>5</v>
      </c>
      <c r="I50" s="50">
        <v>72</v>
      </c>
      <c r="J50" s="59">
        <f aca="true" t="shared" si="2" ref="J50:J55">20%*I50*E50</f>
        <v>231.17759999999998</v>
      </c>
      <c r="K50" s="161"/>
    </row>
    <row r="51" spans="2:11" ht="15">
      <c r="B51" s="58">
        <v>2</v>
      </c>
      <c r="C51" s="54" t="s">
        <v>9</v>
      </c>
      <c r="D51" s="3" t="s">
        <v>85</v>
      </c>
      <c r="E51" s="8">
        <v>14.02</v>
      </c>
      <c r="F51" s="49">
        <v>13.962</v>
      </c>
      <c r="G51" s="1">
        <v>4</v>
      </c>
      <c r="H51" s="2" t="s">
        <v>5</v>
      </c>
      <c r="I51" s="50">
        <v>72</v>
      </c>
      <c r="J51" s="59">
        <f t="shared" si="2"/>
        <v>201.888</v>
      </c>
      <c r="K51" s="161"/>
    </row>
    <row r="52" spans="2:11" ht="15">
      <c r="B52" s="58">
        <v>3</v>
      </c>
      <c r="C52" s="54" t="s">
        <v>9</v>
      </c>
      <c r="D52" s="47" t="s">
        <v>86</v>
      </c>
      <c r="E52" s="48">
        <v>10.255</v>
      </c>
      <c r="F52" s="48">
        <v>10.255</v>
      </c>
      <c r="G52" s="1">
        <v>4</v>
      </c>
      <c r="H52" s="2" t="s">
        <v>5</v>
      </c>
      <c r="I52" s="50">
        <v>72</v>
      </c>
      <c r="J52" s="59">
        <f t="shared" si="2"/>
        <v>147.67200000000003</v>
      </c>
      <c r="K52" s="161"/>
    </row>
    <row r="53" spans="2:11" ht="15">
      <c r="B53" s="58">
        <v>4</v>
      </c>
      <c r="C53" s="54" t="s">
        <v>9</v>
      </c>
      <c r="D53" s="47" t="s">
        <v>87</v>
      </c>
      <c r="E53" s="48">
        <v>10.256</v>
      </c>
      <c r="F53" s="48">
        <v>10.256</v>
      </c>
      <c r="G53" s="1">
        <v>4</v>
      </c>
      <c r="H53" s="2" t="s">
        <v>5</v>
      </c>
      <c r="I53" s="50">
        <v>72</v>
      </c>
      <c r="J53" s="59">
        <f t="shared" si="2"/>
        <v>147.68640000000002</v>
      </c>
      <c r="K53" s="161"/>
    </row>
    <row r="54" spans="2:11" ht="15">
      <c r="B54" s="58">
        <v>5</v>
      </c>
      <c r="C54" s="54" t="s">
        <v>9</v>
      </c>
      <c r="D54" s="47" t="s">
        <v>88</v>
      </c>
      <c r="E54" s="48">
        <v>10.489</v>
      </c>
      <c r="F54" s="48">
        <v>10.489</v>
      </c>
      <c r="G54" s="1">
        <v>6</v>
      </c>
      <c r="H54" s="2" t="s">
        <v>5</v>
      </c>
      <c r="I54" s="50">
        <v>72</v>
      </c>
      <c r="J54" s="59">
        <f t="shared" si="2"/>
        <v>151.04160000000002</v>
      </c>
      <c r="K54" s="161"/>
    </row>
    <row r="55" spans="2:11" ht="15.75" thickBot="1">
      <c r="B55" s="172">
        <v>6</v>
      </c>
      <c r="C55" s="173" t="s">
        <v>9</v>
      </c>
      <c r="D55" s="174" t="s">
        <v>89</v>
      </c>
      <c r="E55" s="175">
        <v>10.489</v>
      </c>
      <c r="F55" s="175">
        <v>10.489</v>
      </c>
      <c r="G55" s="176">
        <v>6</v>
      </c>
      <c r="H55" s="177" t="s">
        <v>5</v>
      </c>
      <c r="I55" s="178">
        <v>72</v>
      </c>
      <c r="J55" s="179">
        <f t="shared" si="2"/>
        <v>151.04160000000002</v>
      </c>
      <c r="K55" s="161"/>
    </row>
    <row r="56" spans="2:11" ht="15">
      <c r="B56" s="162">
        <v>7</v>
      </c>
      <c r="C56" s="163" t="s">
        <v>9</v>
      </c>
      <c r="D56" s="164" t="s">
        <v>90</v>
      </c>
      <c r="E56" s="165">
        <v>10.489</v>
      </c>
      <c r="F56" s="165">
        <v>10.489</v>
      </c>
      <c r="G56" s="166">
        <v>6</v>
      </c>
      <c r="H56" s="167" t="s">
        <v>5</v>
      </c>
      <c r="I56" s="168">
        <v>72</v>
      </c>
      <c r="J56" s="169">
        <f>20%*I56*E56</f>
        <v>151.04160000000002</v>
      </c>
      <c r="K56" s="161"/>
    </row>
    <row r="57" spans="2:11" ht="15">
      <c r="B57" s="58">
        <v>8</v>
      </c>
      <c r="C57" s="54" t="s">
        <v>9</v>
      </c>
      <c r="D57" s="47" t="s">
        <v>91</v>
      </c>
      <c r="E57" s="48">
        <v>10.489</v>
      </c>
      <c r="F57" s="48">
        <v>10.489</v>
      </c>
      <c r="G57" s="1">
        <v>6</v>
      </c>
      <c r="H57" s="2" t="s">
        <v>5</v>
      </c>
      <c r="I57" s="50">
        <v>72</v>
      </c>
      <c r="J57" s="59">
        <f>20%*I57*E57</f>
        <v>151.04160000000002</v>
      </c>
      <c r="K57" s="161"/>
    </row>
    <row r="58" spans="2:11" ht="15.75" thickBot="1">
      <c r="B58" s="58">
        <v>9</v>
      </c>
      <c r="C58" s="54" t="s">
        <v>9</v>
      </c>
      <c r="D58" s="3" t="s">
        <v>92</v>
      </c>
      <c r="E58" s="8">
        <v>20.017</v>
      </c>
      <c r="F58" s="8">
        <v>20.017</v>
      </c>
      <c r="G58" s="1">
        <v>5</v>
      </c>
      <c r="H58" s="2" t="s">
        <v>5</v>
      </c>
      <c r="I58" s="50">
        <v>72</v>
      </c>
      <c r="J58" s="59">
        <f>20%*I58*E58</f>
        <v>288.2448</v>
      </c>
      <c r="K58" s="161"/>
    </row>
    <row r="59" spans="2:11" ht="15.75" thickBot="1">
      <c r="B59" s="82"/>
      <c r="C59" s="79" t="s">
        <v>6</v>
      </c>
      <c r="D59" s="83"/>
      <c r="E59" s="84">
        <f>SUM(E56:E58,E50:E55)</f>
        <v>112.558</v>
      </c>
      <c r="F59" s="156">
        <f>SUM(F56:F58,F50:F55)</f>
        <v>112.50000000000001</v>
      </c>
      <c r="G59" s="61"/>
      <c r="H59" s="12"/>
      <c r="I59" s="86"/>
      <c r="J59" s="87"/>
      <c r="K59" s="161"/>
    </row>
    <row r="60" spans="2:11" ht="15">
      <c r="B60" s="58"/>
      <c r="C60" s="31"/>
      <c r="D60" s="3"/>
      <c r="E60" s="33"/>
      <c r="F60" s="52"/>
      <c r="G60" s="1"/>
      <c r="H60" s="2"/>
      <c r="I60" s="53"/>
      <c r="J60" s="118"/>
      <c r="K60" s="161"/>
    </row>
    <row r="61" spans="2:11" ht="15">
      <c r="B61" s="58">
        <v>1</v>
      </c>
      <c r="C61" s="54" t="s">
        <v>10</v>
      </c>
      <c r="D61" s="18" t="s">
        <v>93</v>
      </c>
      <c r="E61" s="21">
        <v>10.229</v>
      </c>
      <c r="F61" s="21">
        <v>10.229</v>
      </c>
      <c r="G61" s="19">
        <v>4</v>
      </c>
      <c r="H61" s="20" t="s">
        <v>5</v>
      </c>
      <c r="I61" s="50">
        <v>72</v>
      </c>
      <c r="J61" s="59">
        <f>20%*I61*E61</f>
        <v>147.2976</v>
      </c>
      <c r="K61" s="161"/>
    </row>
    <row r="62" spans="2:11" ht="15.75" thickBot="1">
      <c r="B62" s="158">
        <v>2</v>
      </c>
      <c r="C62" s="31" t="s">
        <v>10</v>
      </c>
      <c r="D62" s="47" t="s">
        <v>94</v>
      </c>
      <c r="E62" s="48">
        <v>15.003</v>
      </c>
      <c r="F62" s="48">
        <v>15.003</v>
      </c>
      <c r="G62" s="1">
        <v>4</v>
      </c>
      <c r="H62" s="2" t="s">
        <v>5</v>
      </c>
      <c r="I62" s="50">
        <v>72</v>
      </c>
      <c r="J62" s="59">
        <f>20%*I62*E62</f>
        <v>216.0432</v>
      </c>
      <c r="K62" s="161"/>
    </row>
    <row r="63" spans="2:11" ht="15.75" thickBot="1">
      <c r="B63" s="82"/>
      <c r="C63" s="79" t="s">
        <v>6</v>
      </c>
      <c r="D63" s="83"/>
      <c r="E63" s="84">
        <f>SUM(E61:E62)</f>
        <v>25.232</v>
      </c>
      <c r="F63" s="156">
        <f>SUM(F61:F62)</f>
        <v>25.232</v>
      </c>
      <c r="G63" s="61"/>
      <c r="H63" s="12"/>
      <c r="I63" s="86"/>
      <c r="J63" s="87"/>
      <c r="K63" s="161"/>
    </row>
    <row r="64" spans="2:11" ht="15">
      <c r="B64" s="58"/>
      <c r="C64" s="54"/>
      <c r="D64" s="47"/>
      <c r="E64" s="48"/>
      <c r="F64" s="49"/>
      <c r="G64" s="1"/>
      <c r="H64" s="2"/>
      <c r="I64" s="50"/>
      <c r="J64" s="59"/>
      <c r="K64" s="161"/>
    </row>
    <row r="65" spans="2:11" ht="15">
      <c r="B65" s="58">
        <v>1</v>
      </c>
      <c r="C65" s="31" t="s">
        <v>95</v>
      </c>
      <c r="D65" s="3" t="s">
        <v>96</v>
      </c>
      <c r="E65" s="8">
        <v>10.002</v>
      </c>
      <c r="F65" s="8">
        <v>10.002</v>
      </c>
      <c r="G65" s="53">
        <v>3</v>
      </c>
      <c r="H65" s="2" t="s">
        <v>5</v>
      </c>
      <c r="I65" s="50">
        <v>72</v>
      </c>
      <c r="J65" s="59">
        <f aca="true" t="shared" si="3" ref="J65:J95">20%*I65*E65</f>
        <v>144.02880000000002</v>
      </c>
      <c r="K65" s="161"/>
    </row>
    <row r="66" spans="2:11" ht="15">
      <c r="B66" s="58">
        <v>2</v>
      </c>
      <c r="C66" s="31" t="s">
        <v>95</v>
      </c>
      <c r="D66" s="3" t="s">
        <v>97</v>
      </c>
      <c r="E66" s="8">
        <v>5.001</v>
      </c>
      <c r="F66" s="8">
        <v>5.001</v>
      </c>
      <c r="G66" s="53">
        <v>3</v>
      </c>
      <c r="H66" s="2" t="s">
        <v>5</v>
      </c>
      <c r="I66" s="50">
        <v>72</v>
      </c>
      <c r="J66" s="59">
        <f t="shared" si="3"/>
        <v>72.01440000000001</v>
      </c>
      <c r="K66" s="161"/>
    </row>
    <row r="67" spans="2:11" ht="15">
      <c r="B67" s="58">
        <v>3</v>
      </c>
      <c r="C67" s="31" t="s">
        <v>95</v>
      </c>
      <c r="D67" s="3" t="s">
        <v>98</v>
      </c>
      <c r="E67" s="63">
        <v>9.403</v>
      </c>
      <c r="F67" s="63">
        <v>9.403</v>
      </c>
      <c r="G67" s="1">
        <v>3</v>
      </c>
      <c r="H67" s="2" t="s">
        <v>5</v>
      </c>
      <c r="I67" s="50">
        <v>72</v>
      </c>
      <c r="J67" s="59">
        <f t="shared" si="3"/>
        <v>135.4032</v>
      </c>
      <c r="K67" s="161"/>
    </row>
    <row r="68" spans="2:11" ht="15">
      <c r="B68" s="58">
        <v>4</v>
      </c>
      <c r="C68" s="31" t="s">
        <v>95</v>
      </c>
      <c r="D68" s="3" t="s">
        <v>99</v>
      </c>
      <c r="E68" s="48">
        <v>9.336</v>
      </c>
      <c r="F68" s="48">
        <v>9.336</v>
      </c>
      <c r="G68" s="1">
        <v>3</v>
      </c>
      <c r="H68" s="2" t="s">
        <v>5</v>
      </c>
      <c r="I68" s="50">
        <v>72</v>
      </c>
      <c r="J68" s="59">
        <f t="shared" si="3"/>
        <v>134.4384</v>
      </c>
      <c r="K68" s="161"/>
    </row>
    <row r="69" spans="2:11" ht="17.25" customHeight="1">
      <c r="B69" s="58">
        <v>5</v>
      </c>
      <c r="C69" s="31" t="s">
        <v>95</v>
      </c>
      <c r="D69" s="3" t="s">
        <v>100</v>
      </c>
      <c r="E69" s="48">
        <v>4.668</v>
      </c>
      <c r="F69" s="48">
        <v>4.668</v>
      </c>
      <c r="G69" s="1">
        <v>3</v>
      </c>
      <c r="H69" s="2" t="s">
        <v>5</v>
      </c>
      <c r="I69" s="50">
        <v>72</v>
      </c>
      <c r="J69" s="59">
        <f t="shared" si="3"/>
        <v>67.2192</v>
      </c>
      <c r="K69" s="161"/>
    </row>
    <row r="70" spans="2:11" ht="15">
      <c r="B70" s="58">
        <v>6</v>
      </c>
      <c r="C70" s="31" t="s">
        <v>95</v>
      </c>
      <c r="D70" s="3" t="s">
        <v>101</v>
      </c>
      <c r="E70" s="48">
        <v>13.348</v>
      </c>
      <c r="F70" s="49">
        <v>11.201</v>
      </c>
      <c r="G70" s="19">
        <v>3</v>
      </c>
      <c r="H70" s="20" t="s">
        <v>5</v>
      </c>
      <c r="I70" s="50">
        <v>72</v>
      </c>
      <c r="J70" s="59">
        <f t="shared" si="3"/>
        <v>192.21120000000002</v>
      </c>
      <c r="K70" s="161"/>
    </row>
    <row r="71" spans="2:11" ht="15">
      <c r="B71" s="58">
        <v>7</v>
      </c>
      <c r="C71" s="31" t="s">
        <v>95</v>
      </c>
      <c r="D71" s="3" t="s">
        <v>102</v>
      </c>
      <c r="E71" s="48">
        <v>13.326</v>
      </c>
      <c r="F71" s="48">
        <v>13.326</v>
      </c>
      <c r="G71" s="1">
        <v>3</v>
      </c>
      <c r="H71" s="2" t="s">
        <v>5</v>
      </c>
      <c r="I71" s="50">
        <v>72</v>
      </c>
      <c r="J71" s="59">
        <f t="shared" si="3"/>
        <v>191.89440000000002</v>
      </c>
      <c r="K71" s="161"/>
    </row>
    <row r="72" spans="2:11" ht="15">
      <c r="B72" s="58">
        <v>8</v>
      </c>
      <c r="C72" s="31" t="s">
        <v>95</v>
      </c>
      <c r="D72" s="3" t="s">
        <v>103</v>
      </c>
      <c r="E72" s="48">
        <v>13.337</v>
      </c>
      <c r="F72" s="48">
        <v>13.337</v>
      </c>
      <c r="G72" s="1">
        <v>3</v>
      </c>
      <c r="H72" s="2" t="s">
        <v>5</v>
      </c>
      <c r="I72" s="50">
        <v>72</v>
      </c>
      <c r="J72" s="59">
        <f t="shared" si="3"/>
        <v>192.0528</v>
      </c>
      <c r="K72" s="161"/>
    </row>
    <row r="73" spans="2:11" ht="15">
      <c r="B73" s="58">
        <v>9</v>
      </c>
      <c r="C73" s="31" t="s">
        <v>95</v>
      </c>
      <c r="D73" s="3" t="s">
        <v>104</v>
      </c>
      <c r="E73" s="48">
        <v>13.337</v>
      </c>
      <c r="F73" s="48">
        <v>13.337</v>
      </c>
      <c r="G73" s="1">
        <v>3</v>
      </c>
      <c r="H73" s="20" t="s">
        <v>5</v>
      </c>
      <c r="I73" s="50">
        <v>72</v>
      </c>
      <c r="J73" s="59">
        <f t="shared" si="3"/>
        <v>192.0528</v>
      </c>
      <c r="K73" s="161"/>
    </row>
    <row r="74" spans="2:11" ht="15">
      <c r="B74" s="58">
        <v>10</v>
      </c>
      <c r="C74" s="31" t="s">
        <v>95</v>
      </c>
      <c r="D74" s="3" t="s">
        <v>105</v>
      </c>
      <c r="E74" s="48">
        <v>13.337</v>
      </c>
      <c r="F74" s="48">
        <v>13.337</v>
      </c>
      <c r="G74" s="1">
        <v>3</v>
      </c>
      <c r="H74" s="2" t="s">
        <v>5</v>
      </c>
      <c r="I74" s="50">
        <v>72</v>
      </c>
      <c r="J74" s="59">
        <f t="shared" si="3"/>
        <v>192.0528</v>
      </c>
      <c r="K74" s="161"/>
    </row>
    <row r="75" spans="2:11" ht="15">
      <c r="B75" s="58">
        <v>11</v>
      </c>
      <c r="C75" s="31" t="s">
        <v>95</v>
      </c>
      <c r="D75" s="3" t="s">
        <v>106</v>
      </c>
      <c r="E75" s="48">
        <v>13.337</v>
      </c>
      <c r="F75" s="48">
        <v>13.337</v>
      </c>
      <c r="G75" s="1">
        <v>3</v>
      </c>
      <c r="H75" s="2" t="s">
        <v>5</v>
      </c>
      <c r="I75" s="50">
        <v>72</v>
      </c>
      <c r="J75" s="59">
        <f t="shared" si="3"/>
        <v>192.0528</v>
      </c>
      <c r="K75" s="161"/>
    </row>
    <row r="76" spans="2:11" ht="15">
      <c r="B76" s="58">
        <v>12</v>
      </c>
      <c r="C76" s="31" t="s">
        <v>95</v>
      </c>
      <c r="D76" s="3" t="s">
        <v>107</v>
      </c>
      <c r="E76" s="48">
        <v>13.337</v>
      </c>
      <c r="F76" s="48">
        <v>13.337</v>
      </c>
      <c r="G76" s="19">
        <v>3</v>
      </c>
      <c r="H76" s="20" t="s">
        <v>5</v>
      </c>
      <c r="I76" s="50">
        <v>72</v>
      </c>
      <c r="J76" s="59">
        <f t="shared" si="3"/>
        <v>192.0528</v>
      </c>
      <c r="K76" s="161"/>
    </row>
    <row r="77" spans="2:11" ht="15">
      <c r="B77" s="58">
        <v>13</v>
      </c>
      <c r="C77" s="31" t="s">
        <v>95</v>
      </c>
      <c r="D77" s="3" t="s">
        <v>108</v>
      </c>
      <c r="E77" s="48">
        <v>13.336</v>
      </c>
      <c r="F77" s="48">
        <v>13.336</v>
      </c>
      <c r="G77" s="1">
        <v>3</v>
      </c>
      <c r="H77" s="2" t="s">
        <v>5</v>
      </c>
      <c r="I77" s="50">
        <v>72</v>
      </c>
      <c r="J77" s="59">
        <f t="shared" si="3"/>
        <v>192.0384</v>
      </c>
      <c r="K77" s="161"/>
    </row>
    <row r="78" spans="2:11" ht="15">
      <c r="B78" s="58">
        <v>14</v>
      </c>
      <c r="C78" s="31" t="s">
        <v>95</v>
      </c>
      <c r="D78" s="3" t="s">
        <v>109</v>
      </c>
      <c r="E78" s="48">
        <v>15.008</v>
      </c>
      <c r="F78" s="48">
        <v>15.008</v>
      </c>
      <c r="G78" s="1">
        <v>3</v>
      </c>
      <c r="H78" s="2" t="s">
        <v>5</v>
      </c>
      <c r="I78" s="50">
        <v>72</v>
      </c>
      <c r="J78" s="59">
        <f t="shared" si="3"/>
        <v>216.1152</v>
      </c>
      <c r="K78" s="161"/>
    </row>
    <row r="79" spans="2:11" ht="15">
      <c r="B79" s="58">
        <v>15</v>
      </c>
      <c r="C79" s="31" t="s">
        <v>95</v>
      </c>
      <c r="D79" s="3" t="s">
        <v>110</v>
      </c>
      <c r="E79" s="48">
        <v>15.005</v>
      </c>
      <c r="F79" s="48">
        <v>15.005</v>
      </c>
      <c r="G79" s="1">
        <v>3</v>
      </c>
      <c r="H79" s="2" t="s">
        <v>5</v>
      </c>
      <c r="I79" s="50">
        <v>72</v>
      </c>
      <c r="J79" s="59">
        <f t="shared" si="3"/>
        <v>216.072</v>
      </c>
      <c r="K79" s="161"/>
    </row>
    <row r="80" spans="2:11" ht="15">
      <c r="B80" s="58">
        <v>16</v>
      </c>
      <c r="C80" s="31" t="s">
        <v>95</v>
      </c>
      <c r="D80" s="3" t="s">
        <v>111</v>
      </c>
      <c r="E80" s="48">
        <v>13.344</v>
      </c>
      <c r="F80" s="49">
        <v>12.869</v>
      </c>
      <c r="G80" s="1">
        <v>3</v>
      </c>
      <c r="H80" s="2" t="s">
        <v>5</v>
      </c>
      <c r="I80" s="50">
        <v>72</v>
      </c>
      <c r="J80" s="59">
        <f t="shared" si="3"/>
        <v>192.15359999999998</v>
      </c>
      <c r="K80" s="161"/>
    </row>
    <row r="81" spans="2:11" ht="15">
      <c r="B81" s="58">
        <v>17</v>
      </c>
      <c r="C81" s="31" t="s">
        <v>95</v>
      </c>
      <c r="D81" s="3" t="s">
        <v>112</v>
      </c>
      <c r="E81" s="48">
        <v>13.337</v>
      </c>
      <c r="F81" s="49">
        <v>12.876</v>
      </c>
      <c r="G81" s="1">
        <v>3</v>
      </c>
      <c r="H81" s="2" t="s">
        <v>5</v>
      </c>
      <c r="I81" s="50">
        <v>72</v>
      </c>
      <c r="J81" s="59">
        <f t="shared" si="3"/>
        <v>192.0528</v>
      </c>
      <c r="K81" s="161"/>
    </row>
    <row r="82" spans="2:11" ht="15">
      <c r="B82" s="58">
        <v>18</v>
      </c>
      <c r="C82" s="31" t="s">
        <v>95</v>
      </c>
      <c r="D82" s="3" t="s">
        <v>113</v>
      </c>
      <c r="E82" s="48">
        <v>13.337</v>
      </c>
      <c r="F82" s="49">
        <v>12.745</v>
      </c>
      <c r="G82" s="1">
        <v>3</v>
      </c>
      <c r="H82" s="2" t="s">
        <v>5</v>
      </c>
      <c r="I82" s="50">
        <v>72</v>
      </c>
      <c r="J82" s="59">
        <f t="shared" si="3"/>
        <v>192.0528</v>
      </c>
      <c r="K82" s="161"/>
    </row>
    <row r="83" spans="2:11" ht="15">
      <c r="B83" s="58">
        <v>19</v>
      </c>
      <c r="C83" s="31" t="s">
        <v>95</v>
      </c>
      <c r="D83" s="3" t="s">
        <v>114</v>
      </c>
      <c r="E83" s="48">
        <v>13.337</v>
      </c>
      <c r="F83" s="49">
        <v>12.751</v>
      </c>
      <c r="G83" s="19">
        <v>3</v>
      </c>
      <c r="H83" s="20" t="s">
        <v>5</v>
      </c>
      <c r="I83" s="50">
        <v>72</v>
      </c>
      <c r="J83" s="59">
        <f t="shared" si="3"/>
        <v>192.0528</v>
      </c>
      <c r="K83" s="161"/>
    </row>
    <row r="84" spans="2:11" ht="15">
      <c r="B84" s="58">
        <v>20</v>
      </c>
      <c r="C84" s="31" t="s">
        <v>95</v>
      </c>
      <c r="D84" s="3" t="s">
        <v>115</v>
      </c>
      <c r="E84" s="48">
        <v>13.337</v>
      </c>
      <c r="F84" s="49">
        <v>12.793</v>
      </c>
      <c r="G84" s="1">
        <v>3</v>
      </c>
      <c r="H84" s="2" t="s">
        <v>5</v>
      </c>
      <c r="I84" s="50">
        <v>72</v>
      </c>
      <c r="J84" s="59">
        <f t="shared" si="3"/>
        <v>192.0528</v>
      </c>
      <c r="K84" s="161"/>
    </row>
    <row r="85" spans="2:11" ht="15">
      <c r="B85" s="58">
        <v>21</v>
      </c>
      <c r="C85" s="31" t="s">
        <v>95</v>
      </c>
      <c r="D85" s="3" t="s">
        <v>116</v>
      </c>
      <c r="E85" s="48">
        <v>13.337</v>
      </c>
      <c r="F85" s="48">
        <v>13.337</v>
      </c>
      <c r="G85" s="1">
        <v>3</v>
      </c>
      <c r="H85" s="2" t="s">
        <v>5</v>
      </c>
      <c r="I85" s="50">
        <v>72</v>
      </c>
      <c r="J85" s="59">
        <f t="shared" si="3"/>
        <v>192.0528</v>
      </c>
      <c r="K85" s="161"/>
    </row>
    <row r="86" spans="2:11" ht="15">
      <c r="B86" s="58">
        <v>22</v>
      </c>
      <c r="C86" s="31" t="s">
        <v>95</v>
      </c>
      <c r="D86" s="3" t="s">
        <v>117</v>
      </c>
      <c r="E86" s="48">
        <v>13.337</v>
      </c>
      <c r="F86" s="49">
        <v>12.87</v>
      </c>
      <c r="G86" s="1">
        <v>3</v>
      </c>
      <c r="H86" s="2" t="s">
        <v>5</v>
      </c>
      <c r="I86" s="50">
        <v>72</v>
      </c>
      <c r="J86" s="59">
        <f t="shared" si="3"/>
        <v>192.0528</v>
      </c>
      <c r="K86" s="161"/>
    </row>
    <row r="87" spans="2:11" ht="15">
      <c r="B87" s="58">
        <v>23</v>
      </c>
      <c r="C87" s="31" t="s">
        <v>95</v>
      </c>
      <c r="D87" s="3" t="s">
        <v>118</v>
      </c>
      <c r="E87" s="48">
        <v>13.337</v>
      </c>
      <c r="F87" s="49">
        <v>12.854</v>
      </c>
      <c r="G87" s="1">
        <v>3</v>
      </c>
      <c r="H87" s="2" t="s">
        <v>5</v>
      </c>
      <c r="I87" s="50">
        <v>72</v>
      </c>
      <c r="J87" s="59">
        <f t="shared" si="3"/>
        <v>192.0528</v>
      </c>
      <c r="K87" s="161"/>
    </row>
    <row r="88" spans="2:11" ht="15">
      <c r="B88" s="158">
        <v>24</v>
      </c>
      <c r="C88" s="31" t="s">
        <v>95</v>
      </c>
      <c r="D88" s="34" t="s">
        <v>119</v>
      </c>
      <c r="E88" s="21">
        <v>11.003</v>
      </c>
      <c r="F88" s="21">
        <v>11.003</v>
      </c>
      <c r="G88" s="19">
        <v>3</v>
      </c>
      <c r="H88" s="20" t="s">
        <v>5</v>
      </c>
      <c r="I88" s="50">
        <v>72</v>
      </c>
      <c r="J88" s="59">
        <f t="shared" si="3"/>
        <v>158.44320000000002</v>
      </c>
      <c r="K88" s="161"/>
    </row>
    <row r="89" spans="2:11" ht="15">
      <c r="B89" s="58">
        <v>25</v>
      </c>
      <c r="C89" s="31" t="s">
        <v>95</v>
      </c>
      <c r="D89" s="34" t="s">
        <v>120</v>
      </c>
      <c r="E89" s="21">
        <v>11.92</v>
      </c>
      <c r="F89" s="21">
        <v>11.92</v>
      </c>
      <c r="G89" s="19">
        <v>3</v>
      </c>
      <c r="H89" s="20" t="s">
        <v>5</v>
      </c>
      <c r="I89" s="50">
        <v>72</v>
      </c>
      <c r="J89" s="59">
        <f t="shared" si="3"/>
        <v>171.648</v>
      </c>
      <c r="K89" s="161"/>
    </row>
    <row r="90" spans="2:11" ht="15">
      <c r="B90" s="58">
        <v>26</v>
      </c>
      <c r="C90" s="31" t="s">
        <v>95</v>
      </c>
      <c r="D90" s="34" t="s">
        <v>121</v>
      </c>
      <c r="E90" s="21">
        <v>22.873</v>
      </c>
      <c r="F90" s="21">
        <v>22.873</v>
      </c>
      <c r="G90" s="19">
        <v>3</v>
      </c>
      <c r="H90" s="20" t="s">
        <v>5</v>
      </c>
      <c r="I90" s="50">
        <v>72</v>
      </c>
      <c r="J90" s="59">
        <f t="shared" si="3"/>
        <v>329.37120000000004</v>
      </c>
      <c r="K90" s="161"/>
    </row>
    <row r="91" spans="2:11" ht="15">
      <c r="B91" s="58">
        <v>27</v>
      </c>
      <c r="C91" s="31" t="s">
        <v>95</v>
      </c>
      <c r="D91" s="18" t="s">
        <v>122</v>
      </c>
      <c r="E91" s="21">
        <v>40.011</v>
      </c>
      <c r="F91" s="21">
        <v>40.011</v>
      </c>
      <c r="G91" s="19">
        <v>4</v>
      </c>
      <c r="H91" s="20" t="s">
        <v>5</v>
      </c>
      <c r="I91" s="50">
        <v>72</v>
      </c>
      <c r="J91" s="59">
        <f t="shared" si="3"/>
        <v>576.1584</v>
      </c>
      <c r="K91" s="161"/>
    </row>
    <row r="92" spans="2:11" ht="15">
      <c r="B92" s="58">
        <v>28</v>
      </c>
      <c r="C92" s="31" t="s">
        <v>95</v>
      </c>
      <c r="D92" s="18" t="s">
        <v>123</v>
      </c>
      <c r="E92" s="21">
        <v>26.658</v>
      </c>
      <c r="F92" s="21">
        <v>26.658</v>
      </c>
      <c r="G92" s="19">
        <v>4</v>
      </c>
      <c r="H92" s="20" t="s">
        <v>5</v>
      </c>
      <c r="I92" s="50">
        <v>72</v>
      </c>
      <c r="J92" s="59">
        <f t="shared" si="3"/>
        <v>383.8752</v>
      </c>
      <c r="K92" s="161"/>
    </row>
    <row r="93" spans="2:11" ht="15">
      <c r="B93" s="58">
        <v>29</v>
      </c>
      <c r="C93" s="31" t="s">
        <v>95</v>
      </c>
      <c r="D93" s="18" t="s">
        <v>124</v>
      </c>
      <c r="E93" s="21">
        <v>26.658</v>
      </c>
      <c r="F93" s="21">
        <v>26.658</v>
      </c>
      <c r="G93" s="19">
        <v>4</v>
      </c>
      <c r="H93" s="20" t="s">
        <v>5</v>
      </c>
      <c r="I93" s="50">
        <v>72</v>
      </c>
      <c r="J93" s="59">
        <f t="shared" si="3"/>
        <v>383.8752</v>
      </c>
      <c r="K93" s="161"/>
    </row>
    <row r="94" spans="2:11" ht="15">
      <c r="B94" s="58">
        <v>30</v>
      </c>
      <c r="C94" s="31" t="s">
        <v>95</v>
      </c>
      <c r="D94" s="18" t="s">
        <v>125</v>
      </c>
      <c r="E94" s="21">
        <v>15.006</v>
      </c>
      <c r="F94" s="21">
        <v>15.006</v>
      </c>
      <c r="G94" s="19">
        <v>3</v>
      </c>
      <c r="H94" s="20" t="s">
        <v>5</v>
      </c>
      <c r="I94" s="50">
        <v>72</v>
      </c>
      <c r="J94" s="59">
        <f t="shared" si="3"/>
        <v>216.0864</v>
      </c>
      <c r="K94" s="161"/>
    </row>
    <row r="95" spans="2:11" ht="15.75" thickBot="1">
      <c r="B95" s="58">
        <v>31</v>
      </c>
      <c r="C95" s="31" t="s">
        <v>95</v>
      </c>
      <c r="D95" s="18" t="s">
        <v>126</v>
      </c>
      <c r="E95" s="21">
        <v>21.007</v>
      </c>
      <c r="F95" s="21">
        <v>21.007</v>
      </c>
      <c r="G95" s="19">
        <v>4</v>
      </c>
      <c r="H95" s="20" t="s">
        <v>5</v>
      </c>
      <c r="I95" s="50">
        <v>72</v>
      </c>
      <c r="J95" s="59">
        <f t="shared" si="3"/>
        <v>302.5008</v>
      </c>
      <c r="K95" s="161"/>
    </row>
    <row r="96" spans="2:11" ht="15.75" thickBot="1">
      <c r="B96" s="82"/>
      <c r="C96" s="79" t="s">
        <v>6</v>
      </c>
      <c r="D96" s="83"/>
      <c r="E96" s="84">
        <f>SUM(E65:E95)</f>
        <v>456.95700000000005</v>
      </c>
      <c r="F96" s="156">
        <f>SUM(F65:F95)</f>
        <v>451.20200000000006</v>
      </c>
      <c r="G96" s="61"/>
      <c r="H96" s="12"/>
      <c r="I96" s="86"/>
      <c r="J96" s="87"/>
      <c r="K96" s="161"/>
    </row>
    <row r="97" spans="2:11" ht="15">
      <c r="B97" s="162"/>
      <c r="C97" s="170"/>
      <c r="D97" s="180"/>
      <c r="E97" s="181"/>
      <c r="F97" s="171"/>
      <c r="G97" s="182"/>
      <c r="H97" s="183"/>
      <c r="I97" s="168"/>
      <c r="J97" s="169"/>
      <c r="K97" s="161"/>
    </row>
    <row r="98" spans="2:11" ht="15">
      <c r="B98" s="58">
        <v>1</v>
      </c>
      <c r="C98" s="31" t="s">
        <v>11</v>
      </c>
      <c r="D98" s="18" t="s">
        <v>127</v>
      </c>
      <c r="E98" s="48">
        <v>15.003</v>
      </c>
      <c r="F98" s="48">
        <v>15.003</v>
      </c>
      <c r="G98" s="19">
        <v>4</v>
      </c>
      <c r="H98" s="20" t="s">
        <v>5</v>
      </c>
      <c r="I98" s="50">
        <v>72</v>
      </c>
      <c r="J98" s="59">
        <f aca="true" t="shared" si="4" ref="J98:J119">20%*I98*E98</f>
        <v>216.0432</v>
      </c>
      <c r="K98" s="161"/>
    </row>
    <row r="99" spans="2:11" ht="15">
      <c r="B99" s="58">
        <v>2</v>
      </c>
      <c r="C99" s="31" t="s">
        <v>11</v>
      </c>
      <c r="D99" s="18" t="s">
        <v>128</v>
      </c>
      <c r="E99" s="48">
        <v>15.003</v>
      </c>
      <c r="F99" s="48">
        <v>15.003</v>
      </c>
      <c r="G99" s="19">
        <v>4</v>
      </c>
      <c r="H99" s="20" t="s">
        <v>5</v>
      </c>
      <c r="I99" s="50">
        <v>72</v>
      </c>
      <c r="J99" s="59">
        <f t="shared" si="4"/>
        <v>216.0432</v>
      </c>
      <c r="K99" s="161"/>
    </row>
    <row r="100" spans="2:11" ht="15">
      <c r="B100" s="58">
        <v>3</v>
      </c>
      <c r="C100" s="31" t="s">
        <v>11</v>
      </c>
      <c r="D100" s="18" t="s">
        <v>129</v>
      </c>
      <c r="E100" s="48">
        <v>15.003</v>
      </c>
      <c r="F100" s="48">
        <v>15.003</v>
      </c>
      <c r="G100" s="19">
        <v>4</v>
      </c>
      <c r="H100" s="20" t="s">
        <v>5</v>
      </c>
      <c r="I100" s="50">
        <v>72</v>
      </c>
      <c r="J100" s="59">
        <f t="shared" si="4"/>
        <v>216.0432</v>
      </c>
      <c r="K100" s="161"/>
    </row>
    <row r="101" spans="2:11" ht="15">
      <c r="B101" s="58">
        <v>4</v>
      </c>
      <c r="C101" s="31" t="s">
        <v>11</v>
      </c>
      <c r="D101" s="18" t="s">
        <v>130</v>
      </c>
      <c r="E101" s="48">
        <v>15.003</v>
      </c>
      <c r="F101" s="48">
        <v>15.003</v>
      </c>
      <c r="G101" s="19">
        <v>4</v>
      </c>
      <c r="H101" s="20" t="s">
        <v>5</v>
      </c>
      <c r="I101" s="50">
        <v>72</v>
      </c>
      <c r="J101" s="59">
        <f t="shared" si="4"/>
        <v>216.0432</v>
      </c>
      <c r="K101" s="161"/>
    </row>
    <row r="102" spans="2:11" ht="15">
      <c r="B102" s="58">
        <v>5</v>
      </c>
      <c r="C102" s="31" t="s">
        <v>11</v>
      </c>
      <c r="D102" s="18" t="s">
        <v>131</v>
      </c>
      <c r="E102" s="48">
        <v>15.003</v>
      </c>
      <c r="F102" s="48">
        <v>15.003</v>
      </c>
      <c r="G102" s="19">
        <v>4</v>
      </c>
      <c r="H102" s="20" t="s">
        <v>5</v>
      </c>
      <c r="I102" s="50">
        <v>72</v>
      </c>
      <c r="J102" s="59">
        <f t="shared" si="4"/>
        <v>216.0432</v>
      </c>
      <c r="K102" s="161"/>
    </row>
    <row r="103" spans="2:11" ht="15">
      <c r="B103" s="58">
        <v>6</v>
      </c>
      <c r="C103" s="31" t="s">
        <v>11</v>
      </c>
      <c r="D103" s="18" t="s">
        <v>132</v>
      </c>
      <c r="E103" s="48">
        <v>10.002</v>
      </c>
      <c r="F103" s="48">
        <v>10.002</v>
      </c>
      <c r="G103" s="19">
        <v>4</v>
      </c>
      <c r="H103" s="20" t="s">
        <v>5</v>
      </c>
      <c r="I103" s="50">
        <v>72</v>
      </c>
      <c r="J103" s="59">
        <f t="shared" si="4"/>
        <v>144.02880000000002</v>
      </c>
      <c r="K103" s="161"/>
    </row>
    <row r="104" spans="2:11" ht="15">
      <c r="B104" s="58">
        <v>7</v>
      </c>
      <c r="C104" s="31" t="s">
        <v>11</v>
      </c>
      <c r="D104" s="18" t="s">
        <v>133</v>
      </c>
      <c r="E104" s="48">
        <v>10.002</v>
      </c>
      <c r="F104" s="48">
        <v>10.002</v>
      </c>
      <c r="G104" s="19">
        <v>4</v>
      </c>
      <c r="H104" s="20" t="s">
        <v>5</v>
      </c>
      <c r="I104" s="50">
        <v>72</v>
      </c>
      <c r="J104" s="59">
        <f t="shared" si="4"/>
        <v>144.02880000000002</v>
      </c>
      <c r="K104" s="161"/>
    </row>
    <row r="105" spans="2:11" ht="15">
      <c r="B105" s="58">
        <v>8</v>
      </c>
      <c r="C105" s="31" t="s">
        <v>11</v>
      </c>
      <c r="D105" s="18" t="s">
        <v>134</v>
      </c>
      <c r="E105" s="21">
        <v>9.752</v>
      </c>
      <c r="F105" s="21">
        <v>9.752</v>
      </c>
      <c r="G105" s="19">
        <v>3</v>
      </c>
      <c r="H105" s="20" t="s">
        <v>5</v>
      </c>
      <c r="I105" s="50">
        <v>72</v>
      </c>
      <c r="J105" s="59">
        <f t="shared" si="4"/>
        <v>140.42880000000002</v>
      </c>
      <c r="K105" s="161"/>
    </row>
    <row r="106" spans="2:11" ht="15">
      <c r="B106" s="58">
        <v>9</v>
      </c>
      <c r="C106" s="31" t="s">
        <v>11</v>
      </c>
      <c r="D106" s="18" t="s">
        <v>135</v>
      </c>
      <c r="E106" s="48">
        <v>8.355</v>
      </c>
      <c r="F106" s="48">
        <v>8.355</v>
      </c>
      <c r="G106" s="19">
        <v>4</v>
      </c>
      <c r="H106" s="20" t="s">
        <v>5</v>
      </c>
      <c r="I106" s="50">
        <v>72</v>
      </c>
      <c r="J106" s="59">
        <f t="shared" si="4"/>
        <v>120.31200000000001</v>
      </c>
      <c r="K106" s="161"/>
    </row>
    <row r="107" spans="2:11" ht="15">
      <c r="B107" s="58">
        <v>10</v>
      </c>
      <c r="C107" s="31" t="s">
        <v>11</v>
      </c>
      <c r="D107" s="18" t="s">
        <v>136</v>
      </c>
      <c r="E107" s="48">
        <v>13.71</v>
      </c>
      <c r="F107" s="48">
        <v>13.71</v>
      </c>
      <c r="G107" s="19">
        <v>4</v>
      </c>
      <c r="H107" s="20" t="s">
        <v>5</v>
      </c>
      <c r="I107" s="50">
        <v>72</v>
      </c>
      <c r="J107" s="59">
        <f t="shared" si="4"/>
        <v>197.424</v>
      </c>
      <c r="K107" s="161"/>
    </row>
    <row r="108" spans="2:11" ht="15">
      <c r="B108" s="58">
        <v>11</v>
      </c>
      <c r="C108" s="31" t="s">
        <v>11</v>
      </c>
      <c r="D108" s="18" t="s">
        <v>137</v>
      </c>
      <c r="E108" s="48">
        <v>3.001</v>
      </c>
      <c r="F108" s="48">
        <v>3.001</v>
      </c>
      <c r="G108" s="19">
        <v>4</v>
      </c>
      <c r="H108" s="20" t="s">
        <v>5</v>
      </c>
      <c r="I108" s="50">
        <v>72</v>
      </c>
      <c r="J108" s="59">
        <f t="shared" si="4"/>
        <v>43.2144</v>
      </c>
      <c r="K108" s="161"/>
    </row>
    <row r="109" spans="2:11" ht="15">
      <c r="B109" s="58">
        <v>12</v>
      </c>
      <c r="C109" s="31" t="s">
        <v>11</v>
      </c>
      <c r="D109" s="18" t="s">
        <v>138</v>
      </c>
      <c r="E109" s="21">
        <v>10.669</v>
      </c>
      <c r="F109" s="21">
        <v>10.669</v>
      </c>
      <c r="G109" s="19">
        <v>4</v>
      </c>
      <c r="H109" s="22" t="s">
        <v>5</v>
      </c>
      <c r="I109" s="50">
        <v>72</v>
      </c>
      <c r="J109" s="59">
        <f t="shared" si="4"/>
        <v>153.6336</v>
      </c>
      <c r="K109" s="161"/>
    </row>
    <row r="110" spans="2:11" ht="15">
      <c r="B110" s="58">
        <v>13</v>
      </c>
      <c r="C110" s="31" t="s">
        <v>11</v>
      </c>
      <c r="D110" s="18" t="s">
        <v>139</v>
      </c>
      <c r="E110" s="48">
        <v>5.801</v>
      </c>
      <c r="F110" s="48">
        <v>5.801</v>
      </c>
      <c r="G110" s="19">
        <v>4</v>
      </c>
      <c r="H110" s="22" t="s">
        <v>5</v>
      </c>
      <c r="I110" s="50">
        <v>72</v>
      </c>
      <c r="J110" s="59">
        <f t="shared" si="4"/>
        <v>83.5344</v>
      </c>
      <c r="K110" s="161"/>
    </row>
    <row r="111" spans="2:11" ht="15">
      <c r="B111" s="58">
        <v>14</v>
      </c>
      <c r="C111" s="31" t="s">
        <v>11</v>
      </c>
      <c r="D111" s="18" t="s">
        <v>140</v>
      </c>
      <c r="E111" s="8">
        <v>7.503</v>
      </c>
      <c r="F111" s="8">
        <v>7.503</v>
      </c>
      <c r="G111" s="1">
        <v>4</v>
      </c>
      <c r="H111" s="2" t="s">
        <v>5</v>
      </c>
      <c r="I111" s="50">
        <v>72</v>
      </c>
      <c r="J111" s="59">
        <f t="shared" si="4"/>
        <v>108.0432</v>
      </c>
      <c r="K111" s="161"/>
    </row>
    <row r="112" spans="2:11" ht="15">
      <c r="B112" s="58">
        <v>15</v>
      </c>
      <c r="C112" s="31" t="s">
        <v>11</v>
      </c>
      <c r="D112" s="18" t="s">
        <v>141</v>
      </c>
      <c r="E112" s="8">
        <v>7.502</v>
      </c>
      <c r="F112" s="8">
        <v>7.502</v>
      </c>
      <c r="G112" s="1">
        <v>4</v>
      </c>
      <c r="H112" s="2" t="s">
        <v>5</v>
      </c>
      <c r="I112" s="50">
        <v>72</v>
      </c>
      <c r="J112" s="59">
        <f t="shared" si="4"/>
        <v>108.0288</v>
      </c>
      <c r="K112" s="161"/>
    </row>
    <row r="113" spans="2:11" ht="15.75" thickBot="1">
      <c r="B113" s="224">
        <v>16</v>
      </c>
      <c r="C113" s="184" t="s">
        <v>11</v>
      </c>
      <c r="D113" s="185" t="s">
        <v>142</v>
      </c>
      <c r="E113" s="186">
        <v>10.752</v>
      </c>
      <c r="F113" s="186">
        <v>10.752</v>
      </c>
      <c r="G113" s="187">
        <v>3</v>
      </c>
      <c r="H113" s="188" t="s">
        <v>5</v>
      </c>
      <c r="I113" s="178">
        <v>72</v>
      </c>
      <c r="J113" s="179">
        <f t="shared" si="4"/>
        <v>154.8288</v>
      </c>
      <c r="K113" s="161"/>
    </row>
    <row r="114" spans="2:11" ht="15">
      <c r="B114" s="162">
        <v>17</v>
      </c>
      <c r="C114" s="170" t="s">
        <v>11</v>
      </c>
      <c r="D114" s="180" t="s">
        <v>143</v>
      </c>
      <c r="E114" s="165">
        <v>7.195</v>
      </c>
      <c r="F114" s="171">
        <v>6.414</v>
      </c>
      <c r="G114" s="182">
        <v>3</v>
      </c>
      <c r="H114" s="183" t="s">
        <v>5</v>
      </c>
      <c r="I114" s="168">
        <v>72</v>
      </c>
      <c r="J114" s="169">
        <f t="shared" si="4"/>
        <v>103.608</v>
      </c>
      <c r="K114" s="161"/>
    </row>
    <row r="115" spans="2:11" ht="15">
      <c r="B115" s="58">
        <v>18</v>
      </c>
      <c r="C115" s="31" t="s">
        <v>11</v>
      </c>
      <c r="D115" s="18" t="s">
        <v>144</v>
      </c>
      <c r="E115" s="48">
        <v>7.195</v>
      </c>
      <c r="F115" s="49">
        <v>6.606</v>
      </c>
      <c r="G115" s="19">
        <v>3</v>
      </c>
      <c r="H115" s="20" t="s">
        <v>5</v>
      </c>
      <c r="I115" s="50">
        <v>72</v>
      </c>
      <c r="J115" s="59">
        <f t="shared" si="4"/>
        <v>103.608</v>
      </c>
      <c r="K115" s="161"/>
    </row>
    <row r="116" spans="2:11" ht="15">
      <c r="B116" s="58">
        <v>19</v>
      </c>
      <c r="C116" s="31" t="s">
        <v>11</v>
      </c>
      <c r="D116" s="18" t="s">
        <v>145</v>
      </c>
      <c r="E116" s="21">
        <v>49.007</v>
      </c>
      <c r="F116" s="49">
        <v>45.524</v>
      </c>
      <c r="G116" s="19">
        <v>3</v>
      </c>
      <c r="H116" s="20" t="s">
        <v>5</v>
      </c>
      <c r="I116" s="50">
        <v>72</v>
      </c>
      <c r="J116" s="59">
        <f t="shared" si="4"/>
        <v>705.7008</v>
      </c>
      <c r="K116" s="161"/>
    </row>
    <row r="117" spans="2:11" ht="15">
      <c r="B117" s="58">
        <v>20</v>
      </c>
      <c r="C117" s="31" t="s">
        <v>11</v>
      </c>
      <c r="D117" s="18" t="s">
        <v>146</v>
      </c>
      <c r="E117" s="21">
        <v>5.501</v>
      </c>
      <c r="F117" s="49">
        <v>5.087</v>
      </c>
      <c r="G117" s="19">
        <v>3</v>
      </c>
      <c r="H117" s="20" t="s">
        <v>5</v>
      </c>
      <c r="I117" s="50">
        <v>72</v>
      </c>
      <c r="J117" s="59">
        <f t="shared" si="4"/>
        <v>79.21440000000001</v>
      </c>
      <c r="K117" s="161"/>
    </row>
    <row r="118" spans="2:11" ht="15">
      <c r="B118" s="58">
        <v>21</v>
      </c>
      <c r="C118" s="31" t="s">
        <v>11</v>
      </c>
      <c r="D118" s="18" t="s">
        <v>147</v>
      </c>
      <c r="E118" s="21">
        <v>6.001</v>
      </c>
      <c r="F118" s="49">
        <v>5.59</v>
      </c>
      <c r="G118" s="19">
        <v>3</v>
      </c>
      <c r="H118" s="20" t="s">
        <v>5</v>
      </c>
      <c r="I118" s="50">
        <v>72</v>
      </c>
      <c r="J118" s="59">
        <f t="shared" si="4"/>
        <v>86.4144</v>
      </c>
      <c r="K118" s="161"/>
    </row>
    <row r="119" spans="2:11" ht="15.75" thickBot="1">
      <c r="B119" s="224">
        <v>22</v>
      </c>
      <c r="C119" s="184" t="s">
        <v>11</v>
      </c>
      <c r="D119" s="189" t="s">
        <v>148</v>
      </c>
      <c r="E119" s="190">
        <v>7.001</v>
      </c>
      <c r="F119" s="190">
        <v>7.001</v>
      </c>
      <c r="G119" s="187">
        <v>3</v>
      </c>
      <c r="H119" s="188" t="s">
        <v>5</v>
      </c>
      <c r="I119" s="178">
        <v>72</v>
      </c>
      <c r="J119" s="179">
        <f t="shared" si="4"/>
        <v>100.8144</v>
      </c>
      <c r="K119" s="161"/>
    </row>
    <row r="120" spans="2:11" ht="15.75" thickBot="1">
      <c r="B120" s="82"/>
      <c r="C120" s="79" t="s">
        <v>6</v>
      </c>
      <c r="D120" s="83"/>
      <c r="E120" s="84">
        <f>SUM(E98:E119)</f>
        <v>253.96400000000003</v>
      </c>
      <c r="F120" s="156">
        <f>SUM(F98:F119)</f>
        <v>248.286</v>
      </c>
      <c r="G120" s="61"/>
      <c r="H120" s="12"/>
      <c r="I120" s="86"/>
      <c r="J120" s="87"/>
      <c r="K120" s="161"/>
    </row>
    <row r="121" spans="2:11" ht="14.25">
      <c r="B121" s="119"/>
      <c r="C121" s="57"/>
      <c r="D121" s="26"/>
      <c r="E121" s="55"/>
      <c r="F121" s="55"/>
      <c r="G121" s="53"/>
      <c r="H121" s="3"/>
      <c r="I121" s="56"/>
      <c r="J121" s="59"/>
      <c r="K121" s="161"/>
    </row>
    <row r="122" spans="2:11" ht="15">
      <c r="B122" s="157">
        <v>1</v>
      </c>
      <c r="C122" s="69" t="s">
        <v>12</v>
      </c>
      <c r="D122" s="4" t="s">
        <v>149</v>
      </c>
      <c r="E122" s="5">
        <v>34.112</v>
      </c>
      <c r="F122" s="5">
        <v>34.112</v>
      </c>
      <c r="G122" s="6">
        <v>5</v>
      </c>
      <c r="H122" s="7" t="s">
        <v>5</v>
      </c>
      <c r="I122" s="56">
        <v>72</v>
      </c>
      <c r="J122" s="59">
        <f>20%*I122*E122</f>
        <v>491.2128</v>
      </c>
      <c r="K122" s="161"/>
    </row>
    <row r="123" spans="2:11" ht="15.75" thickBot="1">
      <c r="B123" s="58">
        <v>2</v>
      </c>
      <c r="C123" s="69" t="s">
        <v>12</v>
      </c>
      <c r="D123" s="70" t="s">
        <v>28</v>
      </c>
      <c r="E123" s="71">
        <v>11.923</v>
      </c>
      <c r="F123" s="71">
        <v>11.923</v>
      </c>
      <c r="G123" s="6">
        <v>4</v>
      </c>
      <c r="H123" s="7" t="s">
        <v>5</v>
      </c>
      <c r="I123" s="56">
        <v>72</v>
      </c>
      <c r="J123" s="59">
        <f>20%*I123*E123</f>
        <v>171.6912</v>
      </c>
      <c r="K123" s="161"/>
    </row>
    <row r="124" spans="2:11" ht="15.75" thickBot="1">
      <c r="B124" s="82"/>
      <c r="C124" s="79" t="s">
        <v>6</v>
      </c>
      <c r="D124" s="83"/>
      <c r="E124" s="84">
        <f>SUM(E122:E123)</f>
        <v>46.035000000000004</v>
      </c>
      <c r="F124" s="156">
        <f>SUM(F121:F123)</f>
        <v>46.035000000000004</v>
      </c>
      <c r="G124" s="61"/>
      <c r="H124" s="12"/>
      <c r="I124" s="86"/>
      <c r="J124" s="87"/>
      <c r="K124" s="161"/>
    </row>
    <row r="125" spans="2:11" ht="15">
      <c r="B125" s="58"/>
      <c r="C125" s="31"/>
      <c r="D125" s="22"/>
      <c r="E125" s="48"/>
      <c r="F125" s="49"/>
      <c r="G125" s="19"/>
      <c r="H125" s="20"/>
      <c r="I125" s="50"/>
      <c r="J125" s="59"/>
      <c r="K125" s="161"/>
    </row>
    <row r="126" spans="2:11" ht="15">
      <c r="B126" s="58">
        <v>1</v>
      </c>
      <c r="C126" s="31" t="s">
        <v>13</v>
      </c>
      <c r="D126" s="22" t="s">
        <v>150</v>
      </c>
      <c r="E126" s="21">
        <v>6.173</v>
      </c>
      <c r="F126" s="21">
        <v>6.173</v>
      </c>
      <c r="G126" s="19">
        <v>3</v>
      </c>
      <c r="H126" s="20" t="s">
        <v>5</v>
      </c>
      <c r="I126" s="50">
        <v>72</v>
      </c>
      <c r="J126" s="59">
        <f aca="true" t="shared" si="5" ref="J126:J135">20%*I126*E126</f>
        <v>88.8912</v>
      </c>
      <c r="K126" s="161"/>
    </row>
    <row r="127" spans="2:11" ht="15">
      <c r="B127" s="58">
        <v>2</v>
      </c>
      <c r="C127" s="31" t="s">
        <v>13</v>
      </c>
      <c r="D127" s="22" t="s">
        <v>151</v>
      </c>
      <c r="E127" s="21">
        <v>6.173</v>
      </c>
      <c r="F127" s="21">
        <v>6.173</v>
      </c>
      <c r="G127" s="19">
        <v>3</v>
      </c>
      <c r="H127" s="20" t="s">
        <v>5</v>
      </c>
      <c r="I127" s="50">
        <v>72</v>
      </c>
      <c r="J127" s="59">
        <f t="shared" si="5"/>
        <v>88.8912</v>
      </c>
      <c r="K127" s="161"/>
    </row>
    <row r="128" spans="2:11" ht="15">
      <c r="B128" s="58">
        <v>3</v>
      </c>
      <c r="C128" s="31" t="s">
        <v>13</v>
      </c>
      <c r="D128" s="22" t="s">
        <v>152</v>
      </c>
      <c r="E128" s="21">
        <v>6.173</v>
      </c>
      <c r="F128" s="21">
        <v>6.173</v>
      </c>
      <c r="G128" s="19">
        <v>3</v>
      </c>
      <c r="H128" s="20" t="s">
        <v>5</v>
      </c>
      <c r="I128" s="50">
        <v>72</v>
      </c>
      <c r="J128" s="59">
        <f t="shared" si="5"/>
        <v>88.8912</v>
      </c>
      <c r="K128" s="161"/>
    </row>
    <row r="129" spans="2:11" ht="15">
      <c r="B129" s="58">
        <v>4</v>
      </c>
      <c r="C129" s="31" t="s">
        <v>13</v>
      </c>
      <c r="D129" s="22" t="s">
        <v>153</v>
      </c>
      <c r="E129" s="21">
        <v>34.006</v>
      </c>
      <c r="F129" s="49">
        <v>30.899</v>
      </c>
      <c r="G129" s="19">
        <v>3</v>
      </c>
      <c r="H129" s="20" t="s">
        <v>5</v>
      </c>
      <c r="I129" s="50">
        <v>72</v>
      </c>
      <c r="J129" s="59">
        <f t="shared" si="5"/>
        <v>489.6864</v>
      </c>
      <c r="K129" s="161"/>
    </row>
    <row r="130" spans="2:11" ht="15">
      <c r="B130" s="58">
        <v>5</v>
      </c>
      <c r="C130" s="31" t="s">
        <v>13</v>
      </c>
      <c r="D130" s="22" t="s">
        <v>154</v>
      </c>
      <c r="E130" s="48">
        <v>5.876</v>
      </c>
      <c r="F130" s="48">
        <v>5.876</v>
      </c>
      <c r="G130" s="19">
        <v>3</v>
      </c>
      <c r="H130" s="20" t="s">
        <v>5</v>
      </c>
      <c r="I130" s="50">
        <v>72</v>
      </c>
      <c r="J130" s="59">
        <f t="shared" si="5"/>
        <v>84.6144</v>
      </c>
      <c r="K130" s="161"/>
    </row>
    <row r="131" spans="2:11" ht="15">
      <c r="B131" s="58">
        <v>6</v>
      </c>
      <c r="C131" s="31" t="s">
        <v>13</v>
      </c>
      <c r="D131" s="22" t="s">
        <v>155</v>
      </c>
      <c r="E131" s="48">
        <v>5.876</v>
      </c>
      <c r="F131" s="48">
        <v>5.876</v>
      </c>
      <c r="G131" s="19">
        <v>3</v>
      </c>
      <c r="H131" s="20" t="s">
        <v>5</v>
      </c>
      <c r="I131" s="50">
        <v>72</v>
      </c>
      <c r="J131" s="59">
        <f t="shared" si="5"/>
        <v>84.6144</v>
      </c>
      <c r="K131" s="161"/>
    </row>
    <row r="132" spans="2:11" ht="15">
      <c r="B132" s="58">
        <v>7</v>
      </c>
      <c r="C132" s="31" t="s">
        <v>13</v>
      </c>
      <c r="D132" s="22" t="s">
        <v>156</v>
      </c>
      <c r="E132" s="48">
        <v>5.876</v>
      </c>
      <c r="F132" s="48">
        <v>5.876</v>
      </c>
      <c r="G132" s="19">
        <v>3</v>
      </c>
      <c r="H132" s="20" t="s">
        <v>5</v>
      </c>
      <c r="I132" s="50">
        <v>72</v>
      </c>
      <c r="J132" s="59">
        <f t="shared" si="5"/>
        <v>84.6144</v>
      </c>
      <c r="K132" s="161"/>
    </row>
    <row r="133" spans="2:11" ht="15">
      <c r="B133" s="58">
        <v>8</v>
      </c>
      <c r="C133" s="31" t="s">
        <v>13</v>
      </c>
      <c r="D133" s="22" t="s">
        <v>157</v>
      </c>
      <c r="E133" s="48">
        <v>4.723</v>
      </c>
      <c r="F133" s="48">
        <v>4.723</v>
      </c>
      <c r="G133" s="19">
        <v>3</v>
      </c>
      <c r="H133" s="20" t="s">
        <v>5</v>
      </c>
      <c r="I133" s="50">
        <v>72</v>
      </c>
      <c r="J133" s="59">
        <f t="shared" si="5"/>
        <v>68.0112</v>
      </c>
      <c r="K133" s="161"/>
    </row>
    <row r="134" spans="2:11" ht="15">
      <c r="B134" s="58">
        <v>9</v>
      </c>
      <c r="C134" s="31" t="s">
        <v>13</v>
      </c>
      <c r="D134" s="22" t="s">
        <v>158</v>
      </c>
      <c r="E134" s="48">
        <v>4.723</v>
      </c>
      <c r="F134" s="48">
        <v>4.723</v>
      </c>
      <c r="G134" s="1">
        <v>3</v>
      </c>
      <c r="H134" s="2" t="s">
        <v>5</v>
      </c>
      <c r="I134" s="50">
        <v>72</v>
      </c>
      <c r="J134" s="59">
        <f t="shared" si="5"/>
        <v>68.0112</v>
      </c>
      <c r="K134" s="161"/>
    </row>
    <row r="135" spans="2:11" ht="15.75" thickBot="1">
      <c r="B135" s="158">
        <v>10</v>
      </c>
      <c r="C135" s="31" t="s">
        <v>13</v>
      </c>
      <c r="D135" s="22" t="s">
        <v>159</v>
      </c>
      <c r="E135" s="48">
        <v>6.401</v>
      </c>
      <c r="F135" s="48">
        <v>6.401</v>
      </c>
      <c r="G135" s="19">
        <v>3</v>
      </c>
      <c r="H135" s="20" t="s">
        <v>5</v>
      </c>
      <c r="I135" s="50">
        <v>72</v>
      </c>
      <c r="J135" s="59">
        <f t="shared" si="5"/>
        <v>92.1744</v>
      </c>
      <c r="K135" s="161"/>
    </row>
    <row r="136" spans="2:11" ht="15.75" thickBot="1">
      <c r="B136" s="82"/>
      <c r="C136" s="79" t="s">
        <v>6</v>
      </c>
      <c r="D136" s="83"/>
      <c r="E136" s="84">
        <f>SUM(E126:E135)</f>
        <v>86</v>
      </c>
      <c r="F136" s="156">
        <f>SUM(F126:F135)</f>
        <v>82.89299999999999</v>
      </c>
      <c r="G136" s="61"/>
      <c r="H136" s="12"/>
      <c r="I136" s="86"/>
      <c r="J136" s="87"/>
      <c r="K136" s="161"/>
    </row>
    <row r="137" spans="2:11" ht="15">
      <c r="B137" s="58"/>
      <c r="C137" s="31"/>
      <c r="D137" s="22"/>
      <c r="E137" s="48"/>
      <c r="F137" s="49"/>
      <c r="G137" s="19"/>
      <c r="H137" s="20"/>
      <c r="I137" s="50"/>
      <c r="J137" s="59"/>
      <c r="K137" s="161"/>
    </row>
    <row r="138" spans="2:11" ht="15">
      <c r="B138" s="58">
        <v>1</v>
      </c>
      <c r="C138" s="31" t="s">
        <v>14</v>
      </c>
      <c r="D138" s="3" t="s">
        <v>160</v>
      </c>
      <c r="E138" s="26">
        <v>13.334</v>
      </c>
      <c r="F138" s="49">
        <v>12.25</v>
      </c>
      <c r="G138" s="3">
        <v>4</v>
      </c>
      <c r="H138" s="2" t="s">
        <v>5</v>
      </c>
      <c r="I138" s="50">
        <v>72</v>
      </c>
      <c r="J138" s="59">
        <f aca="true" t="shared" si="6" ref="J138:J154">20%*I138*E138</f>
        <v>192.0096</v>
      </c>
      <c r="K138" s="161"/>
    </row>
    <row r="139" spans="2:11" ht="15">
      <c r="B139" s="58">
        <v>2</v>
      </c>
      <c r="C139" s="31" t="s">
        <v>14</v>
      </c>
      <c r="D139" s="3" t="s">
        <v>161</v>
      </c>
      <c r="E139" s="26">
        <v>13.337</v>
      </c>
      <c r="F139" s="49">
        <v>12.535</v>
      </c>
      <c r="G139" s="3">
        <v>4</v>
      </c>
      <c r="H139" s="2" t="s">
        <v>5</v>
      </c>
      <c r="I139" s="50">
        <v>72</v>
      </c>
      <c r="J139" s="59">
        <f t="shared" si="6"/>
        <v>192.0528</v>
      </c>
      <c r="K139" s="161"/>
    </row>
    <row r="140" spans="2:11" ht="15">
      <c r="B140" s="58">
        <v>3</v>
      </c>
      <c r="C140" s="31" t="s">
        <v>14</v>
      </c>
      <c r="D140" s="3" t="s">
        <v>162</v>
      </c>
      <c r="E140" s="26">
        <v>13.335</v>
      </c>
      <c r="F140" s="49">
        <v>12.025</v>
      </c>
      <c r="G140" s="3">
        <v>4</v>
      </c>
      <c r="H140" s="2" t="s">
        <v>5</v>
      </c>
      <c r="I140" s="50">
        <v>72</v>
      </c>
      <c r="J140" s="59">
        <f t="shared" si="6"/>
        <v>192.02400000000003</v>
      </c>
      <c r="K140" s="161"/>
    </row>
    <row r="141" spans="2:11" ht="15">
      <c r="B141" s="58">
        <v>4</v>
      </c>
      <c r="C141" s="31" t="s">
        <v>14</v>
      </c>
      <c r="D141" s="3" t="s">
        <v>163</v>
      </c>
      <c r="E141" s="26">
        <v>16.682</v>
      </c>
      <c r="F141" s="26">
        <v>16.682</v>
      </c>
      <c r="G141" s="3">
        <v>4</v>
      </c>
      <c r="H141" s="2" t="s">
        <v>5</v>
      </c>
      <c r="I141" s="50">
        <v>72</v>
      </c>
      <c r="J141" s="59">
        <f t="shared" si="6"/>
        <v>240.2208</v>
      </c>
      <c r="K141" s="161"/>
    </row>
    <row r="142" spans="2:11" ht="15">
      <c r="B142" s="58">
        <v>5</v>
      </c>
      <c r="C142" s="31" t="s">
        <v>14</v>
      </c>
      <c r="D142" s="3" t="s">
        <v>164</v>
      </c>
      <c r="E142" s="26">
        <v>13.213</v>
      </c>
      <c r="F142" s="49">
        <v>9.677</v>
      </c>
      <c r="G142" s="3">
        <v>3</v>
      </c>
      <c r="H142" s="2" t="s">
        <v>5</v>
      </c>
      <c r="I142" s="50">
        <v>72</v>
      </c>
      <c r="J142" s="59">
        <f t="shared" si="6"/>
        <v>190.2672</v>
      </c>
      <c r="K142" s="161"/>
    </row>
    <row r="143" spans="2:11" ht="15">
      <c r="B143" s="58">
        <v>6</v>
      </c>
      <c r="C143" s="31" t="s">
        <v>14</v>
      </c>
      <c r="D143" s="3" t="s">
        <v>165</v>
      </c>
      <c r="E143" s="26">
        <v>12.991</v>
      </c>
      <c r="F143" s="26">
        <v>12.991</v>
      </c>
      <c r="G143" s="3">
        <v>3</v>
      </c>
      <c r="H143" s="2" t="s">
        <v>5</v>
      </c>
      <c r="I143" s="50">
        <v>72</v>
      </c>
      <c r="J143" s="59">
        <f t="shared" si="6"/>
        <v>187.0704</v>
      </c>
      <c r="K143" s="161"/>
    </row>
    <row r="144" spans="2:11" ht="15">
      <c r="B144" s="58">
        <v>7</v>
      </c>
      <c r="C144" s="31" t="s">
        <v>14</v>
      </c>
      <c r="D144" s="3" t="s">
        <v>166</v>
      </c>
      <c r="E144" s="26">
        <v>17.344</v>
      </c>
      <c r="F144" s="26">
        <v>17.344</v>
      </c>
      <c r="G144" s="3">
        <v>3</v>
      </c>
      <c r="H144" s="2" t="s">
        <v>5</v>
      </c>
      <c r="I144" s="50">
        <v>72</v>
      </c>
      <c r="J144" s="59">
        <f t="shared" si="6"/>
        <v>249.75360000000003</v>
      </c>
      <c r="K144" s="161"/>
    </row>
    <row r="145" spans="2:11" ht="15">
      <c r="B145" s="58">
        <v>8</v>
      </c>
      <c r="C145" s="31" t="s">
        <v>14</v>
      </c>
      <c r="D145" s="3" t="s">
        <v>167</v>
      </c>
      <c r="E145" s="72">
        <v>10.003</v>
      </c>
      <c r="F145" s="72">
        <v>10.003</v>
      </c>
      <c r="G145" s="3">
        <v>3</v>
      </c>
      <c r="H145" s="2" t="s">
        <v>5</v>
      </c>
      <c r="I145" s="50">
        <v>72</v>
      </c>
      <c r="J145" s="59">
        <f t="shared" si="6"/>
        <v>144.0432</v>
      </c>
      <c r="K145" s="161"/>
    </row>
    <row r="146" spans="2:11" ht="15">
      <c r="B146" s="58">
        <v>9</v>
      </c>
      <c r="C146" s="31" t="s">
        <v>14</v>
      </c>
      <c r="D146" s="3" t="s">
        <v>168</v>
      </c>
      <c r="E146" s="72">
        <v>4.635</v>
      </c>
      <c r="F146" s="72">
        <v>4.635</v>
      </c>
      <c r="G146" s="3">
        <v>3</v>
      </c>
      <c r="H146" s="2" t="s">
        <v>5</v>
      </c>
      <c r="I146" s="50">
        <v>72</v>
      </c>
      <c r="J146" s="59">
        <f t="shared" si="6"/>
        <v>66.744</v>
      </c>
      <c r="K146" s="161"/>
    </row>
    <row r="147" spans="2:11" ht="15">
      <c r="B147" s="58">
        <v>10</v>
      </c>
      <c r="C147" s="31" t="s">
        <v>14</v>
      </c>
      <c r="D147" s="3" t="s">
        <v>169</v>
      </c>
      <c r="E147" s="26">
        <v>19.103</v>
      </c>
      <c r="F147" s="49">
        <v>18.178</v>
      </c>
      <c r="G147" s="3">
        <v>4</v>
      </c>
      <c r="H147" s="2" t="s">
        <v>5</v>
      </c>
      <c r="I147" s="50">
        <v>72</v>
      </c>
      <c r="J147" s="59">
        <f t="shared" si="6"/>
        <v>275.08320000000003</v>
      </c>
      <c r="K147" s="161"/>
    </row>
    <row r="148" spans="2:11" ht="15">
      <c r="B148" s="58">
        <v>11</v>
      </c>
      <c r="C148" s="31" t="s">
        <v>14</v>
      </c>
      <c r="D148" s="3" t="s">
        <v>170</v>
      </c>
      <c r="E148" s="26">
        <v>23.339</v>
      </c>
      <c r="F148" s="49">
        <v>19.921</v>
      </c>
      <c r="G148" s="3">
        <v>4</v>
      </c>
      <c r="H148" s="2" t="s">
        <v>5</v>
      </c>
      <c r="I148" s="50">
        <v>72</v>
      </c>
      <c r="J148" s="59">
        <f t="shared" si="6"/>
        <v>336.0816</v>
      </c>
      <c r="K148" s="161"/>
    </row>
    <row r="149" spans="2:11" ht="15">
      <c r="B149" s="58">
        <v>12</v>
      </c>
      <c r="C149" s="31" t="s">
        <v>14</v>
      </c>
      <c r="D149" s="3" t="s">
        <v>171</v>
      </c>
      <c r="E149" s="26">
        <v>12.503</v>
      </c>
      <c r="F149" s="26">
        <v>12.503</v>
      </c>
      <c r="G149" s="3">
        <v>4</v>
      </c>
      <c r="H149" s="2" t="s">
        <v>5</v>
      </c>
      <c r="I149" s="50">
        <v>72</v>
      </c>
      <c r="J149" s="59">
        <f t="shared" si="6"/>
        <v>180.0432</v>
      </c>
      <c r="K149" s="161"/>
    </row>
    <row r="150" spans="2:11" ht="15">
      <c r="B150" s="58">
        <v>13</v>
      </c>
      <c r="C150" s="31" t="s">
        <v>14</v>
      </c>
      <c r="D150" s="3" t="s">
        <v>172</v>
      </c>
      <c r="E150" s="26">
        <v>21.784</v>
      </c>
      <c r="F150" s="26">
        <v>21.784</v>
      </c>
      <c r="G150" s="3">
        <v>4</v>
      </c>
      <c r="H150" s="2" t="s">
        <v>5</v>
      </c>
      <c r="I150" s="50">
        <v>72</v>
      </c>
      <c r="J150" s="59">
        <f t="shared" si="6"/>
        <v>313.6896</v>
      </c>
      <c r="K150" s="161"/>
    </row>
    <row r="151" spans="2:11" ht="15">
      <c r="B151" s="58">
        <v>14</v>
      </c>
      <c r="C151" s="31" t="s">
        <v>14</v>
      </c>
      <c r="D151" s="3" t="s">
        <v>173</v>
      </c>
      <c r="E151" s="26">
        <v>10.883</v>
      </c>
      <c r="F151" s="49">
        <v>8.593</v>
      </c>
      <c r="G151" s="3">
        <v>3</v>
      </c>
      <c r="H151" s="2" t="s">
        <v>5</v>
      </c>
      <c r="I151" s="50">
        <v>72</v>
      </c>
      <c r="J151" s="59">
        <f t="shared" si="6"/>
        <v>156.71519999999998</v>
      </c>
      <c r="K151" s="161"/>
    </row>
    <row r="152" spans="2:11" ht="15">
      <c r="B152" s="58">
        <v>15</v>
      </c>
      <c r="C152" s="31" t="s">
        <v>14</v>
      </c>
      <c r="D152" s="3" t="s">
        <v>174</v>
      </c>
      <c r="E152" s="26">
        <v>17.505</v>
      </c>
      <c r="F152" s="53">
        <v>17.099</v>
      </c>
      <c r="G152" s="3">
        <v>4</v>
      </c>
      <c r="H152" s="2" t="s">
        <v>5</v>
      </c>
      <c r="I152" s="50">
        <v>72</v>
      </c>
      <c r="J152" s="59">
        <f t="shared" si="6"/>
        <v>252.072</v>
      </c>
      <c r="K152" s="161"/>
    </row>
    <row r="153" spans="2:11" ht="15">
      <c r="B153" s="58">
        <v>16</v>
      </c>
      <c r="C153" s="31" t="s">
        <v>14</v>
      </c>
      <c r="D153" s="3" t="s">
        <v>175</v>
      </c>
      <c r="E153" s="26">
        <v>12.5</v>
      </c>
      <c r="F153" s="26">
        <v>12.5</v>
      </c>
      <c r="G153" s="3">
        <v>4</v>
      </c>
      <c r="H153" s="2" t="s">
        <v>5</v>
      </c>
      <c r="I153" s="50">
        <v>72</v>
      </c>
      <c r="J153" s="59">
        <f t="shared" si="6"/>
        <v>180</v>
      </c>
      <c r="K153" s="161"/>
    </row>
    <row r="154" spans="2:11" ht="15.75" thickBot="1">
      <c r="B154" s="58">
        <v>17</v>
      </c>
      <c r="C154" s="31" t="s">
        <v>14</v>
      </c>
      <c r="D154" s="3" t="s">
        <v>176</v>
      </c>
      <c r="E154" s="26">
        <v>41.047</v>
      </c>
      <c r="F154" s="49">
        <v>39.616</v>
      </c>
      <c r="G154" s="3">
        <v>3</v>
      </c>
      <c r="H154" s="2" t="s">
        <v>5</v>
      </c>
      <c r="I154" s="50">
        <v>72</v>
      </c>
      <c r="J154" s="59">
        <f t="shared" si="6"/>
        <v>591.0767999999999</v>
      </c>
      <c r="K154" s="161"/>
    </row>
    <row r="155" spans="2:11" ht="15.75" thickBot="1">
      <c r="B155" s="82"/>
      <c r="C155" s="79" t="s">
        <v>6</v>
      </c>
      <c r="D155" s="83"/>
      <c r="E155" s="84">
        <f>SUM(E138:E154)</f>
        <v>273.538</v>
      </c>
      <c r="F155" s="156">
        <f>SUM(F138:F154)</f>
        <v>258.33599999999996</v>
      </c>
      <c r="G155" s="61"/>
      <c r="H155" s="12"/>
      <c r="I155" s="86"/>
      <c r="J155" s="87"/>
      <c r="K155" s="161"/>
    </row>
    <row r="156" spans="2:11" ht="15">
      <c r="B156" s="58"/>
      <c r="C156" s="31"/>
      <c r="D156" s="3"/>
      <c r="E156" s="8"/>
      <c r="F156" s="49"/>
      <c r="G156" s="1"/>
      <c r="H156" s="2"/>
      <c r="I156" s="50"/>
      <c r="J156" s="59"/>
      <c r="K156" s="161"/>
    </row>
    <row r="157" spans="2:11" ht="15">
      <c r="B157" s="58">
        <v>1</v>
      </c>
      <c r="C157" s="51" t="s">
        <v>15</v>
      </c>
      <c r="D157" s="70" t="s">
        <v>29</v>
      </c>
      <c r="E157" s="71">
        <v>2.218</v>
      </c>
      <c r="F157" s="49">
        <v>1.898</v>
      </c>
      <c r="G157" s="6">
        <v>3</v>
      </c>
      <c r="H157" s="7" t="s">
        <v>5</v>
      </c>
      <c r="I157" s="50">
        <v>72</v>
      </c>
      <c r="J157" s="59">
        <f>20%*I157*E157</f>
        <v>31.9392</v>
      </c>
      <c r="K157" s="161"/>
    </row>
    <row r="158" spans="2:11" ht="15.75" thickBot="1">
      <c r="B158" s="58">
        <v>2</v>
      </c>
      <c r="C158" s="51" t="s">
        <v>15</v>
      </c>
      <c r="D158" s="4" t="s">
        <v>177</v>
      </c>
      <c r="E158" s="5">
        <v>19.58</v>
      </c>
      <c r="F158" s="49">
        <v>17.054</v>
      </c>
      <c r="G158" s="6">
        <v>3</v>
      </c>
      <c r="H158" s="7" t="s">
        <v>5</v>
      </c>
      <c r="I158" s="50">
        <v>72</v>
      </c>
      <c r="J158" s="59">
        <f>20%*I158*E158</f>
        <v>281.952</v>
      </c>
      <c r="K158" s="161"/>
    </row>
    <row r="159" spans="2:11" ht="15.75" thickBot="1">
      <c r="B159" s="82"/>
      <c r="C159" s="79" t="s">
        <v>6</v>
      </c>
      <c r="D159" s="83"/>
      <c r="E159" s="84">
        <f>SUM(E157:E158)</f>
        <v>21.798</v>
      </c>
      <c r="F159" s="156">
        <f>SUM(F157:F158)</f>
        <v>18.951999999999998</v>
      </c>
      <c r="G159" s="61"/>
      <c r="H159" s="12"/>
      <c r="I159" s="86"/>
      <c r="J159" s="87"/>
      <c r="K159" s="161"/>
    </row>
    <row r="160" spans="2:11" ht="15">
      <c r="B160" s="58"/>
      <c r="C160" s="31"/>
      <c r="D160" s="3"/>
      <c r="E160" s="48"/>
      <c r="F160" s="49"/>
      <c r="G160" s="1"/>
      <c r="H160" s="2"/>
      <c r="I160" s="50"/>
      <c r="J160" s="59"/>
      <c r="K160" s="161"/>
    </row>
    <row r="161" spans="2:11" ht="15">
      <c r="B161" s="58">
        <v>1</v>
      </c>
      <c r="C161" s="31" t="s">
        <v>16</v>
      </c>
      <c r="D161" s="18" t="s">
        <v>178</v>
      </c>
      <c r="E161" s="26">
        <v>14.802</v>
      </c>
      <c r="F161" s="26">
        <v>14.802</v>
      </c>
      <c r="G161" s="3">
        <v>3</v>
      </c>
      <c r="H161" s="2" t="s">
        <v>5</v>
      </c>
      <c r="I161" s="50">
        <v>72</v>
      </c>
      <c r="J161" s="59">
        <f aca="true" t="shared" si="7" ref="J161:J192">20%*I161*E161</f>
        <v>213.1488</v>
      </c>
      <c r="K161" s="161"/>
    </row>
    <row r="162" spans="2:11" ht="15">
      <c r="B162" s="58">
        <v>2</v>
      </c>
      <c r="C162" s="31" t="s">
        <v>16</v>
      </c>
      <c r="D162" s="18" t="s">
        <v>179</v>
      </c>
      <c r="E162" s="28">
        <v>10.001</v>
      </c>
      <c r="F162" s="28">
        <v>10.001</v>
      </c>
      <c r="G162" s="18">
        <v>3</v>
      </c>
      <c r="H162" s="20" t="s">
        <v>5</v>
      </c>
      <c r="I162" s="50">
        <v>72</v>
      </c>
      <c r="J162" s="59">
        <f t="shared" si="7"/>
        <v>144.0144</v>
      </c>
      <c r="K162" s="161"/>
    </row>
    <row r="163" spans="2:11" ht="15">
      <c r="B163" s="58">
        <v>3</v>
      </c>
      <c r="C163" s="31" t="s">
        <v>16</v>
      </c>
      <c r="D163" s="18" t="s">
        <v>180</v>
      </c>
      <c r="E163" s="28">
        <v>10.001</v>
      </c>
      <c r="F163" s="28">
        <v>10.001</v>
      </c>
      <c r="G163" s="18">
        <v>3</v>
      </c>
      <c r="H163" s="20" t="s">
        <v>5</v>
      </c>
      <c r="I163" s="50">
        <v>72</v>
      </c>
      <c r="J163" s="59">
        <f t="shared" si="7"/>
        <v>144.0144</v>
      </c>
      <c r="K163" s="161"/>
    </row>
    <row r="164" spans="2:11" ht="15">
      <c r="B164" s="58">
        <v>4</v>
      </c>
      <c r="C164" s="31" t="s">
        <v>16</v>
      </c>
      <c r="D164" s="18" t="s">
        <v>181</v>
      </c>
      <c r="E164" s="72">
        <v>8.981</v>
      </c>
      <c r="F164" s="72">
        <v>8.981</v>
      </c>
      <c r="G164" s="18">
        <v>3</v>
      </c>
      <c r="H164" s="20" t="s">
        <v>5</v>
      </c>
      <c r="I164" s="50">
        <v>72</v>
      </c>
      <c r="J164" s="59">
        <f t="shared" si="7"/>
        <v>129.3264</v>
      </c>
      <c r="K164" s="161"/>
    </row>
    <row r="165" spans="2:11" ht="15">
      <c r="B165" s="58">
        <v>5</v>
      </c>
      <c r="C165" s="31" t="s">
        <v>16</v>
      </c>
      <c r="D165" s="18" t="s">
        <v>182</v>
      </c>
      <c r="E165" s="72">
        <v>8.501</v>
      </c>
      <c r="F165" s="72">
        <v>8.501</v>
      </c>
      <c r="G165" s="18">
        <v>3</v>
      </c>
      <c r="H165" s="20" t="s">
        <v>5</v>
      </c>
      <c r="I165" s="50">
        <v>72</v>
      </c>
      <c r="J165" s="59">
        <f t="shared" si="7"/>
        <v>122.4144</v>
      </c>
      <c r="K165" s="161"/>
    </row>
    <row r="166" spans="2:11" ht="15">
      <c r="B166" s="58">
        <v>6</v>
      </c>
      <c r="C166" s="31" t="s">
        <v>16</v>
      </c>
      <c r="D166" s="18" t="s">
        <v>183</v>
      </c>
      <c r="E166" s="72">
        <v>8.434</v>
      </c>
      <c r="F166" s="72">
        <v>8.434</v>
      </c>
      <c r="G166" s="18">
        <v>3</v>
      </c>
      <c r="H166" s="20" t="s">
        <v>5</v>
      </c>
      <c r="I166" s="50">
        <v>72</v>
      </c>
      <c r="J166" s="59">
        <f t="shared" si="7"/>
        <v>121.44959999999999</v>
      </c>
      <c r="K166" s="161"/>
    </row>
    <row r="167" spans="2:11" ht="15">
      <c r="B167" s="58">
        <v>7</v>
      </c>
      <c r="C167" s="31" t="s">
        <v>16</v>
      </c>
      <c r="D167" s="18" t="s">
        <v>184</v>
      </c>
      <c r="E167" s="72">
        <v>8.435</v>
      </c>
      <c r="F167" s="72">
        <v>8.435</v>
      </c>
      <c r="G167" s="18">
        <v>3</v>
      </c>
      <c r="H167" s="20" t="s">
        <v>5</v>
      </c>
      <c r="I167" s="50">
        <v>72</v>
      </c>
      <c r="J167" s="59">
        <f t="shared" si="7"/>
        <v>121.46400000000001</v>
      </c>
      <c r="K167" s="161"/>
    </row>
    <row r="168" spans="2:11" ht="15">
      <c r="B168" s="58">
        <v>8</v>
      </c>
      <c r="C168" s="31" t="s">
        <v>16</v>
      </c>
      <c r="D168" s="18" t="s">
        <v>185</v>
      </c>
      <c r="E168" s="72">
        <v>8.434</v>
      </c>
      <c r="F168" s="72">
        <v>8.434</v>
      </c>
      <c r="G168" s="18">
        <v>3</v>
      </c>
      <c r="H168" s="20" t="s">
        <v>5</v>
      </c>
      <c r="I168" s="50">
        <v>72</v>
      </c>
      <c r="J168" s="59">
        <f t="shared" si="7"/>
        <v>121.44959999999999</v>
      </c>
      <c r="K168" s="161"/>
    </row>
    <row r="169" spans="2:11" ht="15">
      <c r="B169" s="58">
        <v>9</v>
      </c>
      <c r="C169" s="31" t="s">
        <v>16</v>
      </c>
      <c r="D169" s="18" t="s">
        <v>186</v>
      </c>
      <c r="E169" s="72">
        <v>8.434</v>
      </c>
      <c r="F169" s="72">
        <v>8.434</v>
      </c>
      <c r="G169" s="18">
        <v>3</v>
      </c>
      <c r="H169" s="20" t="s">
        <v>5</v>
      </c>
      <c r="I169" s="50">
        <v>72</v>
      </c>
      <c r="J169" s="59">
        <f t="shared" si="7"/>
        <v>121.44959999999999</v>
      </c>
      <c r="K169" s="161"/>
    </row>
    <row r="170" spans="2:11" ht="15">
      <c r="B170" s="58">
        <v>10</v>
      </c>
      <c r="C170" s="31" t="s">
        <v>16</v>
      </c>
      <c r="D170" s="18" t="s">
        <v>187</v>
      </c>
      <c r="E170" s="72">
        <v>8.434</v>
      </c>
      <c r="F170" s="72">
        <v>8.434</v>
      </c>
      <c r="G170" s="18">
        <v>3</v>
      </c>
      <c r="H170" s="20" t="s">
        <v>5</v>
      </c>
      <c r="I170" s="50">
        <v>72</v>
      </c>
      <c r="J170" s="59">
        <f t="shared" si="7"/>
        <v>121.44959999999999</v>
      </c>
      <c r="K170" s="161"/>
    </row>
    <row r="171" spans="2:11" ht="15">
      <c r="B171" s="58">
        <v>11</v>
      </c>
      <c r="C171" s="31" t="s">
        <v>16</v>
      </c>
      <c r="D171" s="18" t="s">
        <v>188</v>
      </c>
      <c r="E171" s="72">
        <v>8.434</v>
      </c>
      <c r="F171" s="72">
        <v>8.434</v>
      </c>
      <c r="G171" s="18">
        <v>3</v>
      </c>
      <c r="H171" s="20" t="s">
        <v>5</v>
      </c>
      <c r="I171" s="50">
        <v>72</v>
      </c>
      <c r="J171" s="59">
        <f t="shared" si="7"/>
        <v>121.44959999999999</v>
      </c>
      <c r="K171" s="161"/>
    </row>
    <row r="172" spans="2:11" ht="15">
      <c r="B172" s="58">
        <v>12</v>
      </c>
      <c r="C172" s="31" t="s">
        <v>16</v>
      </c>
      <c r="D172" s="18" t="s">
        <v>189</v>
      </c>
      <c r="E172" s="72">
        <v>8.434</v>
      </c>
      <c r="F172" s="72">
        <v>8.434</v>
      </c>
      <c r="G172" s="18">
        <v>3</v>
      </c>
      <c r="H172" s="20" t="s">
        <v>5</v>
      </c>
      <c r="I172" s="50">
        <v>72</v>
      </c>
      <c r="J172" s="59">
        <f t="shared" si="7"/>
        <v>121.44959999999999</v>
      </c>
      <c r="K172" s="161"/>
    </row>
    <row r="173" spans="2:11" ht="15">
      <c r="B173" s="58">
        <v>13</v>
      </c>
      <c r="C173" s="31" t="s">
        <v>16</v>
      </c>
      <c r="D173" s="3" t="s">
        <v>190</v>
      </c>
      <c r="E173" s="72">
        <v>8.434</v>
      </c>
      <c r="F173" s="72">
        <v>8.434</v>
      </c>
      <c r="G173" s="18">
        <v>3</v>
      </c>
      <c r="H173" s="20" t="s">
        <v>5</v>
      </c>
      <c r="I173" s="50">
        <v>72</v>
      </c>
      <c r="J173" s="59">
        <f t="shared" si="7"/>
        <v>121.44959999999999</v>
      </c>
      <c r="K173" s="161"/>
    </row>
    <row r="174" spans="2:11" ht="15">
      <c r="B174" s="58">
        <v>14</v>
      </c>
      <c r="C174" s="31" t="s">
        <v>16</v>
      </c>
      <c r="D174" s="18" t="s">
        <v>191</v>
      </c>
      <c r="E174" s="72">
        <v>8.434</v>
      </c>
      <c r="F174" s="72">
        <v>8.434</v>
      </c>
      <c r="G174" s="18">
        <v>3</v>
      </c>
      <c r="H174" s="20" t="s">
        <v>5</v>
      </c>
      <c r="I174" s="50">
        <v>72</v>
      </c>
      <c r="J174" s="59">
        <f t="shared" si="7"/>
        <v>121.44959999999999</v>
      </c>
      <c r="K174" s="161"/>
    </row>
    <row r="175" spans="2:11" ht="15">
      <c r="B175" s="58">
        <v>15</v>
      </c>
      <c r="C175" s="31" t="s">
        <v>16</v>
      </c>
      <c r="D175" s="18" t="s">
        <v>192</v>
      </c>
      <c r="E175" s="72">
        <v>8.434</v>
      </c>
      <c r="F175" s="72">
        <v>8.434</v>
      </c>
      <c r="G175" s="18">
        <v>3</v>
      </c>
      <c r="H175" s="20" t="s">
        <v>5</v>
      </c>
      <c r="I175" s="50">
        <v>72</v>
      </c>
      <c r="J175" s="59">
        <f t="shared" si="7"/>
        <v>121.44959999999999</v>
      </c>
      <c r="K175" s="161"/>
    </row>
    <row r="176" spans="2:11" ht="15">
      <c r="B176" s="58">
        <v>16</v>
      </c>
      <c r="C176" s="31" t="s">
        <v>16</v>
      </c>
      <c r="D176" s="18" t="s">
        <v>193</v>
      </c>
      <c r="E176" s="72">
        <v>8.434</v>
      </c>
      <c r="F176" s="72">
        <v>8.434</v>
      </c>
      <c r="G176" s="18">
        <v>3</v>
      </c>
      <c r="H176" s="20" t="s">
        <v>5</v>
      </c>
      <c r="I176" s="50">
        <v>72</v>
      </c>
      <c r="J176" s="59">
        <f t="shared" si="7"/>
        <v>121.44959999999999</v>
      </c>
      <c r="K176" s="161"/>
    </row>
    <row r="177" spans="2:11" ht="15">
      <c r="B177" s="58">
        <v>17</v>
      </c>
      <c r="C177" s="31" t="s">
        <v>16</v>
      </c>
      <c r="D177" s="18" t="s">
        <v>194</v>
      </c>
      <c r="E177" s="72">
        <v>8.501</v>
      </c>
      <c r="F177" s="72">
        <v>8.501</v>
      </c>
      <c r="G177" s="18">
        <v>3</v>
      </c>
      <c r="H177" s="20" t="s">
        <v>5</v>
      </c>
      <c r="I177" s="50">
        <v>72</v>
      </c>
      <c r="J177" s="59">
        <f t="shared" si="7"/>
        <v>122.4144</v>
      </c>
      <c r="K177" s="161"/>
    </row>
    <row r="178" spans="2:11" ht="15">
      <c r="B178" s="58">
        <v>18</v>
      </c>
      <c r="C178" s="31" t="s">
        <v>16</v>
      </c>
      <c r="D178" s="18" t="s">
        <v>195</v>
      </c>
      <c r="E178" s="72">
        <v>8.501</v>
      </c>
      <c r="F178" s="72">
        <v>8.501</v>
      </c>
      <c r="G178" s="18">
        <v>3</v>
      </c>
      <c r="H178" s="20" t="s">
        <v>5</v>
      </c>
      <c r="I178" s="50">
        <v>72</v>
      </c>
      <c r="J178" s="59">
        <f t="shared" si="7"/>
        <v>122.4144</v>
      </c>
      <c r="K178" s="161"/>
    </row>
    <row r="179" spans="2:11" ht="15">
      <c r="B179" s="58">
        <v>19</v>
      </c>
      <c r="C179" s="31" t="s">
        <v>16</v>
      </c>
      <c r="D179" s="18" t="s">
        <v>196</v>
      </c>
      <c r="E179" s="72">
        <v>8.501</v>
      </c>
      <c r="F179" s="72">
        <v>8.501</v>
      </c>
      <c r="G179" s="18">
        <v>3</v>
      </c>
      <c r="H179" s="20" t="s">
        <v>5</v>
      </c>
      <c r="I179" s="50">
        <v>72</v>
      </c>
      <c r="J179" s="59">
        <f t="shared" si="7"/>
        <v>122.4144</v>
      </c>
      <c r="K179" s="161"/>
    </row>
    <row r="180" spans="2:11" ht="15">
      <c r="B180" s="58">
        <v>20</v>
      </c>
      <c r="C180" s="31" t="s">
        <v>16</v>
      </c>
      <c r="D180" s="18" t="s">
        <v>197</v>
      </c>
      <c r="E180" s="72">
        <v>8.501</v>
      </c>
      <c r="F180" s="72">
        <v>8.501</v>
      </c>
      <c r="G180" s="18">
        <v>3</v>
      </c>
      <c r="H180" s="20" t="s">
        <v>5</v>
      </c>
      <c r="I180" s="50">
        <v>72</v>
      </c>
      <c r="J180" s="59">
        <f t="shared" si="7"/>
        <v>122.4144</v>
      </c>
      <c r="K180" s="161"/>
    </row>
    <row r="181" spans="2:11" ht="15">
      <c r="B181" s="58">
        <v>21</v>
      </c>
      <c r="C181" s="31" t="s">
        <v>16</v>
      </c>
      <c r="D181" s="18" t="s">
        <v>198</v>
      </c>
      <c r="E181" s="72">
        <v>8.502</v>
      </c>
      <c r="F181" s="72">
        <v>8.502</v>
      </c>
      <c r="G181" s="18">
        <v>3</v>
      </c>
      <c r="H181" s="20" t="s">
        <v>5</v>
      </c>
      <c r="I181" s="50">
        <v>72</v>
      </c>
      <c r="J181" s="59">
        <f t="shared" si="7"/>
        <v>122.42880000000001</v>
      </c>
      <c r="K181" s="161"/>
    </row>
    <row r="182" spans="2:11" ht="15">
      <c r="B182" s="58">
        <v>22</v>
      </c>
      <c r="C182" s="31" t="s">
        <v>16</v>
      </c>
      <c r="D182" s="18" t="s">
        <v>199</v>
      </c>
      <c r="E182" s="72">
        <v>8.502</v>
      </c>
      <c r="F182" s="72">
        <v>8.502</v>
      </c>
      <c r="G182" s="18">
        <v>3</v>
      </c>
      <c r="H182" s="20" t="s">
        <v>5</v>
      </c>
      <c r="I182" s="50">
        <v>72</v>
      </c>
      <c r="J182" s="59">
        <f t="shared" si="7"/>
        <v>122.42880000000001</v>
      </c>
      <c r="K182" s="161"/>
    </row>
    <row r="183" spans="2:11" ht="15">
      <c r="B183" s="58">
        <v>23</v>
      </c>
      <c r="C183" s="31" t="s">
        <v>16</v>
      </c>
      <c r="D183" s="18" t="s">
        <v>200</v>
      </c>
      <c r="E183" s="72">
        <v>8.5</v>
      </c>
      <c r="F183" s="72">
        <v>8.5</v>
      </c>
      <c r="G183" s="18">
        <v>3</v>
      </c>
      <c r="H183" s="20" t="s">
        <v>5</v>
      </c>
      <c r="I183" s="50">
        <v>72</v>
      </c>
      <c r="J183" s="59">
        <f t="shared" si="7"/>
        <v>122.4</v>
      </c>
      <c r="K183" s="161"/>
    </row>
    <row r="184" spans="2:11" ht="15">
      <c r="B184" s="158">
        <v>24</v>
      </c>
      <c r="C184" s="31" t="s">
        <v>16</v>
      </c>
      <c r="D184" s="18" t="s">
        <v>201</v>
      </c>
      <c r="E184" s="72">
        <v>8.501</v>
      </c>
      <c r="F184" s="72">
        <v>8.501</v>
      </c>
      <c r="G184" s="18">
        <v>3</v>
      </c>
      <c r="H184" s="20" t="s">
        <v>5</v>
      </c>
      <c r="I184" s="50">
        <v>72</v>
      </c>
      <c r="J184" s="59">
        <f t="shared" si="7"/>
        <v>122.4144</v>
      </c>
      <c r="K184" s="161"/>
    </row>
    <row r="185" spans="2:11" ht="15">
      <c r="B185" s="158">
        <v>25</v>
      </c>
      <c r="C185" s="31" t="s">
        <v>16</v>
      </c>
      <c r="D185" s="18" t="s">
        <v>202</v>
      </c>
      <c r="E185" s="72">
        <v>8.501</v>
      </c>
      <c r="F185" s="72">
        <v>8.501</v>
      </c>
      <c r="G185" s="18">
        <v>3</v>
      </c>
      <c r="H185" s="20" t="s">
        <v>5</v>
      </c>
      <c r="I185" s="50">
        <v>72</v>
      </c>
      <c r="J185" s="59">
        <f t="shared" si="7"/>
        <v>122.4144</v>
      </c>
      <c r="K185" s="161"/>
    </row>
    <row r="186" spans="2:11" ht="15">
      <c r="B186" s="58">
        <v>26</v>
      </c>
      <c r="C186" s="31" t="s">
        <v>16</v>
      </c>
      <c r="D186" s="18" t="s">
        <v>203</v>
      </c>
      <c r="E186" s="72">
        <v>8.501</v>
      </c>
      <c r="F186" s="72">
        <v>8.501</v>
      </c>
      <c r="G186" s="18">
        <v>3</v>
      </c>
      <c r="H186" s="20" t="s">
        <v>5</v>
      </c>
      <c r="I186" s="50">
        <v>72</v>
      </c>
      <c r="J186" s="59">
        <f t="shared" si="7"/>
        <v>122.4144</v>
      </c>
      <c r="K186" s="161"/>
    </row>
    <row r="187" spans="2:11" ht="15">
      <c r="B187" s="58">
        <v>27</v>
      </c>
      <c r="C187" s="31" t="s">
        <v>16</v>
      </c>
      <c r="D187" s="18" t="s">
        <v>204</v>
      </c>
      <c r="E187" s="72">
        <v>8.501</v>
      </c>
      <c r="F187" s="49">
        <v>7.974</v>
      </c>
      <c r="G187" s="18">
        <v>3</v>
      </c>
      <c r="H187" s="20" t="s">
        <v>5</v>
      </c>
      <c r="I187" s="50">
        <v>72</v>
      </c>
      <c r="J187" s="59">
        <f t="shared" si="7"/>
        <v>122.4144</v>
      </c>
      <c r="K187" s="161"/>
    </row>
    <row r="188" spans="2:11" ht="15">
      <c r="B188" s="58">
        <v>28</v>
      </c>
      <c r="C188" s="31" t="s">
        <v>16</v>
      </c>
      <c r="D188" s="18" t="s">
        <v>205</v>
      </c>
      <c r="E188" s="28">
        <v>13.377</v>
      </c>
      <c r="F188" s="28">
        <v>13.377</v>
      </c>
      <c r="G188" s="18">
        <v>2</v>
      </c>
      <c r="H188" s="20" t="s">
        <v>5</v>
      </c>
      <c r="I188" s="50">
        <v>72</v>
      </c>
      <c r="J188" s="59">
        <f t="shared" si="7"/>
        <v>192.6288</v>
      </c>
      <c r="K188" s="161"/>
    </row>
    <row r="189" spans="2:11" ht="15">
      <c r="B189" s="58">
        <v>29</v>
      </c>
      <c r="C189" s="31" t="s">
        <v>16</v>
      </c>
      <c r="D189" s="18" t="s">
        <v>206</v>
      </c>
      <c r="E189" s="28">
        <v>21.105</v>
      </c>
      <c r="F189" s="28">
        <v>21.105</v>
      </c>
      <c r="G189" s="18">
        <v>3</v>
      </c>
      <c r="H189" s="20" t="s">
        <v>5</v>
      </c>
      <c r="I189" s="50">
        <v>72</v>
      </c>
      <c r="J189" s="59">
        <f t="shared" si="7"/>
        <v>303.91200000000003</v>
      </c>
      <c r="K189" s="161"/>
    </row>
    <row r="190" spans="2:11" ht="15">
      <c r="B190" s="58">
        <v>30</v>
      </c>
      <c r="C190" s="31" t="s">
        <v>16</v>
      </c>
      <c r="D190" s="18" t="s">
        <v>207</v>
      </c>
      <c r="E190" s="28">
        <v>24.254</v>
      </c>
      <c r="F190" s="28">
        <v>24.254</v>
      </c>
      <c r="G190" s="18">
        <v>3</v>
      </c>
      <c r="H190" s="20" t="s">
        <v>5</v>
      </c>
      <c r="I190" s="50">
        <v>72</v>
      </c>
      <c r="J190" s="59">
        <f t="shared" si="7"/>
        <v>349.2576</v>
      </c>
      <c r="K190" s="161"/>
    </row>
    <row r="191" spans="2:11" ht="15">
      <c r="B191" s="58">
        <v>31</v>
      </c>
      <c r="C191" s="31" t="s">
        <v>16</v>
      </c>
      <c r="D191" s="18" t="s">
        <v>208</v>
      </c>
      <c r="E191" s="72">
        <v>8.441</v>
      </c>
      <c r="F191" s="72">
        <v>8.441</v>
      </c>
      <c r="G191" s="18">
        <v>4</v>
      </c>
      <c r="H191" s="20" t="s">
        <v>5</v>
      </c>
      <c r="I191" s="50">
        <v>72</v>
      </c>
      <c r="J191" s="59">
        <f t="shared" si="7"/>
        <v>121.55040000000001</v>
      </c>
      <c r="K191" s="161"/>
    </row>
    <row r="192" spans="2:11" ht="15">
      <c r="B192" s="58">
        <v>32</v>
      </c>
      <c r="C192" s="31" t="s">
        <v>16</v>
      </c>
      <c r="D192" s="18" t="s">
        <v>209</v>
      </c>
      <c r="E192" s="72">
        <v>8.441</v>
      </c>
      <c r="F192" s="72">
        <v>8.441</v>
      </c>
      <c r="G192" s="18">
        <v>4</v>
      </c>
      <c r="H192" s="20" t="s">
        <v>5</v>
      </c>
      <c r="I192" s="50">
        <v>72</v>
      </c>
      <c r="J192" s="59">
        <f t="shared" si="7"/>
        <v>121.55040000000001</v>
      </c>
      <c r="K192" s="161"/>
    </row>
    <row r="193" spans="2:11" ht="15">
      <c r="B193" s="58">
        <v>33</v>
      </c>
      <c r="C193" s="31" t="s">
        <v>16</v>
      </c>
      <c r="D193" s="18" t="s">
        <v>210</v>
      </c>
      <c r="E193" s="72">
        <v>8.441</v>
      </c>
      <c r="F193" s="72">
        <v>8.441</v>
      </c>
      <c r="G193" s="18">
        <v>4</v>
      </c>
      <c r="H193" s="20" t="s">
        <v>5</v>
      </c>
      <c r="I193" s="50">
        <v>72</v>
      </c>
      <c r="J193" s="59">
        <f aca="true" t="shared" si="8" ref="J193:J214">20%*I193*E193</f>
        <v>121.55040000000001</v>
      </c>
      <c r="K193" s="161"/>
    </row>
    <row r="194" spans="2:11" ht="15">
      <c r="B194" s="58">
        <v>34</v>
      </c>
      <c r="C194" s="31" t="s">
        <v>16</v>
      </c>
      <c r="D194" s="18" t="s">
        <v>211</v>
      </c>
      <c r="E194" s="72">
        <v>9.567</v>
      </c>
      <c r="F194" s="72">
        <v>9.567</v>
      </c>
      <c r="G194" s="18">
        <v>3</v>
      </c>
      <c r="H194" s="20" t="s">
        <v>5</v>
      </c>
      <c r="I194" s="50">
        <v>72</v>
      </c>
      <c r="J194" s="59">
        <f t="shared" si="8"/>
        <v>137.7648</v>
      </c>
      <c r="K194" s="161"/>
    </row>
    <row r="195" spans="2:11" ht="15">
      <c r="B195" s="58">
        <v>35</v>
      </c>
      <c r="C195" s="31" t="s">
        <v>16</v>
      </c>
      <c r="D195" s="18" t="s">
        <v>212</v>
      </c>
      <c r="E195" s="72">
        <v>8.504</v>
      </c>
      <c r="F195" s="72">
        <v>8.504</v>
      </c>
      <c r="G195" s="18">
        <v>3</v>
      </c>
      <c r="H195" s="20" t="s">
        <v>5</v>
      </c>
      <c r="I195" s="50">
        <v>72</v>
      </c>
      <c r="J195" s="59">
        <f t="shared" si="8"/>
        <v>122.4576</v>
      </c>
      <c r="K195" s="161"/>
    </row>
    <row r="196" spans="2:11" ht="15">
      <c r="B196" s="58">
        <v>36</v>
      </c>
      <c r="C196" s="31" t="s">
        <v>16</v>
      </c>
      <c r="D196" s="18" t="s">
        <v>213</v>
      </c>
      <c r="E196" s="72">
        <v>4.099</v>
      </c>
      <c r="F196" s="72">
        <v>4.099</v>
      </c>
      <c r="G196" s="18">
        <v>3</v>
      </c>
      <c r="H196" s="20" t="s">
        <v>5</v>
      </c>
      <c r="I196" s="50">
        <v>72</v>
      </c>
      <c r="J196" s="59">
        <f t="shared" si="8"/>
        <v>59.025600000000004</v>
      </c>
      <c r="K196" s="161"/>
    </row>
    <row r="197" spans="2:11" ht="15">
      <c r="B197" s="58">
        <v>37</v>
      </c>
      <c r="C197" s="31" t="s">
        <v>16</v>
      </c>
      <c r="D197" s="18" t="s">
        <v>214</v>
      </c>
      <c r="E197" s="72">
        <v>4.101</v>
      </c>
      <c r="F197" s="72">
        <v>4.101</v>
      </c>
      <c r="G197" s="18">
        <v>3</v>
      </c>
      <c r="H197" s="20" t="s">
        <v>5</v>
      </c>
      <c r="I197" s="50">
        <v>72</v>
      </c>
      <c r="J197" s="59">
        <f t="shared" si="8"/>
        <v>59.0544</v>
      </c>
      <c r="K197" s="161"/>
    </row>
    <row r="198" spans="2:11" ht="15">
      <c r="B198" s="58">
        <v>38</v>
      </c>
      <c r="C198" s="31" t="s">
        <v>16</v>
      </c>
      <c r="D198" s="18" t="s">
        <v>215</v>
      </c>
      <c r="E198" s="72">
        <v>8.501</v>
      </c>
      <c r="F198" s="72">
        <v>8.501</v>
      </c>
      <c r="G198" s="18">
        <v>3</v>
      </c>
      <c r="H198" s="20" t="s">
        <v>5</v>
      </c>
      <c r="I198" s="50">
        <v>72</v>
      </c>
      <c r="J198" s="59">
        <f t="shared" si="8"/>
        <v>122.4144</v>
      </c>
      <c r="K198" s="161"/>
    </row>
    <row r="199" spans="2:11" ht="15">
      <c r="B199" s="58">
        <v>39</v>
      </c>
      <c r="C199" s="31" t="s">
        <v>16</v>
      </c>
      <c r="D199" s="18" t="s">
        <v>216</v>
      </c>
      <c r="E199" s="72">
        <v>8.501</v>
      </c>
      <c r="F199" s="72">
        <v>8.501</v>
      </c>
      <c r="G199" s="18">
        <v>3</v>
      </c>
      <c r="H199" s="20" t="s">
        <v>5</v>
      </c>
      <c r="I199" s="50">
        <v>72</v>
      </c>
      <c r="J199" s="59">
        <f t="shared" si="8"/>
        <v>122.4144</v>
      </c>
      <c r="K199" s="161"/>
    </row>
    <row r="200" spans="2:11" ht="15">
      <c r="B200" s="58">
        <v>40</v>
      </c>
      <c r="C200" s="31" t="s">
        <v>16</v>
      </c>
      <c r="D200" s="18" t="s">
        <v>217</v>
      </c>
      <c r="E200" s="72">
        <v>9.372</v>
      </c>
      <c r="F200" s="72">
        <v>9.372</v>
      </c>
      <c r="G200" s="18">
        <v>3</v>
      </c>
      <c r="H200" s="20" t="s">
        <v>5</v>
      </c>
      <c r="I200" s="50">
        <v>72</v>
      </c>
      <c r="J200" s="59">
        <f t="shared" si="8"/>
        <v>134.95680000000002</v>
      </c>
      <c r="K200" s="161"/>
    </row>
    <row r="201" spans="2:11" ht="15">
      <c r="B201" s="58">
        <v>41</v>
      </c>
      <c r="C201" s="31" t="s">
        <v>16</v>
      </c>
      <c r="D201" s="18" t="s">
        <v>218</v>
      </c>
      <c r="E201" s="72">
        <v>9.503</v>
      </c>
      <c r="F201" s="72">
        <v>9.503</v>
      </c>
      <c r="G201" s="18">
        <v>3</v>
      </c>
      <c r="H201" s="20" t="s">
        <v>5</v>
      </c>
      <c r="I201" s="50">
        <v>72</v>
      </c>
      <c r="J201" s="59">
        <f t="shared" si="8"/>
        <v>136.8432</v>
      </c>
      <c r="K201" s="161"/>
    </row>
    <row r="202" spans="2:11" ht="15">
      <c r="B202" s="58">
        <v>42</v>
      </c>
      <c r="C202" s="31" t="s">
        <v>16</v>
      </c>
      <c r="D202" s="18" t="s">
        <v>219</v>
      </c>
      <c r="E202" s="72">
        <v>8.131</v>
      </c>
      <c r="F202" s="49">
        <v>8.034</v>
      </c>
      <c r="G202" s="18">
        <v>2</v>
      </c>
      <c r="H202" s="20" t="s">
        <v>5</v>
      </c>
      <c r="I202" s="50">
        <v>72</v>
      </c>
      <c r="J202" s="59">
        <f t="shared" si="8"/>
        <v>117.08640000000001</v>
      </c>
      <c r="K202" s="161"/>
    </row>
    <row r="203" spans="2:11" ht="15">
      <c r="B203" s="58">
        <v>43</v>
      </c>
      <c r="C203" s="31" t="s">
        <v>16</v>
      </c>
      <c r="D203" s="18" t="s">
        <v>220</v>
      </c>
      <c r="E203" s="28">
        <v>11.302</v>
      </c>
      <c r="F203" s="49">
        <v>10.99</v>
      </c>
      <c r="G203" s="18">
        <v>2</v>
      </c>
      <c r="H203" s="20" t="s">
        <v>5</v>
      </c>
      <c r="I203" s="50">
        <v>72</v>
      </c>
      <c r="J203" s="59">
        <f t="shared" si="8"/>
        <v>162.7488</v>
      </c>
      <c r="K203" s="161"/>
    </row>
    <row r="204" spans="2:11" ht="15">
      <c r="B204" s="58">
        <v>44</v>
      </c>
      <c r="C204" s="31" t="s">
        <v>16</v>
      </c>
      <c r="D204" s="18" t="s">
        <v>221</v>
      </c>
      <c r="E204" s="72">
        <v>8.002</v>
      </c>
      <c r="F204" s="72">
        <v>8.002</v>
      </c>
      <c r="G204" s="18">
        <v>2</v>
      </c>
      <c r="H204" s="20" t="s">
        <v>5</v>
      </c>
      <c r="I204" s="50">
        <v>72</v>
      </c>
      <c r="J204" s="59">
        <f t="shared" si="8"/>
        <v>115.2288</v>
      </c>
      <c r="K204" s="161"/>
    </row>
    <row r="205" spans="2:11" ht="15">
      <c r="B205" s="58">
        <v>45</v>
      </c>
      <c r="C205" s="31" t="s">
        <v>16</v>
      </c>
      <c r="D205" s="18" t="s">
        <v>222</v>
      </c>
      <c r="E205" s="72">
        <v>9.753</v>
      </c>
      <c r="F205" s="72">
        <v>9.753</v>
      </c>
      <c r="G205" s="18">
        <v>2</v>
      </c>
      <c r="H205" s="20" t="s">
        <v>5</v>
      </c>
      <c r="I205" s="50">
        <v>72</v>
      </c>
      <c r="J205" s="59">
        <f t="shared" si="8"/>
        <v>140.44320000000002</v>
      </c>
      <c r="K205" s="161"/>
    </row>
    <row r="206" spans="2:11" ht="15">
      <c r="B206" s="58">
        <v>46</v>
      </c>
      <c r="C206" s="31" t="s">
        <v>16</v>
      </c>
      <c r="D206" s="18" t="s">
        <v>223</v>
      </c>
      <c r="E206" s="72">
        <v>8.085</v>
      </c>
      <c r="F206" s="72">
        <v>8.085</v>
      </c>
      <c r="G206" s="18">
        <v>3</v>
      </c>
      <c r="H206" s="20" t="s">
        <v>5</v>
      </c>
      <c r="I206" s="50">
        <v>72</v>
      </c>
      <c r="J206" s="59">
        <f t="shared" si="8"/>
        <v>116.42400000000002</v>
      </c>
      <c r="K206" s="161"/>
    </row>
    <row r="207" spans="2:11" ht="15">
      <c r="B207" s="58">
        <v>47</v>
      </c>
      <c r="C207" s="31" t="s">
        <v>16</v>
      </c>
      <c r="D207" s="18" t="s">
        <v>224</v>
      </c>
      <c r="E207" s="72">
        <v>5.074</v>
      </c>
      <c r="F207" s="159">
        <v>0.229</v>
      </c>
      <c r="G207" s="18">
        <v>3</v>
      </c>
      <c r="H207" s="20" t="s">
        <v>5</v>
      </c>
      <c r="I207" s="50">
        <v>72</v>
      </c>
      <c r="J207" s="59">
        <f t="shared" si="8"/>
        <v>73.0656</v>
      </c>
      <c r="K207" s="161"/>
    </row>
    <row r="208" spans="2:11" ht="15">
      <c r="B208" s="158">
        <v>48</v>
      </c>
      <c r="C208" s="31" t="s">
        <v>16</v>
      </c>
      <c r="D208" s="18" t="s">
        <v>225</v>
      </c>
      <c r="E208" s="72">
        <v>8.501</v>
      </c>
      <c r="F208" s="49">
        <v>8.319</v>
      </c>
      <c r="G208" s="18">
        <v>3</v>
      </c>
      <c r="H208" s="20" t="s">
        <v>5</v>
      </c>
      <c r="I208" s="50">
        <v>72</v>
      </c>
      <c r="J208" s="59">
        <f t="shared" si="8"/>
        <v>122.4144</v>
      </c>
      <c r="K208" s="161"/>
    </row>
    <row r="209" spans="2:11" ht="15">
      <c r="B209" s="58">
        <v>49</v>
      </c>
      <c r="C209" s="31" t="s">
        <v>16</v>
      </c>
      <c r="D209" s="18" t="s">
        <v>226</v>
      </c>
      <c r="E209" s="28">
        <v>10.002</v>
      </c>
      <c r="F209" s="28">
        <v>10.002</v>
      </c>
      <c r="G209" s="18">
        <v>2</v>
      </c>
      <c r="H209" s="20" t="s">
        <v>5</v>
      </c>
      <c r="I209" s="50">
        <v>72</v>
      </c>
      <c r="J209" s="59">
        <f t="shared" si="8"/>
        <v>144.02880000000002</v>
      </c>
      <c r="K209" s="161"/>
    </row>
    <row r="210" spans="2:11" ht="15">
      <c r="B210" s="58">
        <v>50</v>
      </c>
      <c r="C210" s="31" t="s">
        <v>16</v>
      </c>
      <c r="D210" s="18" t="s">
        <v>227</v>
      </c>
      <c r="E210" s="28">
        <v>10.001</v>
      </c>
      <c r="F210" s="28">
        <v>10.001</v>
      </c>
      <c r="G210" s="18">
        <v>3</v>
      </c>
      <c r="H210" s="20" t="s">
        <v>5</v>
      </c>
      <c r="I210" s="50">
        <v>72</v>
      </c>
      <c r="J210" s="59">
        <f t="shared" si="8"/>
        <v>144.0144</v>
      </c>
      <c r="K210" s="161"/>
    </row>
    <row r="211" spans="2:11" ht="15">
      <c r="B211" s="58">
        <v>51</v>
      </c>
      <c r="C211" s="31" t="s">
        <v>16</v>
      </c>
      <c r="D211" s="18" t="s">
        <v>228</v>
      </c>
      <c r="E211" s="28">
        <v>10.001</v>
      </c>
      <c r="F211" s="28">
        <v>10.001</v>
      </c>
      <c r="G211" s="18">
        <v>3</v>
      </c>
      <c r="H211" s="20" t="s">
        <v>5</v>
      </c>
      <c r="I211" s="50">
        <v>72</v>
      </c>
      <c r="J211" s="59">
        <f t="shared" si="8"/>
        <v>144.0144</v>
      </c>
      <c r="K211" s="161"/>
    </row>
    <row r="212" spans="2:11" ht="15">
      <c r="B212" s="58">
        <v>52</v>
      </c>
      <c r="C212" s="31" t="s">
        <v>16</v>
      </c>
      <c r="D212" s="18" t="s">
        <v>229</v>
      </c>
      <c r="E212" s="28">
        <v>10.002</v>
      </c>
      <c r="F212" s="28">
        <v>10.002</v>
      </c>
      <c r="G212" s="18">
        <v>3</v>
      </c>
      <c r="H212" s="20" t="s">
        <v>5</v>
      </c>
      <c r="I212" s="50">
        <v>72</v>
      </c>
      <c r="J212" s="59">
        <f t="shared" si="8"/>
        <v>144.02880000000002</v>
      </c>
      <c r="K212" s="161"/>
    </row>
    <row r="213" spans="2:11" ht="15">
      <c r="B213" s="58">
        <v>53</v>
      </c>
      <c r="C213" s="31" t="s">
        <v>16</v>
      </c>
      <c r="D213" s="18" t="s">
        <v>230</v>
      </c>
      <c r="E213" s="72">
        <v>9.001</v>
      </c>
      <c r="F213" s="72">
        <v>9.001</v>
      </c>
      <c r="G213" s="18">
        <v>3</v>
      </c>
      <c r="H213" s="20" t="s">
        <v>5</v>
      </c>
      <c r="I213" s="50">
        <v>72</v>
      </c>
      <c r="J213" s="59">
        <f t="shared" si="8"/>
        <v>129.6144</v>
      </c>
      <c r="K213" s="161"/>
    </row>
    <row r="214" spans="2:11" ht="15.75" thickBot="1">
      <c r="B214" s="58">
        <v>54</v>
      </c>
      <c r="C214" s="31" t="s">
        <v>16</v>
      </c>
      <c r="D214" s="18" t="s">
        <v>231</v>
      </c>
      <c r="E214" s="72">
        <v>9.001</v>
      </c>
      <c r="F214" s="72">
        <v>9.001</v>
      </c>
      <c r="G214" s="18">
        <v>3</v>
      </c>
      <c r="H214" s="20" t="s">
        <v>5</v>
      </c>
      <c r="I214" s="50">
        <v>72</v>
      </c>
      <c r="J214" s="59">
        <f t="shared" si="8"/>
        <v>129.6144</v>
      </c>
      <c r="K214" s="161"/>
    </row>
    <row r="215" spans="2:11" ht="15.75" thickBot="1">
      <c r="B215" s="82"/>
      <c r="C215" s="79" t="s">
        <v>6</v>
      </c>
      <c r="D215" s="83"/>
      <c r="E215" s="84">
        <f>SUM(E161:E214)</f>
        <v>501.63599999999985</v>
      </c>
      <c r="F215" s="156">
        <f>SUM(F161:F214)</f>
        <v>495.67299999999983</v>
      </c>
      <c r="G215" s="61"/>
      <c r="H215" s="12"/>
      <c r="I215" s="86"/>
      <c r="J215" s="87"/>
      <c r="K215" s="161"/>
    </row>
    <row r="216" spans="2:11" ht="15">
      <c r="B216" s="58"/>
      <c r="C216" s="31"/>
      <c r="D216" s="47"/>
      <c r="E216" s="107"/>
      <c r="F216" s="53"/>
      <c r="G216" s="19"/>
      <c r="H216" s="20"/>
      <c r="I216" s="53"/>
      <c r="J216" s="118"/>
      <c r="K216" s="161"/>
    </row>
    <row r="217" spans="2:11" ht="15">
      <c r="B217" s="58">
        <v>1</v>
      </c>
      <c r="C217" s="51" t="s">
        <v>17</v>
      </c>
      <c r="D217" s="70" t="s">
        <v>232</v>
      </c>
      <c r="E217" s="71">
        <v>10.154</v>
      </c>
      <c r="F217" s="49">
        <v>9.457</v>
      </c>
      <c r="G217" s="19">
        <v>3</v>
      </c>
      <c r="H217" s="29" t="s">
        <v>5</v>
      </c>
      <c r="I217" s="50">
        <v>72</v>
      </c>
      <c r="J217" s="59">
        <f aca="true" t="shared" si="9" ref="J217:J226">20%*I217*E217</f>
        <v>146.2176</v>
      </c>
      <c r="K217" s="161"/>
    </row>
    <row r="218" spans="2:11" ht="15">
      <c r="B218" s="58">
        <v>2</v>
      </c>
      <c r="C218" s="51" t="s">
        <v>17</v>
      </c>
      <c r="D218" s="70" t="s">
        <v>233</v>
      </c>
      <c r="E218" s="71">
        <v>10.153</v>
      </c>
      <c r="F218" s="71">
        <v>10.153</v>
      </c>
      <c r="G218" s="19">
        <v>3</v>
      </c>
      <c r="H218" s="20" t="s">
        <v>5</v>
      </c>
      <c r="I218" s="50">
        <v>72</v>
      </c>
      <c r="J218" s="59">
        <f t="shared" si="9"/>
        <v>146.2032</v>
      </c>
      <c r="K218" s="161"/>
    </row>
    <row r="219" spans="2:11" ht="15">
      <c r="B219" s="58">
        <v>3</v>
      </c>
      <c r="C219" s="51" t="s">
        <v>17</v>
      </c>
      <c r="D219" s="70" t="s">
        <v>234</v>
      </c>
      <c r="E219" s="71">
        <v>10.152</v>
      </c>
      <c r="F219" s="71">
        <v>10.152</v>
      </c>
      <c r="G219" s="19">
        <v>3</v>
      </c>
      <c r="H219" s="20" t="s">
        <v>5</v>
      </c>
      <c r="I219" s="50">
        <v>72</v>
      </c>
      <c r="J219" s="59">
        <f t="shared" si="9"/>
        <v>146.1888</v>
      </c>
      <c r="K219" s="161"/>
    </row>
    <row r="220" spans="2:11" ht="15">
      <c r="B220" s="58">
        <v>4</v>
      </c>
      <c r="C220" s="51" t="s">
        <v>17</v>
      </c>
      <c r="D220" s="70" t="s">
        <v>235</v>
      </c>
      <c r="E220" s="71">
        <v>10.153</v>
      </c>
      <c r="F220" s="71">
        <v>10.153</v>
      </c>
      <c r="G220" s="19">
        <v>3</v>
      </c>
      <c r="H220" s="20" t="s">
        <v>5</v>
      </c>
      <c r="I220" s="50">
        <v>72</v>
      </c>
      <c r="J220" s="59">
        <f t="shared" si="9"/>
        <v>146.2032</v>
      </c>
      <c r="K220" s="161"/>
    </row>
    <row r="221" spans="2:11" ht="15">
      <c r="B221" s="58">
        <v>5</v>
      </c>
      <c r="C221" s="51" t="s">
        <v>17</v>
      </c>
      <c r="D221" s="70" t="s">
        <v>236</v>
      </c>
      <c r="E221" s="38">
        <v>15.002</v>
      </c>
      <c r="F221" s="38">
        <v>15.002</v>
      </c>
      <c r="G221" s="19">
        <v>3</v>
      </c>
      <c r="H221" s="20" t="s">
        <v>5</v>
      </c>
      <c r="I221" s="50">
        <v>72</v>
      </c>
      <c r="J221" s="59">
        <f t="shared" si="9"/>
        <v>216.02880000000002</v>
      </c>
      <c r="K221" s="161"/>
    </row>
    <row r="222" spans="2:11" ht="15">
      <c r="B222" s="58">
        <v>6</v>
      </c>
      <c r="C222" s="51" t="s">
        <v>17</v>
      </c>
      <c r="D222" s="70" t="s">
        <v>237</v>
      </c>
      <c r="E222" s="71">
        <v>10.502</v>
      </c>
      <c r="F222" s="71">
        <v>10.502</v>
      </c>
      <c r="G222" s="19">
        <v>3</v>
      </c>
      <c r="H222" s="20" t="s">
        <v>5</v>
      </c>
      <c r="I222" s="50">
        <v>72</v>
      </c>
      <c r="J222" s="59">
        <f t="shared" si="9"/>
        <v>151.2288</v>
      </c>
      <c r="K222" s="161"/>
    </row>
    <row r="223" spans="2:11" ht="15">
      <c r="B223" s="58">
        <v>7</v>
      </c>
      <c r="C223" s="51" t="s">
        <v>17</v>
      </c>
      <c r="D223" s="70" t="s">
        <v>238</v>
      </c>
      <c r="E223" s="71">
        <v>10.725</v>
      </c>
      <c r="F223" s="71">
        <v>10.725</v>
      </c>
      <c r="G223" s="19">
        <v>3</v>
      </c>
      <c r="H223" s="20" t="s">
        <v>5</v>
      </c>
      <c r="I223" s="50">
        <v>72</v>
      </c>
      <c r="J223" s="59">
        <f t="shared" si="9"/>
        <v>154.44</v>
      </c>
      <c r="K223" s="161"/>
    </row>
    <row r="224" spans="2:11" ht="15">
      <c r="B224" s="58">
        <v>8</v>
      </c>
      <c r="C224" s="51" t="s">
        <v>17</v>
      </c>
      <c r="D224" s="70" t="s">
        <v>239</v>
      </c>
      <c r="E224" s="71">
        <v>10.726</v>
      </c>
      <c r="F224" s="71">
        <v>10.726</v>
      </c>
      <c r="G224" s="19">
        <v>3</v>
      </c>
      <c r="H224" s="20" t="s">
        <v>5</v>
      </c>
      <c r="I224" s="50">
        <v>72</v>
      </c>
      <c r="J224" s="59">
        <f t="shared" si="9"/>
        <v>154.45440000000002</v>
      </c>
      <c r="K224" s="161"/>
    </row>
    <row r="225" spans="2:11" ht="15">
      <c r="B225" s="58">
        <v>9</v>
      </c>
      <c r="C225" s="51" t="s">
        <v>17</v>
      </c>
      <c r="D225" s="70" t="s">
        <v>240</v>
      </c>
      <c r="E225" s="71">
        <v>10.726</v>
      </c>
      <c r="F225" s="71">
        <v>10.726</v>
      </c>
      <c r="G225" s="19">
        <v>3</v>
      </c>
      <c r="H225" s="20" t="s">
        <v>5</v>
      </c>
      <c r="I225" s="50">
        <v>72</v>
      </c>
      <c r="J225" s="59">
        <f t="shared" si="9"/>
        <v>154.45440000000002</v>
      </c>
      <c r="K225" s="161"/>
    </row>
    <row r="226" spans="2:11" ht="15.75" thickBot="1">
      <c r="B226" s="58">
        <v>10</v>
      </c>
      <c r="C226" s="51" t="s">
        <v>17</v>
      </c>
      <c r="D226" s="70" t="s">
        <v>241</v>
      </c>
      <c r="E226" s="71">
        <v>10.726</v>
      </c>
      <c r="F226" s="71">
        <v>10.726</v>
      </c>
      <c r="G226" s="19">
        <v>3</v>
      </c>
      <c r="H226" s="20" t="s">
        <v>5</v>
      </c>
      <c r="I226" s="50">
        <v>72</v>
      </c>
      <c r="J226" s="59">
        <f t="shared" si="9"/>
        <v>154.45440000000002</v>
      </c>
      <c r="K226" s="161"/>
    </row>
    <row r="227" spans="2:11" ht="15.75" thickBot="1">
      <c r="B227" s="82"/>
      <c r="C227" s="79" t="s">
        <v>6</v>
      </c>
      <c r="D227" s="83"/>
      <c r="E227" s="84">
        <f>SUM(E217:E226)</f>
        <v>109.01899999999999</v>
      </c>
      <c r="F227" s="156">
        <f>SUM(F217:F226)</f>
        <v>108.32199999999999</v>
      </c>
      <c r="G227" s="61"/>
      <c r="H227" s="12"/>
      <c r="I227" s="86"/>
      <c r="J227" s="87"/>
      <c r="K227" s="161"/>
    </row>
    <row r="228" spans="2:11" ht="15">
      <c r="B228" s="58"/>
      <c r="C228" s="31"/>
      <c r="D228" s="3"/>
      <c r="E228" s="48"/>
      <c r="F228" s="49"/>
      <c r="G228" s="19"/>
      <c r="H228" s="20"/>
      <c r="I228" s="50"/>
      <c r="J228" s="59"/>
      <c r="K228" s="161"/>
    </row>
    <row r="229" spans="2:11" ht="15">
      <c r="B229" s="58">
        <v>1</v>
      </c>
      <c r="C229" s="31" t="s">
        <v>18</v>
      </c>
      <c r="D229" s="18" t="s">
        <v>242</v>
      </c>
      <c r="E229" s="21">
        <v>10.349</v>
      </c>
      <c r="F229" s="159">
        <v>10.349</v>
      </c>
      <c r="G229" s="19">
        <v>4</v>
      </c>
      <c r="H229" s="20" t="s">
        <v>5</v>
      </c>
      <c r="I229" s="50">
        <v>72</v>
      </c>
      <c r="J229" s="59">
        <f aca="true" t="shared" si="10" ref="J229:J245">20%*I229*E229</f>
        <v>149.0256</v>
      </c>
      <c r="K229" s="161"/>
    </row>
    <row r="230" spans="2:11" ht="15">
      <c r="B230" s="58">
        <v>2</v>
      </c>
      <c r="C230" s="31" t="s">
        <v>18</v>
      </c>
      <c r="D230" s="18" t="s">
        <v>243</v>
      </c>
      <c r="E230" s="21">
        <v>25.003</v>
      </c>
      <c r="F230" s="21">
        <v>25.003</v>
      </c>
      <c r="G230" s="19">
        <v>4</v>
      </c>
      <c r="H230" s="20" t="s">
        <v>5</v>
      </c>
      <c r="I230" s="50">
        <v>72</v>
      </c>
      <c r="J230" s="59">
        <f t="shared" si="10"/>
        <v>360.0432</v>
      </c>
      <c r="K230" s="161"/>
    </row>
    <row r="231" spans="2:11" ht="15">
      <c r="B231" s="58">
        <v>3</v>
      </c>
      <c r="C231" s="31" t="s">
        <v>18</v>
      </c>
      <c r="D231" s="18" t="s">
        <v>244</v>
      </c>
      <c r="E231" s="21">
        <v>16.056</v>
      </c>
      <c r="F231" s="21">
        <v>16.056</v>
      </c>
      <c r="G231" s="19">
        <v>3</v>
      </c>
      <c r="H231" s="20" t="s">
        <v>5</v>
      </c>
      <c r="I231" s="50">
        <v>72</v>
      </c>
      <c r="J231" s="59">
        <f t="shared" si="10"/>
        <v>231.20640000000003</v>
      </c>
      <c r="K231" s="161"/>
    </row>
    <row r="232" spans="2:11" ht="15">
      <c r="B232" s="58">
        <v>4</v>
      </c>
      <c r="C232" s="31" t="s">
        <v>18</v>
      </c>
      <c r="D232" s="18" t="s">
        <v>245</v>
      </c>
      <c r="E232" s="21">
        <v>40.007</v>
      </c>
      <c r="F232" s="49">
        <v>33.048</v>
      </c>
      <c r="G232" s="19">
        <v>3</v>
      </c>
      <c r="H232" s="20" t="s">
        <v>5</v>
      </c>
      <c r="I232" s="50">
        <v>72</v>
      </c>
      <c r="J232" s="59">
        <f t="shared" si="10"/>
        <v>576.1007999999999</v>
      </c>
      <c r="K232" s="161"/>
    </row>
    <row r="233" spans="2:11" ht="15">
      <c r="B233" s="58">
        <v>5</v>
      </c>
      <c r="C233" s="31" t="s">
        <v>18</v>
      </c>
      <c r="D233" s="18" t="s">
        <v>246</v>
      </c>
      <c r="E233" s="21">
        <v>24.004</v>
      </c>
      <c r="F233" s="21">
        <v>24.004</v>
      </c>
      <c r="G233" s="19">
        <v>3</v>
      </c>
      <c r="H233" s="20" t="s">
        <v>5</v>
      </c>
      <c r="I233" s="50">
        <v>72</v>
      </c>
      <c r="J233" s="59">
        <f t="shared" si="10"/>
        <v>345.6576</v>
      </c>
      <c r="K233" s="161"/>
    </row>
    <row r="234" spans="2:11" ht="15">
      <c r="B234" s="58">
        <v>6</v>
      </c>
      <c r="C234" s="31" t="s">
        <v>18</v>
      </c>
      <c r="D234" s="18" t="s">
        <v>247</v>
      </c>
      <c r="E234" s="21">
        <v>18.335</v>
      </c>
      <c r="F234" s="21">
        <v>18.335</v>
      </c>
      <c r="G234" s="19">
        <v>3</v>
      </c>
      <c r="H234" s="20" t="s">
        <v>5</v>
      </c>
      <c r="I234" s="50">
        <v>72</v>
      </c>
      <c r="J234" s="59">
        <f t="shared" si="10"/>
        <v>264.024</v>
      </c>
      <c r="K234" s="161"/>
    </row>
    <row r="235" spans="2:11" ht="15">
      <c r="B235" s="58">
        <v>7</v>
      </c>
      <c r="C235" s="31" t="s">
        <v>18</v>
      </c>
      <c r="D235" s="18" t="s">
        <v>248</v>
      </c>
      <c r="E235" s="21">
        <v>215.516</v>
      </c>
      <c r="F235" s="49">
        <v>213.473</v>
      </c>
      <c r="G235" s="19">
        <v>4</v>
      </c>
      <c r="H235" s="20" t="s">
        <v>5</v>
      </c>
      <c r="I235" s="50">
        <v>72</v>
      </c>
      <c r="J235" s="59">
        <f t="shared" si="10"/>
        <v>3103.4303999999997</v>
      </c>
      <c r="K235" s="161"/>
    </row>
    <row r="236" spans="2:11" ht="15">
      <c r="B236" s="58">
        <v>8</v>
      </c>
      <c r="C236" s="31" t="s">
        <v>18</v>
      </c>
      <c r="D236" s="18" t="s">
        <v>249</v>
      </c>
      <c r="E236" s="21">
        <v>14.827</v>
      </c>
      <c r="F236" s="21">
        <v>14.827</v>
      </c>
      <c r="G236" s="19">
        <v>3</v>
      </c>
      <c r="H236" s="20" t="s">
        <v>5</v>
      </c>
      <c r="I236" s="50">
        <v>72</v>
      </c>
      <c r="J236" s="59">
        <f t="shared" si="10"/>
        <v>213.5088</v>
      </c>
      <c r="K236" s="161"/>
    </row>
    <row r="237" spans="2:11" ht="15">
      <c r="B237" s="158">
        <v>9</v>
      </c>
      <c r="C237" s="31" t="s">
        <v>18</v>
      </c>
      <c r="D237" s="18" t="s">
        <v>250</v>
      </c>
      <c r="E237" s="21">
        <v>10.002</v>
      </c>
      <c r="F237" s="21">
        <v>10.002</v>
      </c>
      <c r="G237" s="19">
        <v>4</v>
      </c>
      <c r="H237" s="20" t="s">
        <v>5</v>
      </c>
      <c r="I237" s="50">
        <v>72</v>
      </c>
      <c r="J237" s="59">
        <f t="shared" si="10"/>
        <v>144.02880000000002</v>
      </c>
      <c r="K237" s="161"/>
    </row>
    <row r="238" spans="2:11" ht="15">
      <c r="B238" s="58">
        <v>10</v>
      </c>
      <c r="C238" s="31" t="s">
        <v>18</v>
      </c>
      <c r="D238" s="18" t="s">
        <v>251</v>
      </c>
      <c r="E238" s="21">
        <v>10.003</v>
      </c>
      <c r="F238" s="21">
        <v>10.003</v>
      </c>
      <c r="G238" s="19">
        <v>3</v>
      </c>
      <c r="H238" s="20" t="s">
        <v>5</v>
      </c>
      <c r="I238" s="50">
        <v>72</v>
      </c>
      <c r="J238" s="59">
        <f t="shared" si="10"/>
        <v>144.0432</v>
      </c>
      <c r="K238" s="161"/>
    </row>
    <row r="239" spans="2:11" ht="15">
      <c r="B239" s="58">
        <v>11</v>
      </c>
      <c r="C239" s="31" t="s">
        <v>18</v>
      </c>
      <c r="D239" s="18" t="s">
        <v>252</v>
      </c>
      <c r="E239" s="21">
        <v>20.004</v>
      </c>
      <c r="F239" s="21">
        <v>20.004</v>
      </c>
      <c r="G239" s="19">
        <v>3</v>
      </c>
      <c r="H239" s="20" t="s">
        <v>5</v>
      </c>
      <c r="I239" s="50">
        <v>72</v>
      </c>
      <c r="J239" s="59">
        <f t="shared" si="10"/>
        <v>288.05760000000004</v>
      </c>
      <c r="K239" s="161"/>
    </row>
    <row r="240" spans="2:11" ht="15">
      <c r="B240" s="58">
        <v>12</v>
      </c>
      <c r="C240" s="31" t="s">
        <v>18</v>
      </c>
      <c r="D240" s="18" t="s">
        <v>253</v>
      </c>
      <c r="E240" s="21">
        <v>33.808</v>
      </c>
      <c r="F240" s="49">
        <v>32.451</v>
      </c>
      <c r="G240" s="19">
        <v>3</v>
      </c>
      <c r="H240" s="20" t="s">
        <v>5</v>
      </c>
      <c r="I240" s="50">
        <v>72</v>
      </c>
      <c r="J240" s="59">
        <f t="shared" si="10"/>
        <v>486.8352</v>
      </c>
      <c r="K240" s="161"/>
    </row>
    <row r="241" spans="2:11" ht="15">
      <c r="B241" s="58">
        <v>13</v>
      </c>
      <c r="C241" s="31" t="s">
        <v>18</v>
      </c>
      <c r="D241" s="18" t="s">
        <v>254</v>
      </c>
      <c r="E241" s="21">
        <v>10.003</v>
      </c>
      <c r="F241" s="21">
        <v>10.003</v>
      </c>
      <c r="G241" s="19">
        <v>3</v>
      </c>
      <c r="H241" s="20" t="s">
        <v>5</v>
      </c>
      <c r="I241" s="50">
        <v>72</v>
      </c>
      <c r="J241" s="59">
        <f t="shared" si="10"/>
        <v>144.0432</v>
      </c>
      <c r="K241" s="161"/>
    </row>
    <row r="242" spans="2:11" ht="15">
      <c r="B242" s="58">
        <v>14</v>
      </c>
      <c r="C242" s="31" t="s">
        <v>18</v>
      </c>
      <c r="D242" s="18" t="s">
        <v>255</v>
      </c>
      <c r="E242" s="21">
        <v>12.501</v>
      </c>
      <c r="F242" s="21">
        <v>12.501</v>
      </c>
      <c r="G242" s="19">
        <v>3</v>
      </c>
      <c r="H242" s="20" t="s">
        <v>5</v>
      </c>
      <c r="I242" s="50">
        <v>72</v>
      </c>
      <c r="J242" s="59">
        <f t="shared" si="10"/>
        <v>180.0144</v>
      </c>
      <c r="K242" s="161"/>
    </row>
    <row r="243" spans="2:11" ht="15">
      <c r="B243" s="58">
        <v>15</v>
      </c>
      <c r="C243" s="31" t="s">
        <v>18</v>
      </c>
      <c r="D243" s="18" t="s">
        <v>256</v>
      </c>
      <c r="E243" s="21">
        <v>30.005</v>
      </c>
      <c r="F243" s="55">
        <v>29.777</v>
      </c>
      <c r="G243" s="19">
        <v>3</v>
      </c>
      <c r="H243" s="20" t="s">
        <v>5</v>
      </c>
      <c r="I243" s="50">
        <v>72</v>
      </c>
      <c r="J243" s="59">
        <f t="shared" si="10"/>
        <v>432.072</v>
      </c>
      <c r="K243" s="161"/>
    </row>
    <row r="244" spans="2:11" ht="15">
      <c r="B244" s="58">
        <v>16</v>
      </c>
      <c r="C244" s="31" t="s">
        <v>18</v>
      </c>
      <c r="D244" s="18" t="s">
        <v>257</v>
      </c>
      <c r="E244" s="48">
        <v>15.003</v>
      </c>
      <c r="F244" s="55">
        <v>14.476</v>
      </c>
      <c r="G244" s="19">
        <v>4</v>
      </c>
      <c r="H244" s="20" t="s">
        <v>5</v>
      </c>
      <c r="I244" s="50">
        <v>72</v>
      </c>
      <c r="J244" s="59">
        <f t="shared" si="10"/>
        <v>216.0432</v>
      </c>
      <c r="K244" s="161"/>
    </row>
    <row r="245" spans="2:11" ht="15.75" thickBot="1">
      <c r="B245" s="58">
        <v>17</v>
      </c>
      <c r="C245" s="31" t="s">
        <v>18</v>
      </c>
      <c r="D245" s="18" t="s">
        <v>258</v>
      </c>
      <c r="E245" s="48">
        <v>15.003</v>
      </c>
      <c r="F245" s="48">
        <v>15.003</v>
      </c>
      <c r="G245" s="19">
        <v>4</v>
      </c>
      <c r="H245" s="20" t="s">
        <v>5</v>
      </c>
      <c r="I245" s="50">
        <v>72</v>
      </c>
      <c r="J245" s="59">
        <f t="shared" si="10"/>
        <v>216.0432</v>
      </c>
      <c r="K245" s="161"/>
    </row>
    <row r="246" spans="2:11" ht="15.75" thickBot="1">
      <c r="B246" s="82"/>
      <c r="C246" s="79" t="s">
        <v>6</v>
      </c>
      <c r="D246" s="83"/>
      <c r="E246" s="84">
        <f>SUM(E229:E245)</f>
        <v>520.429</v>
      </c>
      <c r="F246" s="156">
        <f>SUM(F229:F245)</f>
        <v>509.315</v>
      </c>
      <c r="G246" s="61"/>
      <c r="H246" s="12"/>
      <c r="I246" s="86"/>
      <c r="J246" s="87"/>
      <c r="K246" s="161"/>
    </row>
    <row r="247" spans="2:11" ht="15">
      <c r="B247" s="58"/>
      <c r="C247" s="31"/>
      <c r="D247" s="47"/>
      <c r="E247" s="108"/>
      <c r="F247" s="52"/>
      <c r="G247" s="19"/>
      <c r="H247" s="20"/>
      <c r="I247" s="53"/>
      <c r="J247" s="118"/>
      <c r="K247" s="161"/>
    </row>
    <row r="248" spans="2:11" ht="15">
      <c r="B248" s="58">
        <v>1</v>
      </c>
      <c r="C248" s="31" t="s">
        <v>19</v>
      </c>
      <c r="D248" s="3" t="s">
        <v>259</v>
      </c>
      <c r="E248" s="21">
        <v>10.003</v>
      </c>
      <c r="F248" s="49">
        <v>9.728</v>
      </c>
      <c r="G248" s="19">
        <v>4</v>
      </c>
      <c r="H248" s="20" t="s">
        <v>5</v>
      </c>
      <c r="I248" s="50">
        <v>72</v>
      </c>
      <c r="J248" s="59">
        <f>20%*I248*E248</f>
        <v>144.0432</v>
      </c>
      <c r="K248" s="161"/>
    </row>
    <row r="249" spans="2:11" ht="15">
      <c r="B249" s="58">
        <v>2</v>
      </c>
      <c r="C249" s="31" t="s">
        <v>19</v>
      </c>
      <c r="D249" s="3" t="s">
        <v>260</v>
      </c>
      <c r="E249" s="48">
        <v>5.001</v>
      </c>
      <c r="F249" s="49">
        <v>3.67</v>
      </c>
      <c r="G249" s="19">
        <v>5</v>
      </c>
      <c r="H249" s="20" t="s">
        <v>5</v>
      </c>
      <c r="I249" s="50">
        <v>72</v>
      </c>
      <c r="J249" s="59">
        <f>20%*I249*E249</f>
        <v>72.01440000000001</v>
      </c>
      <c r="K249" s="161"/>
    </row>
    <row r="250" spans="2:11" ht="15">
      <c r="B250" s="58">
        <v>3</v>
      </c>
      <c r="C250" s="31" t="s">
        <v>19</v>
      </c>
      <c r="D250" s="3" t="s">
        <v>261</v>
      </c>
      <c r="E250" s="21">
        <v>12.504</v>
      </c>
      <c r="F250" s="21">
        <v>12.504</v>
      </c>
      <c r="G250" s="19">
        <v>3</v>
      </c>
      <c r="H250" s="20" t="s">
        <v>5</v>
      </c>
      <c r="I250" s="50">
        <v>72</v>
      </c>
      <c r="J250" s="59">
        <f>20%*I250*E250</f>
        <v>180.0576</v>
      </c>
      <c r="K250" s="161"/>
    </row>
    <row r="251" spans="2:11" ht="15">
      <c r="B251" s="58">
        <v>4</v>
      </c>
      <c r="C251" s="31" t="s">
        <v>19</v>
      </c>
      <c r="D251" s="3" t="s">
        <v>262</v>
      </c>
      <c r="E251" s="21">
        <v>10.003</v>
      </c>
      <c r="F251" s="49">
        <v>8.097</v>
      </c>
      <c r="G251" s="19">
        <v>6</v>
      </c>
      <c r="H251" s="20" t="s">
        <v>5</v>
      </c>
      <c r="I251" s="50">
        <v>72</v>
      </c>
      <c r="J251" s="59">
        <f>20%*I251*E251</f>
        <v>144.0432</v>
      </c>
      <c r="K251" s="161"/>
    </row>
    <row r="252" spans="2:11" ht="15.75" thickBot="1">
      <c r="B252" s="58">
        <v>5</v>
      </c>
      <c r="C252" s="31" t="s">
        <v>19</v>
      </c>
      <c r="D252" s="3" t="s">
        <v>263</v>
      </c>
      <c r="E252" s="48">
        <v>10.003</v>
      </c>
      <c r="F252" s="48">
        <v>10.003</v>
      </c>
      <c r="G252" s="19">
        <v>3</v>
      </c>
      <c r="H252" s="20" t="s">
        <v>5</v>
      </c>
      <c r="I252" s="50">
        <v>72</v>
      </c>
      <c r="J252" s="59">
        <f>20%*I252*E252</f>
        <v>144.0432</v>
      </c>
      <c r="K252" s="161"/>
    </row>
    <row r="253" spans="2:11" ht="15.75" thickBot="1">
      <c r="B253" s="82"/>
      <c r="C253" s="79" t="s">
        <v>6</v>
      </c>
      <c r="D253" s="83"/>
      <c r="E253" s="84">
        <f>SUM(E248:E252)</f>
        <v>47.514</v>
      </c>
      <c r="F253" s="156">
        <f>SUM(F248:F252)</f>
        <v>44.002</v>
      </c>
      <c r="G253" s="61"/>
      <c r="H253" s="12"/>
      <c r="I253" s="86"/>
      <c r="J253" s="87"/>
      <c r="K253" s="161"/>
    </row>
    <row r="254" spans="2:11" ht="15">
      <c r="B254" s="58"/>
      <c r="C254" s="31"/>
      <c r="D254" s="18"/>
      <c r="E254" s="21"/>
      <c r="F254" s="49"/>
      <c r="G254" s="19"/>
      <c r="H254" s="20"/>
      <c r="I254" s="50"/>
      <c r="J254" s="59"/>
      <c r="K254" s="161"/>
    </row>
    <row r="255" spans="2:11" ht="28.5">
      <c r="B255" s="58">
        <v>1</v>
      </c>
      <c r="C255" s="51" t="s">
        <v>20</v>
      </c>
      <c r="D255" s="70" t="s">
        <v>264</v>
      </c>
      <c r="E255" s="38">
        <v>10.002</v>
      </c>
      <c r="F255" s="49">
        <v>8.271</v>
      </c>
      <c r="G255" s="80">
        <v>4</v>
      </c>
      <c r="H255" s="81" t="s">
        <v>271</v>
      </c>
      <c r="I255" s="50">
        <v>72</v>
      </c>
      <c r="J255" s="59">
        <f aca="true" t="shared" si="11" ref="J255:J262">20%*I255*E255</f>
        <v>144.02880000000002</v>
      </c>
      <c r="K255" s="161"/>
    </row>
    <row r="256" spans="2:11" ht="28.5">
      <c r="B256" s="58">
        <v>2</v>
      </c>
      <c r="C256" s="51" t="s">
        <v>20</v>
      </c>
      <c r="D256" s="70" t="s">
        <v>265</v>
      </c>
      <c r="E256" s="38">
        <v>10.008</v>
      </c>
      <c r="F256" s="49">
        <v>9.703</v>
      </c>
      <c r="G256" s="80">
        <v>4</v>
      </c>
      <c r="H256" s="81" t="s">
        <v>271</v>
      </c>
      <c r="I256" s="50">
        <v>72</v>
      </c>
      <c r="J256" s="59">
        <f t="shared" si="11"/>
        <v>144.1152</v>
      </c>
      <c r="K256" s="161"/>
    </row>
    <row r="257" spans="2:11" ht="15">
      <c r="B257" s="58">
        <v>3</v>
      </c>
      <c r="C257" s="51" t="s">
        <v>20</v>
      </c>
      <c r="D257" s="70" t="s">
        <v>266</v>
      </c>
      <c r="E257" s="71">
        <v>8.351</v>
      </c>
      <c r="F257" s="49">
        <v>0.049</v>
      </c>
      <c r="G257" s="80">
        <v>4</v>
      </c>
      <c r="H257" s="81" t="s">
        <v>5</v>
      </c>
      <c r="I257" s="50">
        <v>72</v>
      </c>
      <c r="J257" s="59">
        <f t="shared" si="11"/>
        <v>120.25440000000002</v>
      </c>
      <c r="K257" s="161"/>
    </row>
    <row r="258" spans="2:11" ht="15">
      <c r="B258" s="58">
        <v>4</v>
      </c>
      <c r="C258" s="51" t="s">
        <v>20</v>
      </c>
      <c r="D258" s="70" t="s">
        <v>267</v>
      </c>
      <c r="E258" s="71">
        <v>15.001</v>
      </c>
      <c r="F258" s="49">
        <v>14.399</v>
      </c>
      <c r="G258" s="80">
        <v>4</v>
      </c>
      <c r="H258" s="81" t="s">
        <v>5</v>
      </c>
      <c r="I258" s="50">
        <v>72</v>
      </c>
      <c r="J258" s="59">
        <f t="shared" si="11"/>
        <v>216.0144</v>
      </c>
      <c r="K258" s="161"/>
    </row>
    <row r="259" spans="2:11" ht="15">
      <c r="B259" s="58">
        <v>5</v>
      </c>
      <c r="C259" s="51" t="s">
        <v>20</v>
      </c>
      <c r="D259" s="70" t="s">
        <v>268</v>
      </c>
      <c r="E259" s="71">
        <v>6.243</v>
      </c>
      <c r="F259" s="49">
        <v>6.15</v>
      </c>
      <c r="G259" s="80">
        <v>4</v>
      </c>
      <c r="H259" s="81" t="s">
        <v>5</v>
      </c>
      <c r="I259" s="50">
        <v>72</v>
      </c>
      <c r="J259" s="59">
        <f t="shared" si="11"/>
        <v>89.89920000000001</v>
      </c>
      <c r="K259" s="161"/>
    </row>
    <row r="260" spans="2:11" ht="15">
      <c r="B260" s="58">
        <v>6</v>
      </c>
      <c r="C260" s="51" t="s">
        <v>20</v>
      </c>
      <c r="D260" s="70" t="s">
        <v>31</v>
      </c>
      <c r="E260" s="38">
        <v>1.572</v>
      </c>
      <c r="F260" s="49">
        <v>1.569</v>
      </c>
      <c r="G260" s="80">
        <v>4</v>
      </c>
      <c r="H260" s="81" t="s">
        <v>5</v>
      </c>
      <c r="I260" s="50">
        <v>72</v>
      </c>
      <c r="J260" s="59">
        <f t="shared" si="11"/>
        <v>22.6368</v>
      </c>
      <c r="K260" s="161"/>
    </row>
    <row r="261" spans="2:11" ht="15">
      <c r="B261" s="58">
        <v>7</v>
      </c>
      <c r="C261" s="51" t="s">
        <v>20</v>
      </c>
      <c r="D261" s="70" t="s">
        <v>269</v>
      </c>
      <c r="E261" s="71">
        <v>15.003</v>
      </c>
      <c r="F261" s="53">
        <v>14.742</v>
      </c>
      <c r="G261" s="80">
        <v>3</v>
      </c>
      <c r="H261" s="81" t="s">
        <v>5</v>
      </c>
      <c r="I261" s="50">
        <v>72</v>
      </c>
      <c r="J261" s="59">
        <f t="shared" si="11"/>
        <v>216.0432</v>
      </c>
      <c r="K261" s="161"/>
    </row>
    <row r="262" spans="2:11" ht="15.75" thickBot="1">
      <c r="B262" s="158">
        <v>8</v>
      </c>
      <c r="C262" s="51" t="s">
        <v>20</v>
      </c>
      <c r="D262" s="70" t="s">
        <v>270</v>
      </c>
      <c r="E262" s="71">
        <v>3</v>
      </c>
      <c r="F262" s="49">
        <v>2.932</v>
      </c>
      <c r="G262" s="80">
        <v>3</v>
      </c>
      <c r="H262" s="81" t="s">
        <v>5</v>
      </c>
      <c r="I262" s="50">
        <v>72</v>
      </c>
      <c r="J262" s="59">
        <f t="shared" si="11"/>
        <v>43.2</v>
      </c>
      <c r="K262" s="161"/>
    </row>
    <row r="263" spans="2:11" ht="15.75" thickBot="1">
      <c r="B263" s="82"/>
      <c r="C263" s="79" t="s">
        <v>6</v>
      </c>
      <c r="D263" s="83"/>
      <c r="E263" s="84">
        <f>SUM(E255:E262)</f>
        <v>69.18</v>
      </c>
      <c r="F263" s="156">
        <f>SUM(F255:F262)</f>
        <v>57.815</v>
      </c>
      <c r="G263" s="61"/>
      <c r="H263" s="12"/>
      <c r="I263" s="86"/>
      <c r="J263" s="87"/>
      <c r="K263" s="161"/>
    </row>
    <row r="264" spans="2:11" ht="15">
      <c r="B264" s="58"/>
      <c r="C264" s="31"/>
      <c r="D264" s="47"/>
      <c r="E264" s="107"/>
      <c r="F264" s="52"/>
      <c r="G264" s="1"/>
      <c r="H264" s="2"/>
      <c r="I264" s="53"/>
      <c r="J264" s="118"/>
      <c r="K264" s="161"/>
    </row>
    <row r="265" spans="2:11" ht="15">
      <c r="B265" s="58">
        <v>1</v>
      </c>
      <c r="C265" s="31" t="s">
        <v>39</v>
      </c>
      <c r="D265" s="3" t="s">
        <v>272</v>
      </c>
      <c r="E265" s="8">
        <v>17.004</v>
      </c>
      <c r="F265" s="53">
        <v>14.989</v>
      </c>
      <c r="G265" s="1">
        <v>4</v>
      </c>
      <c r="H265" s="2" t="s">
        <v>5</v>
      </c>
      <c r="I265" s="50">
        <v>72</v>
      </c>
      <c r="J265" s="59">
        <f aca="true" t="shared" si="12" ref="J265:J272">20%*I265*E265</f>
        <v>244.85760000000002</v>
      </c>
      <c r="K265" s="161"/>
    </row>
    <row r="266" spans="2:11" ht="15">
      <c r="B266" s="58">
        <v>2</v>
      </c>
      <c r="C266" s="31" t="s">
        <v>39</v>
      </c>
      <c r="D266" s="3" t="s">
        <v>273</v>
      </c>
      <c r="E266" s="8">
        <v>16.172</v>
      </c>
      <c r="F266" s="8">
        <v>16.172</v>
      </c>
      <c r="G266" s="1">
        <v>4</v>
      </c>
      <c r="H266" s="2" t="s">
        <v>5</v>
      </c>
      <c r="I266" s="50">
        <v>72</v>
      </c>
      <c r="J266" s="59">
        <f t="shared" si="12"/>
        <v>232.8768</v>
      </c>
      <c r="K266" s="161"/>
    </row>
    <row r="267" spans="2:11" ht="15">
      <c r="B267" s="58">
        <v>3</v>
      </c>
      <c r="C267" s="31" t="s">
        <v>39</v>
      </c>
      <c r="D267" s="3" t="s">
        <v>274</v>
      </c>
      <c r="E267" s="8">
        <v>35.01</v>
      </c>
      <c r="F267" s="8">
        <v>35.01</v>
      </c>
      <c r="G267" s="1">
        <v>3</v>
      </c>
      <c r="H267" s="2" t="s">
        <v>5</v>
      </c>
      <c r="I267" s="50">
        <v>72</v>
      </c>
      <c r="J267" s="59">
        <f t="shared" si="12"/>
        <v>504.144</v>
      </c>
      <c r="K267" s="161"/>
    </row>
    <row r="268" spans="2:11" ht="15">
      <c r="B268" s="58">
        <v>4</v>
      </c>
      <c r="C268" s="31" t="s">
        <v>39</v>
      </c>
      <c r="D268" s="3" t="s">
        <v>275</v>
      </c>
      <c r="E268" s="8">
        <v>23.411</v>
      </c>
      <c r="F268" s="49">
        <v>22.752</v>
      </c>
      <c r="G268" s="1">
        <v>4</v>
      </c>
      <c r="H268" s="2" t="s">
        <v>5</v>
      </c>
      <c r="I268" s="50">
        <v>72</v>
      </c>
      <c r="J268" s="59">
        <f t="shared" si="12"/>
        <v>337.1184</v>
      </c>
      <c r="K268" s="161"/>
    </row>
    <row r="269" spans="2:11" ht="15">
      <c r="B269" s="58">
        <v>5</v>
      </c>
      <c r="C269" s="31" t="s">
        <v>39</v>
      </c>
      <c r="D269" s="3" t="s">
        <v>276</v>
      </c>
      <c r="E269" s="8">
        <v>17.004</v>
      </c>
      <c r="F269" s="8">
        <v>17.004</v>
      </c>
      <c r="G269" s="1">
        <v>3</v>
      </c>
      <c r="H269" s="2" t="s">
        <v>5</v>
      </c>
      <c r="I269" s="50">
        <v>72</v>
      </c>
      <c r="J269" s="59">
        <f t="shared" si="12"/>
        <v>244.85760000000002</v>
      </c>
      <c r="K269" s="161"/>
    </row>
    <row r="270" spans="2:11" ht="15">
      <c r="B270" s="58">
        <v>6</v>
      </c>
      <c r="C270" s="31" t="s">
        <v>39</v>
      </c>
      <c r="D270" s="3" t="s">
        <v>277</v>
      </c>
      <c r="E270" s="8">
        <v>18.004</v>
      </c>
      <c r="F270" s="8">
        <v>18.004</v>
      </c>
      <c r="G270" s="1">
        <v>4</v>
      </c>
      <c r="H270" s="2" t="s">
        <v>5</v>
      </c>
      <c r="I270" s="50">
        <v>72</v>
      </c>
      <c r="J270" s="59">
        <f t="shared" si="12"/>
        <v>259.2576</v>
      </c>
      <c r="K270" s="161"/>
    </row>
    <row r="271" spans="2:11" ht="15">
      <c r="B271" s="58">
        <v>7</v>
      </c>
      <c r="C271" s="31" t="s">
        <v>39</v>
      </c>
      <c r="D271" s="3" t="s">
        <v>278</v>
      </c>
      <c r="E271" s="8">
        <v>3.901</v>
      </c>
      <c r="F271" s="8">
        <v>3.901</v>
      </c>
      <c r="G271" s="1">
        <v>4</v>
      </c>
      <c r="H271" s="2" t="s">
        <v>5</v>
      </c>
      <c r="I271" s="50">
        <v>72</v>
      </c>
      <c r="J271" s="59">
        <f t="shared" si="12"/>
        <v>56.1744</v>
      </c>
      <c r="K271" s="161"/>
    </row>
    <row r="272" spans="2:11" ht="15.75" thickBot="1">
      <c r="B272" s="58">
        <v>8</v>
      </c>
      <c r="C272" s="31" t="s">
        <v>39</v>
      </c>
      <c r="D272" s="3" t="s">
        <v>279</v>
      </c>
      <c r="E272" s="8">
        <v>6.599</v>
      </c>
      <c r="F272" s="49">
        <v>6.4</v>
      </c>
      <c r="G272" s="1">
        <v>3</v>
      </c>
      <c r="H272" s="2" t="s">
        <v>5</v>
      </c>
      <c r="I272" s="50">
        <v>72</v>
      </c>
      <c r="J272" s="59">
        <f t="shared" si="12"/>
        <v>95.02560000000001</v>
      </c>
      <c r="K272" s="161"/>
    </row>
    <row r="273" spans="2:11" ht="15.75" thickBot="1">
      <c r="B273" s="82"/>
      <c r="C273" s="79" t="s">
        <v>6</v>
      </c>
      <c r="D273" s="83"/>
      <c r="E273" s="84">
        <f>SUM(E265:E272)</f>
        <v>137.10500000000002</v>
      </c>
      <c r="F273" s="156">
        <f>SUM(F265:F272)</f>
        <v>134.232</v>
      </c>
      <c r="G273" s="61"/>
      <c r="H273" s="12"/>
      <c r="I273" s="86"/>
      <c r="J273" s="87"/>
      <c r="K273" s="161"/>
    </row>
    <row r="274" spans="2:11" ht="15">
      <c r="B274" s="58"/>
      <c r="C274" s="74"/>
      <c r="D274" s="3"/>
      <c r="E274" s="21"/>
      <c r="F274" s="49"/>
      <c r="G274" s="19"/>
      <c r="H274" s="20"/>
      <c r="I274" s="50"/>
      <c r="J274" s="59"/>
      <c r="K274" s="161"/>
    </row>
    <row r="275" spans="2:11" ht="15">
      <c r="B275" s="58">
        <v>1</v>
      </c>
      <c r="C275" s="51" t="s">
        <v>21</v>
      </c>
      <c r="D275" s="35" t="s">
        <v>280</v>
      </c>
      <c r="E275" s="71">
        <v>15.002</v>
      </c>
      <c r="F275" s="71">
        <v>15.002</v>
      </c>
      <c r="G275" s="80">
        <v>3</v>
      </c>
      <c r="H275" s="81" t="s">
        <v>5</v>
      </c>
      <c r="I275" s="50">
        <v>72</v>
      </c>
      <c r="J275" s="59">
        <f>20%*I275*E275</f>
        <v>216.02880000000002</v>
      </c>
      <c r="K275" s="161"/>
    </row>
    <row r="276" spans="2:11" ht="15">
      <c r="B276" s="58">
        <v>2</v>
      </c>
      <c r="C276" s="51" t="s">
        <v>21</v>
      </c>
      <c r="D276" s="35" t="s">
        <v>281</v>
      </c>
      <c r="E276" s="71">
        <v>15.003</v>
      </c>
      <c r="F276" s="71">
        <v>15.003</v>
      </c>
      <c r="G276" s="80">
        <v>3</v>
      </c>
      <c r="H276" s="81" t="s">
        <v>5</v>
      </c>
      <c r="I276" s="50">
        <v>72</v>
      </c>
      <c r="J276" s="59">
        <f>20%*I276*E276</f>
        <v>216.0432</v>
      </c>
      <c r="K276" s="161"/>
    </row>
    <row r="277" spans="2:11" ht="15">
      <c r="B277" s="58">
        <v>3</v>
      </c>
      <c r="C277" s="51" t="s">
        <v>21</v>
      </c>
      <c r="D277" s="35" t="s">
        <v>282</v>
      </c>
      <c r="E277" s="38">
        <v>22.404</v>
      </c>
      <c r="F277" s="38">
        <v>22.404</v>
      </c>
      <c r="G277" s="80">
        <v>4</v>
      </c>
      <c r="H277" s="81" t="s">
        <v>5</v>
      </c>
      <c r="I277" s="50">
        <v>72</v>
      </c>
      <c r="J277" s="59">
        <f>20%*I277*E277</f>
        <v>322.6176</v>
      </c>
      <c r="K277" s="161"/>
    </row>
    <row r="278" spans="2:11" ht="15.75" thickBot="1">
      <c r="B278" s="58">
        <v>4</v>
      </c>
      <c r="C278" s="31" t="s">
        <v>21</v>
      </c>
      <c r="D278" s="18" t="s">
        <v>283</v>
      </c>
      <c r="E278" s="8">
        <v>24.006</v>
      </c>
      <c r="F278" s="8">
        <v>24.006</v>
      </c>
      <c r="G278" s="1">
        <v>3</v>
      </c>
      <c r="H278" s="2" t="s">
        <v>5</v>
      </c>
      <c r="I278" s="50">
        <v>72</v>
      </c>
      <c r="J278" s="59">
        <f>20%*I278*E278</f>
        <v>345.6864</v>
      </c>
      <c r="K278" s="161"/>
    </row>
    <row r="279" spans="2:11" ht="15.75" thickBot="1">
      <c r="B279" s="82"/>
      <c r="C279" s="79" t="s">
        <v>6</v>
      </c>
      <c r="D279" s="83"/>
      <c r="E279" s="84">
        <f>SUM(E275:E278)</f>
        <v>76.415</v>
      </c>
      <c r="F279" s="156">
        <f>SUM(F275:F278)</f>
        <v>76.415</v>
      </c>
      <c r="G279" s="61"/>
      <c r="H279" s="12"/>
      <c r="I279" s="86"/>
      <c r="J279" s="87"/>
      <c r="K279" s="161"/>
    </row>
    <row r="280" spans="2:11" ht="15">
      <c r="B280" s="58"/>
      <c r="C280" s="74"/>
      <c r="D280" s="3"/>
      <c r="E280" s="48"/>
      <c r="F280" s="49"/>
      <c r="G280" s="19"/>
      <c r="H280" s="20"/>
      <c r="I280" s="50"/>
      <c r="J280" s="59"/>
      <c r="K280" s="161"/>
    </row>
    <row r="281" spans="2:11" ht="15">
      <c r="B281" s="158">
        <v>1</v>
      </c>
      <c r="C281" s="31" t="s">
        <v>284</v>
      </c>
      <c r="D281" s="3" t="s">
        <v>285</v>
      </c>
      <c r="E281" s="48">
        <v>5.992</v>
      </c>
      <c r="F281" s="49">
        <v>5.52</v>
      </c>
      <c r="G281" s="19">
        <v>3</v>
      </c>
      <c r="H281" s="20" t="s">
        <v>5</v>
      </c>
      <c r="I281" s="50">
        <v>72</v>
      </c>
      <c r="J281" s="59">
        <f aca="true" t="shared" si="13" ref="J281:J308">20%*I281*E281</f>
        <v>86.2848</v>
      </c>
      <c r="K281" s="161"/>
    </row>
    <row r="282" spans="2:11" ht="15">
      <c r="B282" s="158">
        <v>2</v>
      </c>
      <c r="C282" s="31" t="s">
        <v>284</v>
      </c>
      <c r="D282" s="3" t="s">
        <v>286</v>
      </c>
      <c r="E282" s="48">
        <v>6.001</v>
      </c>
      <c r="F282" s="48">
        <v>6.001</v>
      </c>
      <c r="G282" s="19">
        <v>3</v>
      </c>
      <c r="H282" s="20" t="s">
        <v>5</v>
      </c>
      <c r="I282" s="50">
        <v>72</v>
      </c>
      <c r="J282" s="59">
        <f t="shared" si="13"/>
        <v>86.4144</v>
      </c>
      <c r="K282" s="161"/>
    </row>
    <row r="283" spans="2:11" ht="15">
      <c r="B283" s="158">
        <v>3</v>
      </c>
      <c r="C283" s="31" t="s">
        <v>284</v>
      </c>
      <c r="D283" s="3" t="s">
        <v>287</v>
      </c>
      <c r="E283" s="48">
        <v>6.001</v>
      </c>
      <c r="F283" s="48">
        <v>6.001</v>
      </c>
      <c r="G283" s="19">
        <v>3</v>
      </c>
      <c r="H283" s="20" t="s">
        <v>5</v>
      </c>
      <c r="I283" s="50">
        <v>72</v>
      </c>
      <c r="J283" s="59">
        <f t="shared" si="13"/>
        <v>86.4144</v>
      </c>
      <c r="K283" s="161"/>
    </row>
    <row r="284" spans="2:11" ht="15">
      <c r="B284" s="158">
        <v>4</v>
      </c>
      <c r="C284" s="31" t="s">
        <v>284</v>
      </c>
      <c r="D284" s="3" t="s">
        <v>288</v>
      </c>
      <c r="E284" s="48">
        <v>6.001</v>
      </c>
      <c r="F284" s="48">
        <v>6.001</v>
      </c>
      <c r="G284" s="19">
        <v>3</v>
      </c>
      <c r="H284" s="20" t="s">
        <v>5</v>
      </c>
      <c r="I284" s="50">
        <v>72</v>
      </c>
      <c r="J284" s="59">
        <f t="shared" si="13"/>
        <v>86.4144</v>
      </c>
      <c r="K284" s="161"/>
    </row>
    <row r="285" spans="2:11" ht="15">
      <c r="B285" s="158">
        <v>5</v>
      </c>
      <c r="C285" s="31" t="s">
        <v>284</v>
      </c>
      <c r="D285" s="3" t="s">
        <v>289</v>
      </c>
      <c r="E285" s="48">
        <v>6.001</v>
      </c>
      <c r="F285" s="48">
        <v>6.001</v>
      </c>
      <c r="G285" s="19">
        <v>3</v>
      </c>
      <c r="H285" s="20" t="s">
        <v>5</v>
      </c>
      <c r="I285" s="50">
        <v>72</v>
      </c>
      <c r="J285" s="59">
        <f t="shared" si="13"/>
        <v>86.4144</v>
      </c>
      <c r="K285" s="161"/>
    </row>
    <row r="286" spans="2:11" ht="15">
      <c r="B286" s="158">
        <v>6</v>
      </c>
      <c r="C286" s="31" t="s">
        <v>284</v>
      </c>
      <c r="D286" s="3" t="s">
        <v>290</v>
      </c>
      <c r="E286" s="48">
        <v>6.001</v>
      </c>
      <c r="F286" s="48">
        <v>6.001</v>
      </c>
      <c r="G286" s="19">
        <v>3</v>
      </c>
      <c r="H286" s="20" t="s">
        <v>5</v>
      </c>
      <c r="I286" s="50">
        <v>72</v>
      </c>
      <c r="J286" s="59">
        <f t="shared" si="13"/>
        <v>86.4144</v>
      </c>
      <c r="K286" s="161"/>
    </row>
    <row r="287" spans="2:11" ht="15">
      <c r="B287" s="158">
        <v>7</v>
      </c>
      <c r="C287" s="31" t="s">
        <v>284</v>
      </c>
      <c r="D287" s="3" t="s">
        <v>291</v>
      </c>
      <c r="E287" s="48">
        <v>6.001</v>
      </c>
      <c r="F287" s="48">
        <v>6.001</v>
      </c>
      <c r="G287" s="19">
        <v>3</v>
      </c>
      <c r="H287" s="20" t="s">
        <v>5</v>
      </c>
      <c r="I287" s="50">
        <v>72</v>
      </c>
      <c r="J287" s="59">
        <f t="shared" si="13"/>
        <v>86.4144</v>
      </c>
      <c r="K287" s="161"/>
    </row>
    <row r="288" spans="2:11" ht="15">
      <c r="B288" s="158">
        <v>8</v>
      </c>
      <c r="C288" s="31" t="s">
        <v>284</v>
      </c>
      <c r="D288" s="3" t="s">
        <v>292</v>
      </c>
      <c r="E288" s="48">
        <v>6.001</v>
      </c>
      <c r="F288" s="48">
        <v>6.001</v>
      </c>
      <c r="G288" s="19">
        <v>3</v>
      </c>
      <c r="H288" s="20" t="s">
        <v>5</v>
      </c>
      <c r="I288" s="50">
        <v>72</v>
      </c>
      <c r="J288" s="59">
        <f t="shared" si="13"/>
        <v>86.4144</v>
      </c>
      <c r="K288" s="161"/>
    </row>
    <row r="289" spans="2:11" ht="15">
      <c r="B289" s="158">
        <v>9</v>
      </c>
      <c r="C289" s="31" t="s">
        <v>284</v>
      </c>
      <c r="D289" s="3" t="s">
        <v>293</v>
      </c>
      <c r="E289" s="48">
        <v>6.001</v>
      </c>
      <c r="F289" s="49">
        <v>5.528</v>
      </c>
      <c r="G289" s="19">
        <v>3</v>
      </c>
      <c r="H289" s="20" t="s">
        <v>5</v>
      </c>
      <c r="I289" s="50">
        <v>72</v>
      </c>
      <c r="J289" s="59">
        <f t="shared" si="13"/>
        <v>86.4144</v>
      </c>
      <c r="K289" s="161"/>
    </row>
    <row r="290" spans="2:11" ht="15">
      <c r="B290" s="158">
        <v>10</v>
      </c>
      <c r="C290" s="31" t="s">
        <v>284</v>
      </c>
      <c r="D290" s="3" t="s">
        <v>294</v>
      </c>
      <c r="E290" s="48">
        <v>6.001</v>
      </c>
      <c r="F290" s="48">
        <v>6.001</v>
      </c>
      <c r="G290" s="19">
        <v>3</v>
      </c>
      <c r="H290" s="20" t="s">
        <v>5</v>
      </c>
      <c r="I290" s="50">
        <v>72</v>
      </c>
      <c r="J290" s="59">
        <f t="shared" si="13"/>
        <v>86.4144</v>
      </c>
      <c r="K290" s="161"/>
    </row>
    <row r="291" spans="2:11" ht="15">
      <c r="B291" s="158">
        <v>11</v>
      </c>
      <c r="C291" s="31" t="s">
        <v>284</v>
      </c>
      <c r="D291" s="3" t="s">
        <v>295</v>
      </c>
      <c r="E291" s="48">
        <v>6.001</v>
      </c>
      <c r="F291" s="48">
        <v>6.001</v>
      </c>
      <c r="G291" s="19">
        <v>3</v>
      </c>
      <c r="H291" s="20" t="s">
        <v>5</v>
      </c>
      <c r="I291" s="50">
        <v>72</v>
      </c>
      <c r="J291" s="59">
        <f t="shared" si="13"/>
        <v>86.4144</v>
      </c>
      <c r="K291" s="161"/>
    </row>
    <row r="292" spans="2:11" ht="15">
      <c r="B292" s="158">
        <v>12</v>
      </c>
      <c r="C292" s="31" t="s">
        <v>284</v>
      </c>
      <c r="D292" s="3" t="s">
        <v>296</v>
      </c>
      <c r="E292" s="48">
        <v>6.001</v>
      </c>
      <c r="F292" s="48">
        <v>6.001</v>
      </c>
      <c r="G292" s="19">
        <v>3</v>
      </c>
      <c r="H292" s="20" t="s">
        <v>5</v>
      </c>
      <c r="I292" s="50">
        <v>72</v>
      </c>
      <c r="J292" s="59">
        <f t="shared" si="13"/>
        <v>86.4144</v>
      </c>
      <c r="K292" s="161"/>
    </row>
    <row r="293" spans="2:11" ht="15">
      <c r="B293" s="158">
        <v>13</v>
      </c>
      <c r="C293" s="31" t="s">
        <v>284</v>
      </c>
      <c r="D293" s="3" t="s">
        <v>297</v>
      </c>
      <c r="E293" s="48">
        <v>6.001</v>
      </c>
      <c r="F293" s="48">
        <v>6.001</v>
      </c>
      <c r="G293" s="19">
        <v>3</v>
      </c>
      <c r="H293" s="20" t="s">
        <v>5</v>
      </c>
      <c r="I293" s="50">
        <v>72</v>
      </c>
      <c r="J293" s="59">
        <f t="shared" si="13"/>
        <v>86.4144</v>
      </c>
      <c r="K293" s="161"/>
    </row>
    <row r="294" spans="2:11" ht="15">
      <c r="B294" s="158">
        <v>14</v>
      </c>
      <c r="C294" s="31" t="s">
        <v>284</v>
      </c>
      <c r="D294" s="3" t="s">
        <v>298</v>
      </c>
      <c r="E294" s="48">
        <v>6.001</v>
      </c>
      <c r="F294" s="48">
        <v>6.001</v>
      </c>
      <c r="G294" s="19">
        <v>3</v>
      </c>
      <c r="H294" s="20" t="s">
        <v>5</v>
      </c>
      <c r="I294" s="50">
        <v>72</v>
      </c>
      <c r="J294" s="59">
        <f t="shared" si="13"/>
        <v>86.4144</v>
      </c>
      <c r="K294" s="161"/>
    </row>
    <row r="295" spans="2:11" ht="15">
      <c r="B295" s="158">
        <v>15</v>
      </c>
      <c r="C295" s="31" t="s">
        <v>284</v>
      </c>
      <c r="D295" s="3" t="s">
        <v>299</v>
      </c>
      <c r="E295" s="48">
        <v>6.001</v>
      </c>
      <c r="F295" s="48">
        <v>6.001</v>
      </c>
      <c r="G295" s="19">
        <v>3</v>
      </c>
      <c r="H295" s="20" t="s">
        <v>5</v>
      </c>
      <c r="I295" s="50">
        <v>72</v>
      </c>
      <c r="J295" s="59">
        <f t="shared" si="13"/>
        <v>86.4144</v>
      </c>
      <c r="K295" s="161"/>
    </row>
    <row r="296" spans="2:11" ht="15">
      <c r="B296" s="158">
        <v>16</v>
      </c>
      <c r="C296" s="31" t="s">
        <v>284</v>
      </c>
      <c r="D296" s="3" t="s">
        <v>300</v>
      </c>
      <c r="E296" s="48">
        <v>6.001</v>
      </c>
      <c r="F296" s="48">
        <v>6.001</v>
      </c>
      <c r="G296" s="19">
        <v>3</v>
      </c>
      <c r="H296" s="20" t="s">
        <v>5</v>
      </c>
      <c r="I296" s="50">
        <v>72</v>
      </c>
      <c r="J296" s="59">
        <f t="shared" si="13"/>
        <v>86.4144</v>
      </c>
      <c r="K296" s="161"/>
    </row>
    <row r="297" spans="2:11" ht="15">
      <c r="B297" s="158">
        <v>17</v>
      </c>
      <c r="C297" s="31" t="s">
        <v>284</v>
      </c>
      <c r="D297" s="3" t="s">
        <v>301</v>
      </c>
      <c r="E297" s="48">
        <v>6.001</v>
      </c>
      <c r="F297" s="48">
        <v>6.001</v>
      </c>
      <c r="G297" s="19">
        <v>3</v>
      </c>
      <c r="H297" s="20" t="s">
        <v>5</v>
      </c>
      <c r="I297" s="50">
        <v>72</v>
      </c>
      <c r="J297" s="59">
        <f t="shared" si="13"/>
        <v>86.4144</v>
      </c>
      <c r="K297" s="161"/>
    </row>
    <row r="298" spans="2:11" ht="15">
      <c r="B298" s="158">
        <v>18</v>
      </c>
      <c r="C298" s="31" t="s">
        <v>284</v>
      </c>
      <c r="D298" s="3" t="s">
        <v>302</v>
      </c>
      <c r="E298" s="48">
        <v>6.001</v>
      </c>
      <c r="F298" s="49">
        <v>5.501</v>
      </c>
      <c r="G298" s="19">
        <v>3</v>
      </c>
      <c r="H298" s="20" t="s">
        <v>5</v>
      </c>
      <c r="I298" s="50">
        <v>72</v>
      </c>
      <c r="J298" s="59">
        <f t="shared" si="13"/>
        <v>86.4144</v>
      </c>
      <c r="K298" s="161"/>
    </row>
    <row r="299" spans="2:11" ht="15">
      <c r="B299" s="158">
        <v>19</v>
      </c>
      <c r="C299" s="31" t="s">
        <v>284</v>
      </c>
      <c r="D299" s="3" t="s">
        <v>303</v>
      </c>
      <c r="E299" s="48">
        <v>6.001</v>
      </c>
      <c r="F299" s="49">
        <v>5.797</v>
      </c>
      <c r="G299" s="19">
        <v>3</v>
      </c>
      <c r="H299" s="20" t="s">
        <v>5</v>
      </c>
      <c r="I299" s="50">
        <v>72</v>
      </c>
      <c r="J299" s="59">
        <f t="shared" si="13"/>
        <v>86.4144</v>
      </c>
      <c r="K299" s="161"/>
    </row>
    <row r="300" spans="2:11" ht="15">
      <c r="B300" s="158">
        <v>20</v>
      </c>
      <c r="C300" s="31" t="s">
        <v>284</v>
      </c>
      <c r="D300" s="4" t="s">
        <v>304</v>
      </c>
      <c r="E300" s="48">
        <v>6.001</v>
      </c>
      <c r="F300" s="49">
        <v>5.844</v>
      </c>
      <c r="G300" s="19">
        <v>3</v>
      </c>
      <c r="H300" s="20" t="s">
        <v>5</v>
      </c>
      <c r="I300" s="50">
        <v>72</v>
      </c>
      <c r="J300" s="59">
        <f t="shared" si="13"/>
        <v>86.4144</v>
      </c>
      <c r="K300" s="161"/>
    </row>
    <row r="301" spans="2:11" ht="15">
      <c r="B301" s="158">
        <v>21</v>
      </c>
      <c r="C301" s="31" t="s">
        <v>284</v>
      </c>
      <c r="D301" s="3" t="s">
        <v>305</v>
      </c>
      <c r="E301" s="48">
        <v>6.001</v>
      </c>
      <c r="F301" s="48">
        <v>6.001</v>
      </c>
      <c r="G301" s="19">
        <v>3</v>
      </c>
      <c r="H301" s="20" t="s">
        <v>5</v>
      </c>
      <c r="I301" s="50">
        <v>72</v>
      </c>
      <c r="J301" s="59">
        <f t="shared" si="13"/>
        <v>86.4144</v>
      </c>
      <c r="K301" s="161"/>
    </row>
    <row r="302" spans="2:11" ht="15">
      <c r="B302" s="158">
        <v>22</v>
      </c>
      <c r="C302" s="31" t="s">
        <v>284</v>
      </c>
      <c r="D302" s="3" t="s">
        <v>306</v>
      </c>
      <c r="E302" s="48">
        <v>6.001</v>
      </c>
      <c r="F302" s="48">
        <v>6.001</v>
      </c>
      <c r="G302" s="19">
        <v>3</v>
      </c>
      <c r="H302" s="20" t="s">
        <v>5</v>
      </c>
      <c r="I302" s="50">
        <v>72</v>
      </c>
      <c r="J302" s="59">
        <f t="shared" si="13"/>
        <v>86.4144</v>
      </c>
      <c r="K302" s="161"/>
    </row>
    <row r="303" spans="2:11" ht="15">
      <c r="B303" s="158">
        <v>23</v>
      </c>
      <c r="C303" s="31" t="s">
        <v>284</v>
      </c>
      <c r="D303" s="3" t="s">
        <v>307</v>
      </c>
      <c r="E303" s="48">
        <v>6.001</v>
      </c>
      <c r="F303" s="48">
        <v>6.001</v>
      </c>
      <c r="G303" s="19">
        <v>3</v>
      </c>
      <c r="H303" s="20" t="s">
        <v>5</v>
      </c>
      <c r="I303" s="50">
        <v>72</v>
      </c>
      <c r="J303" s="59">
        <f t="shared" si="13"/>
        <v>86.4144</v>
      </c>
      <c r="K303" s="161"/>
    </row>
    <row r="304" spans="2:11" ht="15">
      <c r="B304" s="158">
        <v>24</v>
      </c>
      <c r="C304" s="31" t="s">
        <v>284</v>
      </c>
      <c r="D304" s="3" t="s">
        <v>308</v>
      </c>
      <c r="E304" s="48">
        <v>6.001</v>
      </c>
      <c r="F304" s="48">
        <v>6.001</v>
      </c>
      <c r="G304" s="19">
        <v>3</v>
      </c>
      <c r="H304" s="20" t="s">
        <v>5</v>
      </c>
      <c r="I304" s="50">
        <v>72</v>
      </c>
      <c r="J304" s="59">
        <f t="shared" si="13"/>
        <v>86.4144</v>
      </c>
      <c r="K304" s="161"/>
    </row>
    <row r="305" spans="2:11" ht="15">
      <c r="B305" s="158">
        <v>25</v>
      </c>
      <c r="C305" s="31" t="s">
        <v>284</v>
      </c>
      <c r="D305" s="3" t="s">
        <v>309</v>
      </c>
      <c r="E305" s="48">
        <v>6.001</v>
      </c>
      <c r="F305" s="48">
        <v>6.001</v>
      </c>
      <c r="G305" s="19">
        <v>3</v>
      </c>
      <c r="H305" s="20" t="s">
        <v>5</v>
      </c>
      <c r="I305" s="50">
        <v>72</v>
      </c>
      <c r="J305" s="59">
        <f t="shared" si="13"/>
        <v>86.4144</v>
      </c>
      <c r="K305" s="161"/>
    </row>
    <row r="306" spans="2:11" ht="15">
      <c r="B306" s="158">
        <v>26</v>
      </c>
      <c r="C306" s="31" t="s">
        <v>284</v>
      </c>
      <c r="D306" s="3" t="s">
        <v>310</v>
      </c>
      <c r="E306" s="48">
        <v>6.001</v>
      </c>
      <c r="F306" s="48">
        <v>6.001</v>
      </c>
      <c r="G306" s="19">
        <v>3</v>
      </c>
      <c r="H306" s="20" t="s">
        <v>5</v>
      </c>
      <c r="I306" s="50">
        <v>72</v>
      </c>
      <c r="J306" s="59">
        <f t="shared" si="13"/>
        <v>86.4144</v>
      </c>
      <c r="K306" s="161"/>
    </row>
    <row r="307" spans="2:11" ht="15">
      <c r="B307" s="158">
        <v>27</v>
      </c>
      <c r="C307" s="31" t="s">
        <v>284</v>
      </c>
      <c r="D307" s="3" t="s">
        <v>311</v>
      </c>
      <c r="E307" s="48">
        <v>6.001</v>
      </c>
      <c r="F307" s="48">
        <v>6.001</v>
      </c>
      <c r="G307" s="19">
        <v>3</v>
      </c>
      <c r="H307" s="20" t="s">
        <v>5</v>
      </c>
      <c r="I307" s="50">
        <v>72</v>
      </c>
      <c r="J307" s="59">
        <f t="shared" si="13"/>
        <v>86.4144</v>
      </c>
      <c r="K307" s="161"/>
    </row>
    <row r="308" spans="2:11" ht="15">
      <c r="B308" s="158">
        <v>28</v>
      </c>
      <c r="C308" s="31" t="s">
        <v>284</v>
      </c>
      <c r="D308" s="3" t="s">
        <v>312</v>
      </c>
      <c r="E308" s="48">
        <v>6.001</v>
      </c>
      <c r="F308" s="48">
        <v>6.001</v>
      </c>
      <c r="G308" s="19">
        <v>3</v>
      </c>
      <c r="H308" s="20" t="s">
        <v>5</v>
      </c>
      <c r="I308" s="50">
        <v>72</v>
      </c>
      <c r="J308" s="59">
        <f t="shared" si="13"/>
        <v>86.4144</v>
      </c>
      <c r="K308" s="161"/>
    </row>
    <row r="309" spans="2:11" ht="15">
      <c r="B309" s="158">
        <v>29</v>
      </c>
      <c r="C309" s="31" t="s">
        <v>284</v>
      </c>
      <c r="D309" s="4" t="s">
        <v>313</v>
      </c>
      <c r="E309" s="48">
        <v>6.001</v>
      </c>
      <c r="F309" s="48">
        <v>6.001</v>
      </c>
      <c r="G309" s="19">
        <v>3</v>
      </c>
      <c r="H309" s="20" t="s">
        <v>5</v>
      </c>
      <c r="I309" s="50">
        <v>72</v>
      </c>
      <c r="J309" s="59">
        <f aca="true" t="shared" si="14" ref="J309:J316">20%*I309*F309</f>
        <v>86.4144</v>
      </c>
      <c r="K309" s="161"/>
    </row>
    <row r="310" spans="2:11" ht="15">
      <c r="B310" s="158">
        <v>30</v>
      </c>
      <c r="C310" s="31" t="s">
        <v>284</v>
      </c>
      <c r="D310" s="3" t="s">
        <v>314</v>
      </c>
      <c r="E310" s="48">
        <v>6.001</v>
      </c>
      <c r="F310" s="48">
        <v>6.001</v>
      </c>
      <c r="G310" s="19">
        <v>3</v>
      </c>
      <c r="H310" s="20" t="s">
        <v>5</v>
      </c>
      <c r="I310" s="50">
        <v>72</v>
      </c>
      <c r="J310" s="59">
        <f t="shared" si="14"/>
        <v>86.4144</v>
      </c>
      <c r="K310" s="161"/>
    </row>
    <row r="311" spans="2:11" ht="15">
      <c r="B311" s="158">
        <v>31</v>
      </c>
      <c r="C311" s="31" t="s">
        <v>284</v>
      </c>
      <c r="D311" s="3" t="s">
        <v>315</v>
      </c>
      <c r="E311" s="48">
        <v>6.001</v>
      </c>
      <c r="F311" s="48">
        <v>6.001</v>
      </c>
      <c r="G311" s="19">
        <v>3</v>
      </c>
      <c r="H311" s="20" t="s">
        <v>5</v>
      </c>
      <c r="I311" s="50">
        <v>72</v>
      </c>
      <c r="J311" s="59">
        <f t="shared" si="14"/>
        <v>86.4144</v>
      </c>
      <c r="K311" s="161"/>
    </row>
    <row r="312" spans="2:11" ht="15">
      <c r="B312" s="158">
        <v>32</v>
      </c>
      <c r="C312" s="31" t="s">
        <v>284</v>
      </c>
      <c r="D312" s="3" t="s">
        <v>316</v>
      </c>
      <c r="E312" s="48">
        <v>6.001</v>
      </c>
      <c r="F312" s="48">
        <v>6.001</v>
      </c>
      <c r="G312" s="19">
        <v>3</v>
      </c>
      <c r="H312" s="20" t="s">
        <v>5</v>
      </c>
      <c r="I312" s="50">
        <v>72</v>
      </c>
      <c r="J312" s="59">
        <f t="shared" si="14"/>
        <v>86.4144</v>
      </c>
      <c r="K312" s="161"/>
    </row>
    <row r="313" spans="2:11" ht="15">
      <c r="B313" s="158">
        <v>33</v>
      </c>
      <c r="C313" s="31" t="s">
        <v>284</v>
      </c>
      <c r="D313" s="3" t="s">
        <v>317</v>
      </c>
      <c r="E313" s="48">
        <v>6.001</v>
      </c>
      <c r="F313" s="48">
        <v>6.001</v>
      </c>
      <c r="G313" s="19">
        <v>3</v>
      </c>
      <c r="H313" s="20" t="s">
        <v>5</v>
      </c>
      <c r="I313" s="50">
        <v>72</v>
      </c>
      <c r="J313" s="59">
        <f t="shared" si="14"/>
        <v>86.4144</v>
      </c>
      <c r="K313" s="161"/>
    </row>
    <row r="314" spans="2:11" ht="15">
      <c r="B314" s="158">
        <v>34</v>
      </c>
      <c r="C314" s="31" t="s">
        <v>284</v>
      </c>
      <c r="D314" s="3" t="s">
        <v>318</v>
      </c>
      <c r="E314" s="48">
        <v>6.001</v>
      </c>
      <c r="F314" s="48">
        <v>6.001</v>
      </c>
      <c r="G314" s="19">
        <v>3</v>
      </c>
      <c r="H314" s="20" t="s">
        <v>5</v>
      </c>
      <c r="I314" s="50">
        <v>72</v>
      </c>
      <c r="J314" s="59">
        <f t="shared" si="14"/>
        <v>86.4144</v>
      </c>
      <c r="K314" s="161"/>
    </row>
    <row r="315" spans="2:11" ht="15">
      <c r="B315" s="158">
        <v>35</v>
      </c>
      <c r="C315" s="31" t="s">
        <v>284</v>
      </c>
      <c r="D315" s="3" t="s">
        <v>319</v>
      </c>
      <c r="E315" s="48">
        <v>6.002</v>
      </c>
      <c r="F315" s="48">
        <v>6.002</v>
      </c>
      <c r="G315" s="19">
        <v>3</v>
      </c>
      <c r="H315" s="20" t="s">
        <v>5</v>
      </c>
      <c r="I315" s="50">
        <v>72</v>
      </c>
      <c r="J315" s="59">
        <f t="shared" si="14"/>
        <v>86.4288</v>
      </c>
      <c r="K315" s="161"/>
    </row>
    <row r="316" spans="2:11" ht="15">
      <c r="B316" s="158">
        <v>36</v>
      </c>
      <c r="C316" s="31" t="s">
        <v>284</v>
      </c>
      <c r="D316" s="3" t="s">
        <v>320</v>
      </c>
      <c r="E316" s="48">
        <v>6.001</v>
      </c>
      <c r="F316" s="48">
        <v>6.001</v>
      </c>
      <c r="G316" s="19">
        <v>3</v>
      </c>
      <c r="H316" s="20" t="s">
        <v>5</v>
      </c>
      <c r="I316" s="50">
        <v>72</v>
      </c>
      <c r="J316" s="59">
        <f t="shared" si="14"/>
        <v>86.4144</v>
      </c>
      <c r="K316" s="161"/>
    </row>
    <row r="317" spans="2:11" ht="15">
      <c r="B317" s="158">
        <v>37</v>
      </c>
      <c r="C317" s="31" t="s">
        <v>284</v>
      </c>
      <c r="D317" s="3" t="s">
        <v>321</v>
      </c>
      <c r="E317" s="48">
        <v>30.785</v>
      </c>
      <c r="F317" s="49">
        <v>29.528</v>
      </c>
      <c r="G317" s="19">
        <v>3</v>
      </c>
      <c r="H317" s="20" t="s">
        <v>5</v>
      </c>
      <c r="I317" s="50">
        <v>72</v>
      </c>
      <c r="J317" s="59">
        <f aca="true" t="shared" si="15" ref="J317:J352">20%*I317*E317</f>
        <v>443.30400000000003</v>
      </c>
      <c r="K317" s="161"/>
    </row>
    <row r="318" spans="2:11" ht="15">
      <c r="B318" s="158">
        <v>38</v>
      </c>
      <c r="C318" s="31" t="s">
        <v>284</v>
      </c>
      <c r="D318" s="3" t="s">
        <v>322</v>
      </c>
      <c r="E318" s="48">
        <v>105.017</v>
      </c>
      <c r="F318" s="49">
        <v>104.721</v>
      </c>
      <c r="G318" s="19">
        <v>3</v>
      </c>
      <c r="H318" s="20" t="s">
        <v>5</v>
      </c>
      <c r="I318" s="50">
        <v>72</v>
      </c>
      <c r="J318" s="59">
        <f t="shared" si="15"/>
        <v>1512.2448</v>
      </c>
      <c r="K318" s="161"/>
    </row>
    <row r="319" spans="2:11" ht="15">
      <c r="B319" s="158">
        <v>39</v>
      </c>
      <c r="C319" s="31" t="s">
        <v>284</v>
      </c>
      <c r="D319" s="3" t="s">
        <v>323</v>
      </c>
      <c r="E319" s="48">
        <v>15.002</v>
      </c>
      <c r="F319" s="48">
        <v>15.002</v>
      </c>
      <c r="G319" s="19">
        <v>3</v>
      </c>
      <c r="H319" s="20" t="s">
        <v>5</v>
      </c>
      <c r="I319" s="50">
        <v>72</v>
      </c>
      <c r="J319" s="59">
        <f t="shared" si="15"/>
        <v>216.02880000000002</v>
      </c>
      <c r="K319" s="161"/>
    </row>
    <row r="320" spans="2:11" ht="15">
      <c r="B320" s="158">
        <v>40</v>
      </c>
      <c r="C320" s="31" t="s">
        <v>284</v>
      </c>
      <c r="D320" s="3" t="s">
        <v>324</v>
      </c>
      <c r="E320" s="48">
        <v>5.701</v>
      </c>
      <c r="F320" s="48">
        <v>5.701</v>
      </c>
      <c r="G320" s="19">
        <v>3</v>
      </c>
      <c r="H320" s="20" t="s">
        <v>5</v>
      </c>
      <c r="I320" s="50">
        <v>72</v>
      </c>
      <c r="J320" s="59">
        <f t="shared" si="15"/>
        <v>82.0944</v>
      </c>
      <c r="K320" s="161"/>
    </row>
    <row r="321" spans="2:11" ht="15">
      <c r="B321" s="158">
        <v>41</v>
      </c>
      <c r="C321" s="31" t="s">
        <v>284</v>
      </c>
      <c r="D321" s="3" t="s">
        <v>325</v>
      </c>
      <c r="E321" s="21">
        <v>11.752</v>
      </c>
      <c r="F321" s="21">
        <v>11.752</v>
      </c>
      <c r="G321" s="19">
        <v>2</v>
      </c>
      <c r="H321" s="20" t="s">
        <v>5</v>
      </c>
      <c r="I321" s="50">
        <v>72</v>
      </c>
      <c r="J321" s="59">
        <f t="shared" si="15"/>
        <v>169.2288</v>
      </c>
      <c r="K321" s="161"/>
    </row>
    <row r="322" spans="2:11" ht="15">
      <c r="B322" s="158">
        <v>42</v>
      </c>
      <c r="C322" s="31" t="s">
        <v>284</v>
      </c>
      <c r="D322" s="3" t="s">
        <v>326</v>
      </c>
      <c r="E322" s="21">
        <v>12.984</v>
      </c>
      <c r="F322" s="21">
        <v>12.984</v>
      </c>
      <c r="G322" s="19">
        <v>4</v>
      </c>
      <c r="H322" s="20" t="s">
        <v>5</v>
      </c>
      <c r="I322" s="50">
        <v>72</v>
      </c>
      <c r="J322" s="59">
        <f t="shared" si="15"/>
        <v>186.9696</v>
      </c>
      <c r="K322" s="161"/>
    </row>
    <row r="323" spans="2:11" ht="15">
      <c r="B323" s="158">
        <v>43</v>
      </c>
      <c r="C323" s="31" t="s">
        <v>284</v>
      </c>
      <c r="D323" s="3" t="s">
        <v>327</v>
      </c>
      <c r="E323" s="21">
        <v>10.001</v>
      </c>
      <c r="F323" s="21">
        <v>10.001</v>
      </c>
      <c r="G323" s="19">
        <v>4</v>
      </c>
      <c r="H323" s="20" t="s">
        <v>5</v>
      </c>
      <c r="I323" s="50">
        <v>72</v>
      </c>
      <c r="J323" s="59">
        <f t="shared" si="15"/>
        <v>144.0144</v>
      </c>
      <c r="K323" s="161"/>
    </row>
    <row r="324" spans="2:11" ht="15">
      <c r="B324" s="158">
        <v>44</v>
      </c>
      <c r="C324" s="31" t="s">
        <v>284</v>
      </c>
      <c r="D324" s="3" t="s">
        <v>328</v>
      </c>
      <c r="E324" s="21">
        <v>5.384</v>
      </c>
      <c r="F324" s="21">
        <v>5.384</v>
      </c>
      <c r="G324" s="19">
        <v>2</v>
      </c>
      <c r="H324" s="20" t="s">
        <v>5</v>
      </c>
      <c r="I324" s="50">
        <v>72</v>
      </c>
      <c r="J324" s="59">
        <f t="shared" si="15"/>
        <v>77.5296</v>
      </c>
      <c r="K324" s="161"/>
    </row>
    <row r="325" spans="2:11" ht="15">
      <c r="B325" s="158">
        <v>45</v>
      </c>
      <c r="C325" s="31" t="s">
        <v>284</v>
      </c>
      <c r="D325" s="3" t="s">
        <v>329</v>
      </c>
      <c r="E325" s="48">
        <v>6.501</v>
      </c>
      <c r="F325" s="48">
        <v>6.501</v>
      </c>
      <c r="G325" s="19">
        <v>2</v>
      </c>
      <c r="H325" s="20" t="s">
        <v>5</v>
      </c>
      <c r="I325" s="50">
        <v>72</v>
      </c>
      <c r="J325" s="59">
        <f t="shared" si="15"/>
        <v>93.6144</v>
      </c>
      <c r="K325" s="161"/>
    </row>
    <row r="326" spans="2:11" ht="15">
      <c r="B326" s="158">
        <v>46</v>
      </c>
      <c r="C326" s="31" t="s">
        <v>284</v>
      </c>
      <c r="D326" s="3" t="s">
        <v>330</v>
      </c>
      <c r="E326" s="48">
        <v>6.501</v>
      </c>
      <c r="F326" s="48">
        <v>6.501</v>
      </c>
      <c r="G326" s="19">
        <v>2</v>
      </c>
      <c r="H326" s="20" t="s">
        <v>5</v>
      </c>
      <c r="I326" s="50">
        <v>72</v>
      </c>
      <c r="J326" s="59">
        <f t="shared" si="15"/>
        <v>93.6144</v>
      </c>
      <c r="K326" s="161"/>
    </row>
    <row r="327" spans="2:11" ht="15">
      <c r="B327" s="158">
        <v>47</v>
      </c>
      <c r="C327" s="31" t="s">
        <v>284</v>
      </c>
      <c r="D327" s="3" t="s">
        <v>331</v>
      </c>
      <c r="E327" s="48">
        <v>5.002</v>
      </c>
      <c r="F327" s="48">
        <v>5.002</v>
      </c>
      <c r="G327" s="19">
        <v>2</v>
      </c>
      <c r="H327" s="20" t="s">
        <v>5</v>
      </c>
      <c r="I327" s="50">
        <v>72</v>
      </c>
      <c r="J327" s="59">
        <f t="shared" si="15"/>
        <v>72.0288</v>
      </c>
      <c r="K327" s="161"/>
    </row>
    <row r="328" spans="2:11" ht="15">
      <c r="B328" s="158">
        <v>48</v>
      </c>
      <c r="C328" s="31" t="s">
        <v>284</v>
      </c>
      <c r="D328" s="3" t="s">
        <v>332</v>
      </c>
      <c r="E328" s="21">
        <v>10.002</v>
      </c>
      <c r="F328" s="21">
        <v>10.002</v>
      </c>
      <c r="G328" s="19">
        <v>2</v>
      </c>
      <c r="H328" s="20" t="s">
        <v>5</v>
      </c>
      <c r="I328" s="50">
        <v>72</v>
      </c>
      <c r="J328" s="59">
        <f t="shared" si="15"/>
        <v>144.02880000000002</v>
      </c>
      <c r="K328" s="161"/>
    </row>
    <row r="329" spans="2:11" ht="15">
      <c r="B329" s="158">
        <v>49</v>
      </c>
      <c r="C329" s="31" t="s">
        <v>284</v>
      </c>
      <c r="D329" s="3" t="s">
        <v>333</v>
      </c>
      <c r="E329" s="48">
        <v>7.335</v>
      </c>
      <c r="F329" s="48">
        <v>7.335</v>
      </c>
      <c r="G329" s="19">
        <v>4</v>
      </c>
      <c r="H329" s="20" t="s">
        <v>5</v>
      </c>
      <c r="I329" s="50">
        <v>72</v>
      </c>
      <c r="J329" s="59">
        <f t="shared" si="15"/>
        <v>105.624</v>
      </c>
      <c r="K329" s="161"/>
    </row>
    <row r="330" spans="2:11" ht="15">
      <c r="B330" s="158">
        <v>50</v>
      </c>
      <c r="C330" s="31" t="s">
        <v>284</v>
      </c>
      <c r="D330" s="3" t="s">
        <v>334</v>
      </c>
      <c r="E330" s="48">
        <v>7.334</v>
      </c>
      <c r="F330" s="48">
        <v>7.334</v>
      </c>
      <c r="G330" s="19">
        <v>4</v>
      </c>
      <c r="H330" s="20" t="s">
        <v>5</v>
      </c>
      <c r="I330" s="50">
        <v>72</v>
      </c>
      <c r="J330" s="59">
        <f t="shared" si="15"/>
        <v>105.6096</v>
      </c>
      <c r="K330" s="161"/>
    </row>
    <row r="331" spans="2:11" ht="15">
      <c r="B331" s="158">
        <v>51</v>
      </c>
      <c r="C331" s="31" t="s">
        <v>284</v>
      </c>
      <c r="D331" s="3" t="s">
        <v>335</v>
      </c>
      <c r="E331" s="21">
        <v>10.002</v>
      </c>
      <c r="F331" s="21">
        <v>10.002</v>
      </c>
      <c r="G331" s="19">
        <v>2</v>
      </c>
      <c r="H331" s="20" t="s">
        <v>5</v>
      </c>
      <c r="I331" s="50">
        <v>72</v>
      </c>
      <c r="J331" s="59">
        <f t="shared" si="15"/>
        <v>144.02880000000002</v>
      </c>
      <c r="K331" s="161"/>
    </row>
    <row r="332" spans="2:11" ht="15">
      <c r="B332" s="158">
        <v>52</v>
      </c>
      <c r="C332" s="31" t="s">
        <v>284</v>
      </c>
      <c r="D332" s="3" t="s">
        <v>336</v>
      </c>
      <c r="E332" s="21">
        <v>10.025</v>
      </c>
      <c r="F332" s="21">
        <v>10.025</v>
      </c>
      <c r="G332" s="19">
        <v>2</v>
      </c>
      <c r="H332" s="20" t="s">
        <v>5</v>
      </c>
      <c r="I332" s="50">
        <v>72</v>
      </c>
      <c r="J332" s="59">
        <f t="shared" si="15"/>
        <v>144.36</v>
      </c>
      <c r="K332" s="161"/>
    </row>
    <row r="333" spans="2:11" ht="15">
      <c r="B333" s="158">
        <v>53</v>
      </c>
      <c r="C333" s="31" t="s">
        <v>284</v>
      </c>
      <c r="D333" s="3" t="s">
        <v>337</v>
      </c>
      <c r="E333" s="48">
        <v>5.001</v>
      </c>
      <c r="F333" s="48">
        <v>5.001</v>
      </c>
      <c r="G333" s="19">
        <v>3</v>
      </c>
      <c r="H333" s="20" t="s">
        <v>5</v>
      </c>
      <c r="I333" s="50">
        <v>72</v>
      </c>
      <c r="J333" s="59">
        <f t="shared" si="15"/>
        <v>72.01440000000001</v>
      </c>
      <c r="K333" s="161"/>
    </row>
    <row r="334" spans="2:11" ht="15">
      <c r="B334" s="158">
        <v>54</v>
      </c>
      <c r="C334" s="31" t="s">
        <v>284</v>
      </c>
      <c r="D334" s="3" t="s">
        <v>338</v>
      </c>
      <c r="E334" s="48">
        <v>6.095</v>
      </c>
      <c r="F334" s="48">
        <v>6.095</v>
      </c>
      <c r="G334" s="19">
        <v>2</v>
      </c>
      <c r="H334" s="20" t="s">
        <v>5</v>
      </c>
      <c r="I334" s="50">
        <v>72</v>
      </c>
      <c r="J334" s="59">
        <f t="shared" si="15"/>
        <v>87.768</v>
      </c>
      <c r="K334" s="161"/>
    </row>
    <row r="335" spans="2:11" ht="15">
      <c r="B335" s="158">
        <v>55</v>
      </c>
      <c r="C335" s="31" t="s">
        <v>284</v>
      </c>
      <c r="D335" s="3" t="s">
        <v>339</v>
      </c>
      <c r="E335" s="48">
        <v>6.095</v>
      </c>
      <c r="F335" s="48">
        <v>6.095</v>
      </c>
      <c r="G335" s="19">
        <v>2</v>
      </c>
      <c r="H335" s="20" t="s">
        <v>5</v>
      </c>
      <c r="I335" s="50">
        <v>72</v>
      </c>
      <c r="J335" s="59">
        <f t="shared" si="15"/>
        <v>87.768</v>
      </c>
      <c r="K335" s="161"/>
    </row>
    <row r="336" spans="2:11" ht="15">
      <c r="B336" s="158">
        <v>56</v>
      </c>
      <c r="C336" s="31" t="s">
        <v>284</v>
      </c>
      <c r="D336" s="3" t="s">
        <v>340</v>
      </c>
      <c r="E336" s="48">
        <v>6.689</v>
      </c>
      <c r="F336" s="48">
        <v>6.578</v>
      </c>
      <c r="G336" s="19">
        <v>2</v>
      </c>
      <c r="H336" s="20" t="s">
        <v>5</v>
      </c>
      <c r="I336" s="50">
        <v>72</v>
      </c>
      <c r="J336" s="59">
        <f t="shared" si="15"/>
        <v>96.3216</v>
      </c>
      <c r="K336" s="161"/>
    </row>
    <row r="337" spans="2:11" ht="15">
      <c r="B337" s="158">
        <v>57</v>
      </c>
      <c r="C337" s="31" t="s">
        <v>284</v>
      </c>
      <c r="D337" s="3" t="s">
        <v>341</v>
      </c>
      <c r="E337" s="48">
        <v>5.301</v>
      </c>
      <c r="F337" s="49">
        <v>5.21</v>
      </c>
      <c r="G337" s="19">
        <v>2</v>
      </c>
      <c r="H337" s="20" t="s">
        <v>5</v>
      </c>
      <c r="I337" s="50">
        <v>72</v>
      </c>
      <c r="J337" s="59">
        <f t="shared" si="15"/>
        <v>76.3344</v>
      </c>
      <c r="K337" s="161"/>
    </row>
    <row r="338" spans="2:11" ht="15">
      <c r="B338" s="158">
        <v>58</v>
      </c>
      <c r="C338" s="31" t="s">
        <v>284</v>
      </c>
      <c r="D338" s="3" t="s">
        <v>342</v>
      </c>
      <c r="E338" s="48">
        <v>5.626</v>
      </c>
      <c r="F338" s="48">
        <v>5.626</v>
      </c>
      <c r="G338" s="19">
        <v>2</v>
      </c>
      <c r="H338" s="20" t="s">
        <v>5</v>
      </c>
      <c r="I338" s="50">
        <v>72</v>
      </c>
      <c r="J338" s="59">
        <f t="shared" si="15"/>
        <v>81.01440000000001</v>
      </c>
      <c r="K338" s="161"/>
    </row>
    <row r="339" spans="2:11" ht="15">
      <c r="B339" s="158">
        <v>59</v>
      </c>
      <c r="C339" s="31" t="s">
        <v>284</v>
      </c>
      <c r="D339" s="3" t="s">
        <v>343</v>
      </c>
      <c r="E339" s="48">
        <v>5.501</v>
      </c>
      <c r="F339" s="48">
        <v>5.501</v>
      </c>
      <c r="G339" s="19">
        <v>2</v>
      </c>
      <c r="H339" s="20" t="s">
        <v>5</v>
      </c>
      <c r="I339" s="50">
        <v>72</v>
      </c>
      <c r="J339" s="59">
        <f t="shared" si="15"/>
        <v>79.21440000000001</v>
      </c>
      <c r="K339" s="161"/>
    </row>
    <row r="340" spans="2:11" ht="15">
      <c r="B340" s="158">
        <v>60</v>
      </c>
      <c r="C340" s="31" t="s">
        <v>284</v>
      </c>
      <c r="D340" s="3" t="s">
        <v>344</v>
      </c>
      <c r="E340" s="48">
        <v>7.901</v>
      </c>
      <c r="F340" s="48">
        <v>7.901</v>
      </c>
      <c r="G340" s="19">
        <v>3</v>
      </c>
      <c r="H340" s="20" t="s">
        <v>5</v>
      </c>
      <c r="I340" s="50">
        <v>72</v>
      </c>
      <c r="J340" s="59">
        <f t="shared" si="15"/>
        <v>113.7744</v>
      </c>
      <c r="K340" s="161"/>
    </row>
    <row r="341" spans="2:11" ht="15">
      <c r="B341" s="158">
        <v>61</v>
      </c>
      <c r="C341" s="31" t="s">
        <v>284</v>
      </c>
      <c r="D341" s="3" t="s">
        <v>345</v>
      </c>
      <c r="E341" s="48">
        <v>7.601</v>
      </c>
      <c r="F341" s="48">
        <v>7.601</v>
      </c>
      <c r="G341" s="19">
        <v>2</v>
      </c>
      <c r="H341" s="20" t="s">
        <v>5</v>
      </c>
      <c r="I341" s="50">
        <v>72</v>
      </c>
      <c r="J341" s="59">
        <f t="shared" si="15"/>
        <v>109.4544</v>
      </c>
      <c r="K341" s="161"/>
    </row>
    <row r="342" spans="2:11" ht="15">
      <c r="B342" s="158">
        <v>62</v>
      </c>
      <c r="C342" s="31" t="s">
        <v>284</v>
      </c>
      <c r="D342" s="3" t="s">
        <v>346</v>
      </c>
      <c r="E342" s="48">
        <v>6.001</v>
      </c>
      <c r="F342" s="48">
        <v>6.001</v>
      </c>
      <c r="G342" s="19">
        <v>3</v>
      </c>
      <c r="H342" s="20" t="s">
        <v>5</v>
      </c>
      <c r="I342" s="50">
        <v>72</v>
      </c>
      <c r="J342" s="59">
        <f t="shared" si="15"/>
        <v>86.4144</v>
      </c>
      <c r="K342" s="161"/>
    </row>
    <row r="343" spans="2:11" ht="15">
      <c r="B343" s="158">
        <v>63</v>
      </c>
      <c r="C343" s="31" t="s">
        <v>284</v>
      </c>
      <c r="D343" s="3" t="s">
        <v>347</v>
      </c>
      <c r="E343" s="48">
        <v>6.001</v>
      </c>
      <c r="F343" s="48">
        <v>6.001</v>
      </c>
      <c r="G343" s="19">
        <v>3</v>
      </c>
      <c r="H343" s="20" t="s">
        <v>5</v>
      </c>
      <c r="I343" s="50">
        <v>72</v>
      </c>
      <c r="J343" s="59">
        <f t="shared" si="15"/>
        <v>86.4144</v>
      </c>
      <c r="K343" s="161"/>
    </row>
    <row r="344" spans="2:11" ht="15">
      <c r="B344" s="158">
        <v>64</v>
      </c>
      <c r="C344" s="31" t="s">
        <v>284</v>
      </c>
      <c r="D344" s="3" t="s">
        <v>348</v>
      </c>
      <c r="E344" s="21">
        <v>20.004</v>
      </c>
      <c r="F344" s="21">
        <v>20.004</v>
      </c>
      <c r="G344" s="19">
        <v>3</v>
      </c>
      <c r="H344" s="20" t="s">
        <v>5</v>
      </c>
      <c r="I344" s="50">
        <v>72</v>
      </c>
      <c r="J344" s="59">
        <f t="shared" si="15"/>
        <v>288.05760000000004</v>
      </c>
      <c r="K344" s="161"/>
    </row>
    <row r="345" spans="2:11" ht="15">
      <c r="B345" s="158">
        <v>65</v>
      </c>
      <c r="C345" s="31" t="s">
        <v>284</v>
      </c>
      <c r="D345" s="3" t="s">
        <v>349</v>
      </c>
      <c r="E345" s="48">
        <v>6.179</v>
      </c>
      <c r="F345" s="48">
        <v>6.179</v>
      </c>
      <c r="G345" s="19">
        <v>3</v>
      </c>
      <c r="H345" s="20" t="s">
        <v>5</v>
      </c>
      <c r="I345" s="50">
        <v>72</v>
      </c>
      <c r="J345" s="59">
        <f t="shared" si="15"/>
        <v>88.97760000000001</v>
      </c>
      <c r="K345" s="161"/>
    </row>
    <row r="346" spans="2:11" ht="15">
      <c r="B346" s="158">
        <v>66</v>
      </c>
      <c r="C346" s="31" t="s">
        <v>284</v>
      </c>
      <c r="D346" s="3" t="s">
        <v>350</v>
      </c>
      <c r="E346" s="48">
        <v>6.181</v>
      </c>
      <c r="F346" s="48">
        <v>6.181</v>
      </c>
      <c r="G346" s="19">
        <v>3</v>
      </c>
      <c r="H346" s="20" t="s">
        <v>5</v>
      </c>
      <c r="I346" s="50">
        <v>72</v>
      </c>
      <c r="J346" s="59">
        <f t="shared" si="15"/>
        <v>89.0064</v>
      </c>
      <c r="K346" s="161"/>
    </row>
    <row r="347" spans="2:11" ht="15">
      <c r="B347" s="158">
        <v>67</v>
      </c>
      <c r="C347" s="31" t="s">
        <v>284</v>
      </c>
      <c r="D347" s="3" t="s">
        <v>351</v>
      </c>
      <c r="E347" s="21">
        <v>15.002</v>
      </c>
      <c r="F347" s="21">
        <v>15.002</v>
      </c>
      <c r="G347" s="19">
        <v>2</v>
      </c>
      <c r="H347" s="20" t="s">
        <v>5</v>
      </c>
      <c r="I347" s="50">
        <v>72</v>
      </c>
      <c r="J347" s="59">
        <f t="shared" si="15"/>
        <v>216.02880000000002</v>
      </c>
      <c r="K347" s="161"/>
    </row>
    <row r="348" spans="2:11" ht="15">
      <c r="B348" s="158">
        <v>68</v>
      </c>
      <c r="C348" s="31" t="s">
        <v>284</v>
      </c>
      <c r="D348" s="3" t="s">
        <v>352</v>
      </c>
      <c r="E348" s="21">
        <v>10.001</v>
      </c>
      <c r="F348" s="21">
        <v>10.001</v>
      </c>
      <c r="G348" s="19">
        <v>2</v>
      </c>
      <c r="H348" s="20" t="s">
        <v>5</v>
      </c>
      <c r="I348" s="50">
        <v>72</v>
      </c>
      <c r="J348" s="59">
        <f t="shared" si="15"/>
        <v>144.0144</v>
      </c>
      <c r="K348" s="161"/>
    </row>
    <row r="349" spans="2:11" ht="15">
      <c r="B349" s="158">
        <v>69</v>
      </c>
      <c r="C349" s="31" t="s">
        <v>284</v>
      </c>
      <c r="D349" s="3" t="s">
        <v>353</v>
      </c>
      <c r="E349" s="21">
        <v>12.001</v>
      </c>
      <c r="F349" s="21">
        <v>12.001</v>
      </c>
      <c r="G349" s="19">
        <v>2</v>
      </c>
      <c r="H349" s="20" t="s">
        <v>5</v>
      </c>
      <c r="I349" s="50">
        <v>72</v>
      </c>
      <c r="J349" s="59">
        <f t="shared" si="15"/>
        <v>172.8144</v>
      </c>
      <c r="K349" s="161"/>
    </row>
    <row r="350" spans="2:11" ht="15">
      <c r="B350" s="158">
        <v>70</v>
      </c>
      <c r="C350" s="31" t="s">
        <v>284</v>
      </c>
      <c r="D350" s="3" t="s">
        <v>354</v>
      </c>
      <c r="E350" s="21">
        <v>10.004</v>
      </c>
      <c r="F350" s="21">
        <v>10.004</v>
      </c>
      <c r="G350" s="19">
        <v>2</v>
      </c>
      <c r="H350" s="20" t="s">
        <v>5</v>
      </c>
      <c r="I350" s="50">
        <v>72</v>
      </c>
      <c r="J350" s="59">
        <f t="shared" si="15"/>
        <v>144.0576</v>
      </c>
      <c r="K350" s="161"/>
    </row>
    <row r="351" spans="2:11" ht="15">
      <c r="B351" s="158">
        <v>71</v>
      </c>
      <c r="C351" s="31" t="s">
        <v>284</v>
      </c>
      <c r="D351" s="3" t="s">
        <v>355</v>
      </c>
      <c r="E351" s="21">
        <v>10.001</v>
      </c>
      <c r="F351" s="21">
        <v>10.001</v>
      </c>
      <c r="G351" s="19">
        <v>2</v>
      </c>
      <c r="H351" s="20" t="s">
        <v>5</v>
      </c>
      <c r="I351" s="50">
        <v>72</v>
      </c>
      <c r="J351" s="59">
        <f t="shared" si="15"/>
        <v>144.0144</v>
      </c>
      <c r="K351" s="161"/>
    </row>
    <row r="352" spans="2:11" ht="15.75" thickBot="1">
      <c r="B352" s="158">
        <v>72</v>
      </c>
      <c r="C352" s="31" t="s">
        <v>284</v>
      </c>
      <c r="D352" s="3" t="s">
        <v>356</v>
      </c>
      <c r="E352" s="21">
        <v>26.148</v>
      </c>
      <c r="F352" s="49">
        <v>25.846</v>
      </c>
      <c r="G352" s="19">
        <v>3</v>
      </c>
      <c r="H352" s="20" t="s">
        <v>5</v>
      </c>
      <c r="I352" s="50">
        <v>72</v>
      </c>
      <c r="J352" s="59">
        <f t="shared" si="15"/>
        <v>376.5312</v>
      </c>
      <c r="K352" s="161"/>
    </row>
    <row r="353" spans="2:11" ht="15.75" thickBot="1">
      <c r="B353" s="82"/>
      <c r="C353" s="79" t="s">
        <v>6</v>
      </c>
      <c r="D353" s="83"/>
      <c r="E353" s="84">
        <f>SUM(E281:E352)</f>
        <v>658.689</v>
      </c>
      <c r="F353" s="156">
        <f>SUM(F281:F352)</f>
        <v>654.8259999999999</v>
      </c>
      <c r="G353" s="61"/>
      <c r="H353" s="12"/>
      <c r="I353" s="86"/>
      <c r="J353" s="87"/>
      <c r="K353" s="161"/>
    </row>
    <row r="354" spans="2:11" ht="15">
      <c r="B354" s="58"/>
      <c r="C354" s="31"/>
      <c r="D354" s="18"/>
      <c r="E354" s="21"/>
      <c r="F354" s="49"/>
      <c r="G354" s="19"/>
      <c r="H354" s="20"/>
      <c r="I354" s="50"/>
      <c r="J354" s="59"/>
      <c r="K354" s="161"/>
    </row>
    <row r="355" spans="2:11" ht="15">
      <c r="B355" s="58">
        <v>1</v>
      </c>
      <c r="C355" s="74" t="s">
        <v>25</v>
      </c>
      <c r="D355" s="3" t="s">
        <v>357</v>
      </c>
      <c r="E355" s="72">
        <v>13.489</v>
      </c>
      <c r="F355" s="49">
        <v>13.339</v>
      </c>
      <c r="G355" s="53">
        <v>4</v>
      </c>
      <c r="H355" s="2" t="s">
        <v>5</v>
      </c>
      <c r="I355" s="50">
        <v>72</v>
      </c>
      <c r="J355" s="59">
        <f aca="true" t="shared" si="16" ref="J355:J362">20%*I355*E355</f>
        <v>194.2416</v>
      </c>
      <c r="K355" s="161"/>
    </row>
    <row r="356" spans="2:11" ht="15">
      <c r="B356" s="58">
        <v>2</v>
      </c>
      <c r="C356" s="74" t="s">
        <v>25</v>
      </c>
      <c r="D356" s="3" t="s">
        <v>358</v>
      </c>
      <c r="E356" s="8">
        <v>42.212</v>
      </c>
      <c r="F356" s="53">
        <v>40.399</v>
      </c>
      <c r="G356" s="1">
        <v>3</v>
      </c>
      <c r="H356" s="2" t="s">
        <v>5</v>
      </c>
      <c r="I356" s="50">
        <v>72</v>
      </c>
      <c r="J356" s="59">
        <f t="shared" si="16"/>
        <v>607.8528000000001</v>
      </c>
      <c r="K356" s="161"/>
    </row>
    <row r="357" spans="2:11" ht="15">
      <c r="B357" s="58">
        <v>3</v>
      </c>
      <c r="C357" s="74" t="s">
        <v>25</v>
      </c>
      <c r="D357" s="3" t="s">
        <v>359</v>
      </c>
      <c r="E357" s="48">
        <v>9.502</v>
      </c>
      <c r="F357" s="49">
        <v>9.381</v>
      </c>
      <c r="G357" s="19">
        <v>4</v>
      </c>
      <c r="H357" s="20" t="s">
        <v>5</v>
      </c>
      <c r="I357" s="50">
        <v>72</v>
      </c>
      <c r="J357" s="59">
        <f t="shared" si="16"/>
        <v>136.8288</v>
      </c>
      <c r="K357" s="161"/>
    </row>
    <row r="358" spans="2:11" ht="15">
      <c r="B358" s="58">
        <v>4</v>
      </c>
      <c r="C358" s="74" t="s">
        <v>25</v>
      </c>
      <c r="D358" s="3" t="s">
        <v>360</v>
      </c>
      <c r="E358" s="48">
        <v>9.502</v>
      </c>
      <c r="F358" s="49">
        <v>9.38</v>
      </c>
      <c r="G358" s="19">
        <v>4</v>
      </c>
      <c r="H358" s="20" t="s">
        <v>5</v>
      </c>
      <c r="I358" s="50">
        <v>72</v>
      </c>
      <c r="J358" s="59">
        <f t="shared" si="16"/>
        <v>136.8288</v>
      </c>
      <c r="K358" s="161"/>
    </row>
    <row r="359" spans="2:11" ht="15">
      <c r="B359" s="58">
        <v>5</v>
      </c>
      <c r="C359" s="74" t="s">
        <v>25</v>
      </c>
      <c r="D359" s="3" t="s">
        <v>361</v>
      </c>
      <c r="E359" s="21">
        <v>28.47</v>
      </c>
      <c r="F359" s="21">
        <v>28.47</v>
      </c>
      <c r="G359" s="19">
        <v>4</v>
      </c>
      <c r="H359" s="20" t="s">
        <v>5</v>
      </c>
      <c r="I359" s="50">
        <v>72</v>
      </c>
      <c r="J359" s="59">
        <f t="shared" si="16"/>
        <v>409.968</v>
      </c>
      <c r="K359" s="161"/>
    </row>
    <row r="360" spans="2:11" ht="15">
      <c r="B360" s="58">
        <v>6</v>
      </c>
      <c r="C360" s="74" t="s">
        <v>25</v>
      </c>
      <c r="D360" s="3" t="s">
        <v>362</v>
      </c>
      <c r="E360" s="21">
        <v>63.014</v>
      </c>
      <c r="F360" s="21">
        <v>63.014</v>
      </c>
      <c r="G360" s="19">
        <v>3</v>
      </c>
      <c r="H360" s="20" t="s">
        <v>5</v>
      </c>
      <c r="I360" s="50">
        <v>72</v>
      </c>
      <c r="J360" s="59">
        <f t="shared" si="16"/>
        <v>907.4016</v>
      </c>
      <c r="K360" s="161"/>
    </row>
    <row r="361" spans="2:11" ht="15">
      <c r="B361" s="58">
        <v>7</v>
      </c>
      <c r="C361" s="74" t="s">
        <v>25</v>
      </c>
      <c r="D361" s="3" t="s">
        <v>363</v>
      </c>
      <c r="E361" s="21">
        <v>22.466</v>
      </c>
      <c r="F361" s="53">
        <v>22.375</v>
      </c>
      <c r="G361" s="19">
        <v>4</v>
      </c>
      <c r="H361" s="20" t="s">
        <v>5</v>
      </c>
      <c r="I361" s="50">
        <v>72</v>
      </c>
      <c r="J361" s="59">
        <f t="shared" si="16"/>
        <v>323.5104</v>
      </c>
      <c r="K361" s="161"/>
    </row>
    <row r="362" spans="2:11" ht="15.75" thickBot="1">
      <c r="B362" s="158">
        <v>8</v>
      </c>
      <c r="C362" s="103" t="s">
        <v>25</v>
      </c>
      <c r="D362" s="14" t="s">
        <v>364</v>
      </c>
      <c r="E362" s="23">
        <v>54.484</v>
      </c>
      <c r="F362" s="49">
        <v>51.964</v>
      </c>
      <c r="G362" s="24">
        <v>4</v>
      </c>
      <c r="H362" s="25" t="s">
        <v>5</v>
      </c>
      <c r="I362" s="50">
        <v>72</v>
      </c>
      <c r="J362" s="59">
        <f t="shared" si="16"/>
        <v>784.5696</v>
      </c>
      <c r="K362" s="161"/>
    </row>
    <row r="363" spans="2:11" ht="15.75" thickBot="1">
      <c r="B363" s="82"/>
      <c r="C363" s="79" t="s">
        <v>6</v>
      </c>
      <c r="D363" s="83"/>
      <c r="E363" s="84">
        <f>SUM(E355:E362)</f>
        <v>243.139</v>
      </c>
      <c r="F363" s="156">
        <f>SUM(F355:F362)</f>
        <v>238.322</v>
      </c>
      <c r="G363" s="61"/>
      <c r="H363" s="12"/>
      <c r="I363" s="86"/>
      <c r="J363" s="87"/>
      <c r="K363" s="161"/>
    </row>
    <row r="364" spans="2:11" ht="15">
      <c r="B364" s="58"/>
      <c r="C364" s="31"/>
      <c r="D364" s="3"/>
      <c r="E364" s="48"/>
      <c r="F364" s="49"/>
      <c r="G364" s="1"/>
      <c r="H364" s="2"/>
      <c r="I364" s="50"/>
      <c r="J364" s="59"/>
      <c r="K364" s="161"/>
    </row>
    <row r="365" spans="2:11" ht="15">
      <c r="B365" s="58">
        <v>1</v>
      </c>
      <c r="C365" s="31" t="s">
        <v>33</v>
      </c>
      <c r="D365" s="18" t="s">
        <v>365</v>
      </c>
      <c r="E365" s="48">
        <v>8.76</v>
      </c>
      <c r="F365" s="48">
        <v>8.76</v>
      </c>
      <c r="G365" s="19">
        <v>5</v>
      </c>
      <c r="H365" s="20" t="s">
        <v>5</v>
      </c>
      <c r="I365" s="50">
        <v>72</v>
      </c>
      <c r="J365" s="59">
        <f>20%*I365*E365</f>
        <v>126.144</v>
      </c>
      <c r="K365" s="161"/>
    </row>
    <row r="366" spans="2:11" ht="15">
      <c r="B366" s="58">
        <v>2</v>
      </c>
      <c r="C366" s="31" t="s">
        <v>33</v>
      </c>
      <c r="D366" s="18" t="s">
        <v>366</v>
      </c>
      <c r="E366" s="48">
        <v>8.76</v>
      </c>
      <c r="F366" s="48">
        <v>8.76</v>
      </c>
      <c r="G366" s="19">
        <v>5</v>
      </c>
      <c r="H366" s="20" t="s">
        <v>5</v>
      </c>
      <c r="I366" s="50">
        <v>72</v>
      </c>
      <c r="J366" s="59">
        <f>20%*I366*E366</f>
        <v>126.144</v>
      </c>
      <c r="K366" s="161"/>
    </row>
    <row r="367" spans="2:11" ht="15">
      <c r="B367" s="58">
        <v>3</v>
      </c>
      <c r="C367" s="31" t="s">
        <v>33</v>
      </c>
      <c r="D367" s="18" t="s">
        <v>367</v>
      </c>
      <c r="E367" s="48">
        <v>7.861</v>
      </c>
      <c r="F367" s="55">
        <v>5.087</v>
      </c>
      <c r="G367" s="19">
        <v>3</v>
      </c>
      <c r="H367" s="20" t="s">
        <v>5</v>
      </c>
      <c r="I367" s="50">
        <v>72</v>
      </c>
      <c r="J367" s="59">
        <f>20%*I367*E367</f>
        <v>113.19839999999999</v>
      </c>
      <c r="K367" s="161"/>
    </row>
    <row r="368" spans="2:11" ht="15">
      <c r="B368" s="58">
        <v>4</v>
      </c>
      <c r="C368" s="31" t="s">
        <v>33</v>
      </c>
      <c r="D368" s="18" t="s">
        <v>368</v>
      </c>
      <c r="E368" s="48">
        <v>7.861</v>
      </c>
      <c r="F368" s="49">
        <v>5.705</v>
      </c>
      <c r="G368" s="19">
        <v>3</v>
      </c>
      <c r="H368" s="20" t="s">
        <v>5</v>
      </c>
      <c r="I368" s="50">
        <v>72</v>
      </c>
      <c r="J368" s="59">
        <f>20%*I368*E368</f>
        <v>113.19839999999999</v>
      </c>
      <c r="K368" s="161"/>
    </row>
    <row r="369" spans="2:11" ht="15">
      <c r="B369" s="58">
        <v>5</v>
      </c>
      <c r="C369" s="31" t="s">
        <v>33</v>
      </c>
      <c r="D369" s="18" t="s">
        <v>369</v>
      </c>
      <c r="E369" s="48">
        <v>11.071</v>
      </c>
      <c r="F369" s="48">
        <v>11.071</v>
      </c>
      <c r="G369" s="19">
        <v>3</v>
      </c>
      <c r="H369" s="20" t="s">
        <v>5</v>
      </c>
      <c r="I369" s="50">
        <v>72</v>
      </c>
      <c r="J369" s="59">
        <f>20%*I369*F369</f>
        <v>159.4224</v>
      </c>
      <c r="K369" s="161"/>
    </row>
    <row r="370" spans="2:11" ht="15">
      <c r="B370" s="58">
        <v>6</v>
      </c>
      <c r="C370" s="31" t="s">
        <v>33</v>
      </c>
      <c r="D370" s="18" t="s">
        <v>370</v>
      </c>
      <c r="E370" s="48">
        <v>5.376</v>
      </c>
      <c r="F370" s="48">
        <v>5.376</v>
      </c>
      <c r="G370" s="19">
        <v>4</v>
      </c>
      <c r="H370" s="20" t="s">
        <v>5</v>
      </c>
      <c r="I370" s="50">
        <v>72</v>
      </c>
      <c r="J370" s="59">
        <f>20%*I370*F370</f>
        <v>77.4144</v>
      </c>
      <c r="K370" s="161"/>
    </row>
    <row r="371" spans="2:11" ht="15">
      <c r="B371" s="58">
        <v>7</v>
      </c>
      <c r="C371" s="31" t="s">
        <v>33</v>
      </c>
      <c r="D371" s="18" t="s">
        <v>371</v>
      </c>
      <c r="E371" s="48">
        <v>5.376</v>
      </c>
      <c r="F371" s="48">
        <v>5.376</v>
      </c>
      <c r="G371" s="19">
        <v>4</v>
      </c>
      <c r="H371" s="20" t="s">
        <v>5</v>
      </c>
      <c r="I371" s="50">
        <v>72</v>
      </c>
      <c r="J371" s="59">
        <f aca="true" t="shared" si="17" ref="J371:J376">20%*I371*E371</f>
        <v>77.4144</v>
      </c>
      <c r="K371" s="161"/>
    </row>
    <row r="372" spans="2:11" ht="15">
      <c r="B372" s="58">
        <v>8</v>
      </c>
      <c r="C372" s="31" t="s">
        <v>33</v>
      </c>
      <c r="D372" s="18" t="s">
        <v>372</v>
      </c>
      <c r="E372" s="48">
        <v>5.376</v>
      </c>
      <c r="F372" s="48">
        <v>5.376</v>
      </c>
      <c r="G372" s="19">
        <v>4</v>
      </c>
      <c r="H372" s="20" t="s">
        <v>5</v>
      </c>
      <c r="I372" s="50">
        <v>72</v>
      </c>
      <c r="J372" s="59">
        <f t="shared" si="17"/>
        <v>77.4144</v>
      </c>
      <c r="K372" s="161"/>
    </row>
    <row r="373" spans="2:11" ht="15">
      <c r="B373" s="58">
        <v>9</v>
      </c>
      <c r="C373" s="31" t="s">
        <v>33</v>
      </c>
      <c r="D373" s="18" t="s">
        <v>373</v>
      </c>
      <c r="E373" s="48">
        <v>5.376</v>
      </c>
      <c r="F373" s="48">
        <v>5.376</v>
      </c>
      <c r="G373" s="19">
        <v>4</v>
      </c>
      <c r="H373" s="20" t="s">
        <v>5</v>
      </c>
      <c r="I373" s="50">
        <v>72</v>
      </c>
      <c r="J373" s="59">
        <f t="shared" si="17"/>
        <v>77.4144</v>
      </c>
      <c r="K373" s="161"/>
    </row>
    <row r="374" spans="2:11" ht="15">
      <c r="B374" s="58">
        <v>10</v>
      </c>
      <c r="C374" s="31" t="s">
        <v>33</v>
      </c>
      <c r="D374" s="18" t="s">
        <v>374</v>
      </c>
      <c r="E374" s="48">
        <v>5.376</v>
      </c>
      <c r="F374" s="48">
        <v>5.376</v>
      </c>
      <c r="G374" s="19">
        <v>4</v>
      </c>
      <c r="H374" s="20" t="s">
        <v>5</v>
      </c>
      <c r="I374" s="50">
        <v>72</v>
      </c>
      <c r="J374" s="59">
        <f t="shared" si="17"/>
        <v>77.4144</v>
      </c>
      <c r="K374" s="161"/>
    </row>
    <row r="375" spans="2:11" ht="15">
      <c r="B375" s="58">
        <v>11</v>
      </c>
      <c r="C375" s="31" t="s">
        <v>33</v>
      </c>
      <c r="D375" s="18" t="s">
        <v>375</v>
      </c>
      <c r="E375" s="48">
        <v>5.376</v>
      </c>
      <c r="F375" s="48">
        <v>5.376</v>
      </c>
      <c r="G375" s="19">
        <v>4</v>
      </c>
      <c r="H375" s="20" t="s">
        <v>5</v>
      </c>
      <c r="I375" s="50">
        <v>72</v>
      </c>
      <c r="J375" s="59">
        <f t="shared" si="17"/>
        <v>77.4144</v>
      </c>
      <c r="K375" s="161"/>
    </row>
    <row r="376" spans="2:11" ht="15.75" thickBot="1">
      <c r="B376" s="58">
        <v>12</v>
      </c>
      <c r="C376" s="51" t="s">
        <v>33</v>
      </c>
      <c r="D376" s="35" t="s">
        <v>32</v>
      </c>
      <c r="E376" s="38">
        <v>10.426</v>
      </c>
      <c r="F376" s="159">
        <v>0.325</v>
      </c>
      <c r="G376" s="80">
        <v>3</v>
      </c>
      <c r="H376" s="81" t="s">
        <v>5</v>
      </c>
      <c r="I376" s="50">
        <v>72</v>
      </c>
      <c r="J376" s="59">
        <f t="shared" si="17"/>
        <v>150.1344</v>
      </c>
      <c r="K376" s="161"/>
    </row>
    <row r="377" spans="2:11" ht="15.75" thickBot="1">
      <c r="B377" s="82"/>
      <c r="C377" s="79" t="s">
        <v>6</v>
      </c>
      <c r="D377" s="83"/>
      <c r="E377" s="84">
        <f>SUM(E365:E376)</f>
        <v>86.995</v>
      </c>
      <c r="F377" s="160">
        <f>SUM(F365:F376)</f>
        <v>71.964</v>
      </c>
      <c r="G377" s="61"/>
      <c r="H377" s="12"/>
      <c r="I377" s="86"/>
      <c r="J377" s="87"/>
      <c r="K377" s="161"/>
    </row>
    <row r="378" spans="2:11" ht="14.25">
      <c r="B378" s="119"/>
      <c r="C378" s="57"/>
      <c r="D378" s="26"/>
      <c r="E378" s="55"/>
      <c r="F378" s="55"/>
      <c r="G378" s="53"/>
      <c r="H378" s="3"/>
      <c r="I378" s="56"/>
      <c r="J378" s="118"/>
      <c r="K378" s="161"/>
    </row>
    <row r="379" spans="2:11" ht="15">
      <c r="B379" s="157">
        <v>1</v>
      </c>
      <c r="C379" s="74" t="s">
        <v>26</v>
      </c>
      <c r="D379" s="14" t="s">
        <v>376</v>
      </c>
      <c r="E379" s="8">
        <v>3.5</v>
      </c>
      <c r="F379" s="53">
        <v>3.399</v>
      </c>
      <c r="G379" s="1">
        <v>3</v>
      </c>
      <c r="H379" s="2" t="s">
        <v>5</v>
      </c>
      <c r="I379" s="50">
        <v>72</v>
      </c>
      <c r="J379" s="59">
        <f>20%*I379*E379</f>
        <v>50.4</v>
      </c>
      <c r="K379" s="161"/>
    </row>
    <row r="380" spans="2:11" ht="15.75" thickBot="1">
      <c r="B380" s="157">
        <v>2</v>
      </c>
      <c r="C380" s="103" t="s">
        <v>26</v>
      </c>
      <c r="D380" s="225" t="s">
        <v>377</v>
      </c>
      <c r="E380" s="17">
        <v>4.502</v>
      </c>
      <c r="F380" s="17">
        <v>4.502</v>
      </c>
      <c r="G380" s="9">
        <v>4</v>
      </c>
      <c r="H380" s="10" t="s">
        <v>5</v>
      </c>
      <c r="I380" s="50">
        <v>72</v>
      </c>
      <c r="J380" s="59">
        <f>20%*I380*E380</f>
        <v>64.8288</v>
      </c>
      <c r="K380" s="161"/>
    </row>
    <row r="381" spans="2:11" ht="15.75" thickBot="1">
      <c r="B381" s="82"/>
      <c r="C381" s="79" t="s">
        <v>6</v>
      </c>
      <c r="D381" s="83"/>
      <c r="E381" s="84">
        <f>SUM(E379:E380)</f>
        <v>8.001999999999999</v>
      </c>
      <c r="F381" s="156">
        <f>SUM(F379:F380)</f>
        <v>7.901</v>
      </c>
      <c r="G381" s="61"/>
      <c r="H381" s="12"/>
      <c r="I381" s="86"/>
      <c r="J381" s="87"/>
      <c r="K381" s="161"/>
    </row>
    <row r="382" spans="2:11" ht="14.25">
      <c r="B382" s="119"/>
      <c r="C382" s="53"/>
      <c r="D382" s="53"/>
      <c r="E382" s="53"/>
      <c r="F382" s="53"/>
      <c r="G382" s="53"/>
      <c r="H382" s="53"/>
      <c r="I382" s="53"/>
      <c r="J382" s="118"/>
      <c r="K382" s="161"/>
    </row>
    <row r="383" spans="2:11" ht="15">
      <c r="B383" s="157">
        <v>1</v>
      </c>
      <c r="C383" s="51" t="s">
        <v>22</v>
      </c>
      <c r="D383" s="101" t="s">
        <v>378</v>
      </c>
      <c r="E383" s="71">
        <v>14.991</v>
      </c>
      <c r="F383" s="53">
        <v>14.414</v>
      </c>
      <c r="G383" s="80">
        <v>4</v>
      </c>
      <c r="H383" s="81" t="s">
        <v>5</v>
      </c>
      <c r="I383" s="50">
        <v>72</v>
      </c>
      <c r="J383" s="59">
        <f aca="true" t="shared" si="18" ref="J383:J405">20%*I383*E383</f>
        <v>215.8704</v>
      </c>
      <c r="K383" s="161"/>
    </row>
    <row r="384" spans="2:11" ht="15">
      <c r="B384" s="157">
        <v>2</v>
      </c>
      <c r="C384" s="51" t="s">
        <v>22</v>
      </c>
      <c r="D384" s="101" t="s">
        <v>379</v>
      </c>
      <c r="E384" s="38">
        <v>11.127</v>
      </c>
      <c r="F384" s="38">
        <v>11.127</v>
      </c>
      <c r="G384" s="80">
        <v>4</v>
      </c>
      <c r="H384" s="81" t="s">
        <v>5</v>
      </c>
      <c r="I384" s="50">
        <v>72</v>
      </c>
      <c r="J384" s="59">
        <f t="shared" si="18"/>
        <v>160.2288</v>
      </c>
      <c r="K384" s="161"/>
    </row>
    <row r="385" spans="2:11" ht="15">
      <c r="B385" s="157">
        <v>3</v>
      </c>
      <c r="C385" s="51" t="s">
        <v>22</v>
      </c>
      <c r="D385" s="101" t="s">
        <v>380</v>
      </c>
      <c r="E385" s="38">
        <v>10.205</v>
      </c>
      <c r="F385" s="38">
        <v>10.205</v>
      </c>
      <c r="G385" s="80">
        <v>4</v>
      </c>
      <c r="H385" s="81" t="s">
        <v>5</v>
      </c>
      <c r="I385" s="50">
        <v>72</v>
      </c>
      <c r="J385" s="59">
        <f t="shared" si="18"/>
        <v>146.952</v>
      </c>
      <c r="K385" s="161"/>
    </row>
    <row r="386" spans="2:11" ht="15">
      <c r="B386" s="157">
        <v>4</v>
      </c>
      <c r="C386" s="51" t="s">
        <v>22</v>
      </c>
      <c r="D386" s="101" t="s">
        <v>381</v>
      </c>
      <c r="E386" s="71">
        <v>9.203</v>
      </c>
      <c r="F386" s="53">
        <v>9.076</v>
      </c>
      <c r="G386" s="80">
        <v>3</v>
      </c>
      <c r="H386" s="81" t="s">
        <v>5</v>
      </c>
      <c r="I386" s="50">
        <v>72</v>
      </c>
      <c r="J386" s="59">
        <f t="shared" si="18"/>
        <v>132.5232</v>
      </c>
      <c r="K386" s="161"/>
    </row>
    <row r="387" spans="2:11" ht="15">
      <c r="B387" s="157">
        <v>5</v>
      </c>
      <c r="C387" s="51" t="s">
        <v>22</v>
      </c>
      <c r="D387" s="101" t="s">
        <v>382</v>
      </c>
      <c r="E387" s="71">
        <v>15.003</v>
      </c>
      <c r="F387" s="71">
        <v>15.003</v>
      </c>
      <c r="G387" s="80">
        <v>3</v>
      </c>
      <c r="H387" s="81" t="s">
        <v>5</v>
      </c>
      <c r="I387" s="50">
        <v>72</v>
      </c>
      <c r="J387" s="59">
        <f t="shared" si="18"/>
        <v>216.0432</v>
      </c>
      <c r="K387" s="161"/>
    </row>
    <row r="388" spans="2:11" ht="15">
      <c r="B388" s="157">
        <v>6</v>
      </c>
      <c r="C388" s="51" t="s">
        <v>22</v>
      </c>
      <c r="D388" s="101" t="s">
        <v>383</v>
      </c>
      <c r="E388" s="38">
        <v>13.805</v>
      </c>
      <c r="F388" s="38">
        <v>13.805</v>
      </c>
      <c r="G388" s="80">
        <v>3</v>
      </c>
      <c r="H388" s="81" t="s">
        <v>5</v>
      </c>
      <c r="I388" s="50">
        <v>72</v>
      </c>
      <c r="J388" s="59">
        <f t="shared" si="18"/>
        <v>198.792</v>
      </c>
      <c r="K388" s="161"/>
    </row>
    <row r="389" spans="2:11" ht="15">
      <c r="B389" s="157">
        <v>7</v>
      </c>
      <c r="C389" s="51" t="s">
        <v>22</v>
      </c>
      <c r="D389" s="101" t="s">
        <v>384</v>
      </c>
      <c r="E389" s="38">
        <v>16.003</v>
      </c>
      <c r="F389" s="38">
        <v>16.003</v>
      </c>
      <c r="G389" s="80">
        <v>3</v>
      </c>
      <c r="H389" s="81" t="s">
        <v>5</v>
      </c>
      <c r="I389" s="50">
        <v>72</v>
      </c>
      <c r="J389" s="59">
        <f t="shared" si="18"/>
        <v>230.44320000000002</v>
      </c>
      <c r="K389" s="161"/>
    </row>
    <row r="390" spans="2:11" ht="15">
      <c r="B390" s="157">
        <v>8</v>
      </c>
      <c r="C390" s="51" t="s">
        <v>22</v>
      </c>
      <c r="D390" s="101" t="s">
        <v>385</v>
      </c>
      <c r="E390" s="71">
        <v>5.8</v>
      </c>
      <c r="F390" s="71">
        <v>5.8</v>
      </c>
      <c r="G390" s="80">
        <v>4</v>
      </c>
      <c r="H390" s="81" t="s">
        <v>5</v>
      </c>
      <c r="I390" s="50">
        <v>72</v>
      </c>
      <c r="J390" s="59">
        <f t="shared" si="18"/>
        <v>83.52</v>
      </c>
      <c r="K390" s="161"/>
    </row>
    <row r="391" spans="2:11" ht="15">
      <c r="B391" s="157">
        <v>9</v>
      </c>
      <c r="C391" s="51" t="s">
        <v>22</v>
      </c>
      <c r="D391" s="101" t="s">
        <v>386</v>
      </c>
      <c r="E391" s="71">
        <v>15.004</v>
      </c>
      <c r="F391" s="71">
        <v>15.004</v>
      </c>
      <c r="G391" s="80">
        <v>3</v>
      </c>
      <c r="H391" s="81" t="s">
        <v>5</v>
      </c>
      <c r="I391" s="50">
        <v>72</v>
      </c>
      <c r="J391" s="59">
        <f t="shared" si="18"/>
        <v>216.0576</v>
      </c>
      <c r="K391" s="161"/>
    </row>
    <row r="392" spans="2:11" ht="15">
      <c r="B392" s="226">
        <v>10</v>
      </c>
      <c r="C392" s="51" t="s">
        <v>22</v>
      </c>
      <c r="D392" s="101" t="s">
        <v>34</v>
      </c>
      <c r="E392" s="38">
        <v>9.502</v>
      </c>
      <c r="F392" s="53">
        <v>6.274</v>
      </c>
      <c r="G392" s="80">
        <v>4</v>
      </c>
      <c r="H392" s="81" t="s">
        <v>5</v>
      </c>
      <c r="I392" s="50">
        <v>72</v>
      </c>
      <c r="J392" s="59">
        <f t="shared" si="18"/>
        <v>136.8288</v>
      </c>
      <c r="K392" s="161"/>
    </row>
    <row r="393" spans="2:11" ht="15">
      <c r="B393" s="157">
        <v>11</v>
      </c>
      <c r="C393" s="51" t="s">
        <v>22</v>
      </c>
      <c r="D393" s="101" t="s">
        <v>35</v>
      </c>
      <c r="E393" s="38">
        <v>11.703</v>
      </c>
      <c r="F393" s="53">
        <v>8.916</v>
      </c>
      <c r="G393" s="80">
        <v>4</v>
      </c>
      <c r="H393" s="81" t="s">
        <v>5</v>
      </c>
      <c r="I393" s="50">
        <v>72</v>
      </c>
      <c r="J393" s="59">
        <f t="shared" si="18"/>
        <v>168.5232</v>
      </c>
      <c r="K393" s="161"/>
    </row>
    <row r="394" spans="2:11" ht="15">
      <c r="B394" s="157">
        <v>12</v>
      </c>
      <c r="C394" s="51" t="s">
        <v>22</v>
      </c>
      <c r="D394" s="101" t="s">
        <v>387</v>
      </c>
      <c r="E394" s="38">
        <v>19.002</v>
      </c>
      <c r="F394" s="38">
        <v>19.002</v>
      </c>
      <c r="G394" s="80">
        <v>4</v>
      </c>
      <c r="H394" s="81" t="s">
        <v>5</v>
      </c>
      <c r="I394" s="50">
        <v>72</v>
      </c>
      <c r="J394" s="59">
        <f t="shared" si="18"/>
        <v>273.6288</v>
      </c>
      <c r="K394" s="161"/>
    </row>
    <row r="395" spans="2:11" ht="15">
      <c r="B395" s="157">
        <v>13</v>
      </c>
      <c r="C395" s="51" t="s">
        <v>22</v>
      </c>
      <c r="D395" s="101" t="s">
        <v>388</v>
      </c>
      <c r="E395" s="38">
        <v>15.003</v>
      </c>
      <c r="F395" s="38">
        <v>15.003</v>
      </c>
      <c r="G395" s="80">
        <v>4</v>
      </c>
      <c r="H395" s="81" t="s">
        <v>5</v>
      </c>
      <c r="I395" s="50">
        <v>72</v>
      </c>
      <c r="J395" s="59">
        <f t="shared" si="18"/>
        <v>216.0432</v>
      </c>
      <c r="K395" s="161"/>
    </row>
    <row r="396" spans="2:11" ht="15">
      <c r="B396" s="157">
        <v>14</v>
      </c>
      <c r="C396" s="51" t="s">
        <v>22</v>
      </c>
      <c r="D396" s="101" t="s">
        <v>389</v>
      </c>
      <c r="E396" s="38">
        <v>31.508</v>
      </c>
      <c r="F396" s="49">
        <v>30.66</v>
      </c>
      <c r="G396" s="80">
        <v>3</v>
      </c>
      <c r="H396" s="81" t="s">
        <v>5</v>
      </c>
      <c r="I396" s="50">
        <v>72</v>
      </c>
      <c r="J396" s="59">
        <f t="shared" si="18"/>
        <v>453.7152</v>
      </c>
      <c r="K396" s="161"/>
    </row>
    <row r="397" spans="2:11" ht="15">
      <c r="B397" s="157">
        <v>15</v>
      </c>
      <c r="C397" s="51" t="s">
        <v>22</v>
      </c>
      <c r="D397" s="101" t="s">
        <v>390</v>
      </c>
      <c r="E397" s="38">
        <v>10.202</v>
      </c>
      <c r="F397" s="53">
        <v>9.794</v>
      </c>
      <c r="G397" s="80">
        <v>3</v>
      </c>
      <c r="H397" s="81" t="s">
        <v>5</v>
      </c>
      <c r="I397" s="50">
        <v>72</v>
      </c>
      <c r="J397" s="59">
        <f t="shared" si="18"/>
        <v>146.9088</v>
      </c>
      <c r="K397" s="161"/>
    </row>
    <row r="398" spans="2:11" ht="15">
      <c r="B398" s="157">
        <v>16</v>
      </c>
      <c r="C398" s="51" t="s">
        <v>22</v>
      </c>
      <c r="D398" s="101" t="s">
        <v>391</v>
      </c>
      <c r="E398" s="38">
        <v>10.004</v>
      </c>
      <c r="F398" s="38">
        <v>10.004</v>
      </c>
      <c r="G398" s="80">
        <v>4</v>
      </c>
      <c r="H398" s="81" t="s">
        <v>5</v>
      </c>
      <c r="I398" s="50">
        <v>72</v>
      </c>
      <c r="J398" s="59">
        <f t="shared" si="18"/>
        <v>144.0576</v>
      </c>
      <c r="K398" s="161"/>
    </row>
    <row r="399" spans="2:11" ht="15">
      <c r="B399" s="157">
        <v>17</v>
      </c>
      <c r="C399" s="51" t="s">
        <v>22</v>
      </c>
      <c r="D399" s="101" t="s">
        <v>392</v>
      </c>
      <c r="E399" s="38">
        <v>14.12</v>
      </c>
      <c r="F399" s="49">
        <v>12.39</v>
      </c>
      <c r="G399" s="80">
        <v>3</v>
      </c>
      <c r="H399" s="81" t="s">
        <v>5</v>
      </c>
      <c r="I399" s="50">
        <v>72</v>
      </c>
      <c r="J399" s="59">
        <f t="shared" si="18"/>
        <v>203.328</v>
      </c>
      <c r="K399" s="161"/>
    </row>
    <row r="400" spans="2:11" ht="15">
      <c r="B400" s="157">
        <v>18</v>
      </c>
      <c r="C400" s="51" t="s">
        <v>22</v>
      </c>
      <c r="D400" s="101" t="s">
        <v>393</v>
      </c>
      <c r="E400" s="38">
        <v>38.007</v>
      </c>
      <c r="F400" s="53">
        <v>34.897</v>
      </c>
      <c r="G400" s="80">
        <v>4</v>
      </c>
      <c r="H400" s="81" t="s">
        <v>5</v>
      </c>
      <c r="I400" s="50">
        <v>72</v>
      </c>
      <c r="J400" s="59">
        <f t="shared" si="18"/>
        <v>547.3008</v>
      </c>
      <c r="K400" s="161"/>
    </row>
    <row r="401" spans="2:11" ht="15">
      <c r="B401" s="157">
        <v>19</v>
      </c>
      <c r="C401" s="51" t="s">
        <v>22</v>
      </c>
      <c r="D401" s="101" t="s">
        <v>394</v>
      </c>
      <c r="E401" s="38">
        <v>18.153</v>
      </c>
      <c r="F401" s="53">
        <v>18.094</v>
      </c>
      <c r="G401" s="80">
        <v>4</v>
      </c>
      <c r="H401" s="81" t="s">
        <v>5</v>
      </c>
      <c r="I401" s="50">
        <v>72</v>
      </c>
      <c r="J401" s="59">
        <f t="shared" si="18"/>
        <v>261.40319999999997</v>
      </c>
      <c r="K401" s="161"/>
    </row>
    <row r="402" spans="2:11" ht="15">
      <c r="B402" s="157">
        <v>20</v>
      </c>
      <c r="C402" s="51" t="s">
        <v>22</v>
      </c>
      <c r="D402" s="101" t="s">
        <v>395</v>
      </c>
      <c r="E402" s="38">
        <v>12.004</v>
      </c>
      <c r="F402" s="53">
        <v>11.465</v>
      </c>
      <c r="G402" s="80">
        <v>4</v>
      </c>
      <c r="H402" s="81" t="s">
        <v>5</v>
      </c>
      <c r="I402" s="50">
        <v>72</v>
      </c>
      <c r="J402" s="59">
        <f t="shared" si="18"/>
        <v>172.8576</v>
      </c>
      <c r="K402" s="161"/>
    </row>
    <row r="403" spans="2:11" ht="15">
      <c r="B403" s="157">
        <v>21</v>
      </c>
      <c r="C403" s="51" t="s">
        <v>22</v>
      </c>
      <c r="D403" s="101" t="s">
        <v>36</v>
      </c>
      <c r="E403" s="38">
        <v>3.501</v>
      </c>
      <c r="F403" s="53">
        <v>1.869</v>
      </c>
      <c r="G403" s="80">
        <v>3</v>
      </c>
      <c r="H403" s="81" t="s">
        <v>5</v>
      </c>
      <c r="I403" s="50">
        <v>72</v>
      </c>
      <c r="J403" s="59">
        <f t="shared" si="18"/>
        <v>50.4144</v>
      </c>
      <c r="K403" s="161"/>
    </row>
    <row r="404" spans="2:11" ht="15">
      <c r="B404" s="157">
        <v>22</v>
      </c>
      <c r="C404" s="51" t="s">
        <v>22</v>
      </c>
      <c r="D404" s="101" t="s">
        <v>396</v>
      </c>
      <c r="E404" s="38">
        <v>12.003</v>
      </c>
      <c r="F404" s="53">
        <v>11.457</v>
      </c>
      <c r="G404" s="80">
        <v>5</v>
      </c>
      <c r="H404" s="81" t="s">
        <v>5</v>
      </c>
      <c r="I404" s="50">
        <v>72</v>
      </c>
      <c r="J404" s="59">
        <f t="shared" si="18"/>
        <v>172.8432</v>
      </c>
      <c r="K404" s="161"/>
    </row>
    <row r="405" spans="2:11" ht="15.75" thickBot="1">
      <c r="B405" s="157">
        <v>23</v>
      </c>
      <c r="C405" s="51" t="s">
        <v>22</v>
      </c>
      <c r="D405" s="101" t="s">
        <v>37</v>
      </c>
      <c r="E405" s="38">
        <v>10.003</v>
      </c>
      <c r="F405" s="159">
        <v>0</v>
      </c>
      <c r="G405" s="80">
        <v>4</v>
      </c>
      <c r="H405" s="81" t="s">
        <v>5</v>
      </c>
      <c r="I405" s="50">
        <v>72</v>
      </c>
      <c r="J405" s="59">
        <f t="shared" si="18"/>
        <v>144.0432</v>
      </c>
      <c r="K405" s="161"/>
    </row>
    <row r="406" spans="2:11" ht="15.75" thickBot="1">
      <c r="B406" s="82"/>
      <c r="C406" s="79" t="s">
        <v>6</v>
      </c>
      <c r="D406" s="83"/>
      <c r="E406" s="84">
        <f>SUM(E383:E405)</f>
        <v>325.856</v>
      </c>
      <c r="F406" s="156">
        <f>SUM(F383:F405)</f>
        <v>300.262</v>
      </c>
      <c r="G406" s="61"/>
      <c r="H406" s="12"/>
      <c r="I406" s="86"/>
      <c r="J406" s="87"/>
      <c r="K406" s="161"/>
    </row>
    <row r="407" spans="2:11" ht="14.25">
      <c r="B407" s="119"/>
      <c r="C407" s="53"/>
      <c r="D407" s="53"/>
      <c r="E407" s="53"/>
      <c r="F407" s="53"/>
      <c r="G407" s="53"/>
      <c r="H407" s="53"/>
      <c r="I407" s="53"/>
      <c r="J407" s="118"/>
      <c r="K407" s="161"/>
    </row>
    <row r="408" spans="2:11" ht="15">
      <c r="B408" s="157">
        <v>1</v>
      </c>
      <c r="C408" s="104" t="s">
        <v>23</v>
      </c>
      <c r="D408" s="14" t="s">
        <v>397</v>
      </c>
      <c r="E408" s="73">
        <v>45.01</v>
      </c>
      <c r="F408" s="53">
        <v>44.467</v>
      </c>
      <c r="G408" s="60">
        <v>4</v>
      </c>
      <c r="H408" s="16" t="s">
        <v>5</v>
      </c>
      <c r="I408" s="50">
        <v>72</v>
      </c>
      <c r="J408" s="59">
        <f aca="true" t="shared" si="19" ref="J408:J419">20%*I408*E408</f>
        <v>648.144</v>
      </c>
      <c r="K408" s="161"/>
    </row>
    <row r="409" spans="2:11" ht="15">
      <c r="B409" s="157">
        <v>2</v>
      </c>
      <c r="C409" s="31" t="s">
        <v>23</v>
      </c>
      <c r="D409" s="47" t="s">
        <v>398</v>
      </c>
      <c r="E409" s="48">
        <v>6.176</v>
      </c>
      <c r="F409" s="53">
        <v>5.788</v>
      </c>
      <c r="G409" s="1">
        <v>3</v>
      </c>
      <c r="H409" s="2" t="s">
        <v>5</v>
      </c>
      <c r="I409" s="50">
        <v>72</v>
      </c>
      <c r="J409" s="59">
        <f t="shared" si="19"/>
        <v>88.93440000000001</v>
      </c>
      <c r="K409" s="161"/>
    </row>
    <row r="410" spans="2:11" ht="15">
      <c r="B410" s="157">
        <v>3</v>
      </c>
      <c r="C410" s="31" t="s">
        <v>23</v>
      </c>
      <c r="D410" s="3" t="s">
        <v>399</v>
      </c>
      <c r="E410" s="8">
        <v>3.606</v>
      </c>
      <c r="F410" s="53">
        <v>3.516</v>
      </c>
      <c r="G410" s="1">
        <v>3</v>
      </c>
      <c r="H410" s="2" t="s">
        <v>5</v>
      </c>
      <c r="I410" s="50">
        <v>72</v>
      </c>
      <c r="J410" s="59">
        <f t="shared" si="19"/>
        <v>51.9264</v>
      </c>
      <c r="K410" s="161"/>
    </row>
    <row r="411" spans="2:11" ht="15">
      <c r="B411" s="157">
        <v>4</v>
      </c>
      <c r="C411" s="31" t="s">
        <v>23</v>
      </c>
      <c r="D411" s="3" t="s">
        <v>400</v>
      </c>
      <c r="E411" s="48">
        <v>6.5</v>
      </c>
      <c r="F411" s="48">
        <v>6.5</v>
      </c>
      <c r="G411" s="1">
        <v>3</v>
      </c>
      <c r="H411" s="2" t="s">
        <v>5</v>
      </c>
      <c r="I411" s="50">
        <v>72</v>
      </c>
      <c r="J411" s="59">
        <f t="shared" si="19"/>
        <v>93.60000000000001</v>
      </c>
      <c r="K411" s="161"/>
    </row>
    <row r="412" spans="2:11" ht="15">
      <c r="B412" s="157">
        <v>5</v>
      </c>
      <c r="C412" s="31" t="s">
        <v>23</v>
      </c>
      <c r="D412" s="3" t="s">
        <v>401</v>
      </c>
      <c r="E412" s="48">
        <v>6.501</v>
      </c>
      <c r="F412" s="48">
        <v>6.501</v>
      </c>
      <c r="G412" s="1">
        <v>3</v>
      </c>
      <c r="H412" s="2" t="s">
        <v>5</v>
      </c>
      <c r="I412" s="50">
        <v>72</v>
      </c>
      <c r="J412" s="59">
        <f t="shared" si="19"/>
        <v>93.6144</v>
      </c>
      <c r="K412" s="161"/>
    </row>
    <row r="413" spans="2:11" ht="15">
      <c r="B413" s="157">
        <v>6</v>
      </c>
      <c r="C413" s="31" t="s">
        <v>23</v>
      </c>
      <c r="D413" s="3" t="s">
        <v>402</v>
      </c>
      <c r="E413" s="8">
        <v>9.798</v>
      </c>
      <c r="F413" s="8">
        <v>9.798</v>
      </c>
      <c r="G413" s="1">
        <v>3</v>
      </c>
      <c r="H413" s="2" t="s">
        <v>5</v>
      </c>
      <c r="I413" s="50">
        <v>72</v>
      </c>
      <c r="J413" s="59">
        <f t="shared" si="19"/>
        <v>141.09120000000001</v>
      </c>
      <c r="K413" s="161"/>
    </row>
    <row r="414" spans="2:11" ht="15">
      <c r="B414" s="226">
        <v>7</v>
      </c>
      <c r="C414" s="31" t="s">
        <v>23</v>
      </c>
      <c r="D414" s="18" t="s">
        <v>403</v>
      </c>
      <c r="E414" s="8">
        <v>6.7</v>
      </c>
      <c r="F414" s="53">
        <v>5.851</v>
      </c>
      <c r="G414" s="1">
        <v>7</v>
      </c>
      <c r="H414" s="2" t="s">
        <v>5</v>
      </c>
      <c r="I414" s="50">
        <v>72</v>
      </c>
      <c r="J414" s="59">
        <f t="shared" si="19"/>
        <v>96.48</v>
      </c>
      <c r="K414" s="161"/>
    </row>
    <row r="415" spans="2:11" ht="15">
      <c r="B415" s="157">
        <v>8</v>
      </c>
      <c r="C415" s="31" t="s">
        <v>23</v>
      </c>
      <c r="D415" s="18" t="s">
        <v>404</v>
      </c>
      <c r="E415" s="8">
        <v>6.7</v>
      </c>
      <c r="F415" s="8">
        <v>5.256</v>
      </c>
      <c r="G415" s="1">
        <v>7</v>
      </c>
      <c r="H415" s="2" t="s">
        <v>5</v>
      </c>
      <c r="I415" s="50">
        <v>72</v>
      </c>
      <c r="J415" s="59">
        <f t="shared" si="19"/>
        <v>96.48</v>
      </c>
      <c r="K415" s="161"/>
    </row>
    <row r="416" spans="2:11" ht="15">
      <c r="B416" s="157">
        <v>9</v>
      </c>
      <c r="C416" s="31" t="s">
        <v>23</v>
      </c>
      <c r="D416" s="3" t="s">
        <v>405</v>
      </c>
      <c r="E416" s="8">
        <v>24.004</v>
      </c>
      <c r="F416" s="8">
        <v>24.004</v>
      </c>
      <c r="G416" s="1">
        <v>3</v>
      </c>
      <c r="H416" s="2" t="s">
        <v>5</v>
      </c>
      <c r="I416" s="50">
        <v>72</v>
      </c>
      <c r="J416" s="59">
        <f t="shared" si="19"/>
        <v>345.6576</v>
      </c>
      <c r="K416" s="161"/>
    </row>
    <row r="417" spans="2:11" ht="15">
      <c r="B417" s="157">
        <v>10</v>
      </c>
      <c r="C417" s="31" t="s">
        <v>23</v>
      </c>
      <c r="D417" s="3" t="s">
        <v>406</v>
      </c>
      <c r="E417" s="8">
        <v>3.001</v>
      </c>
      <c r="F417" s="8">
        <v>3.001</v>
      </c>
      <c r="G417" s="1">
        <v>3</v>
      </c>
      <c r="H417" s="2" t="s">
        <v>5</v>
      </c>
      <c r="I417" s="50">
        <v>72</v>
      </c>
      <c r="J417" s="59">
        <f t="shared" si="19"/>
        <v>43.2144</v>
      </c>
      <c r="K417" s="161"/>
    </row>
    <row r="418" spans="2:11" ht="15">
      <c r="B418" s="157">
        <v>11</v>
      </c>
      <c r="C418" s="31" t="s">
        <v>23</v>
      </c>
      <c r="D418" s="3" t="s">
        <v>407</v>
      </c>
      <c r="E418" s="48">
        <v>7.392</v>
      </c>
      <c r="F418" s="53">
        <v>7.382</v>
      </c>
      <c r="G418" s="1">
        <v>5</v>
      </c>
      <c r="H418" s="2" t="s">
        <v>409</v>
      </c>
      <c r="I418" s="50">
        <v>72</v>
      </c>
      <c r="J418" s="59">
        <f t="shared" si="19"/>
        <v>106.4448</v>
      </c>
      <c r="K418" s="161"/>
    </row>
    <row r="419" spans="2:11" ht="15.75" thickBot="1">
      <c r="B419" s="157">
        <v>12</v>
      </c>
      <c r="C419" s="31" t="s">
        <v>23</v>
      </c>
      <c r="D419" s="3" t="s">
        <v>408</v>
      </c>
      <c r="E419" s="48">
        <v>7.392</v>
      </c>
      <c r="F419" s="53">
        <v>7.315</v>
      </c>
      <c r="G419" s="1">
        <v>5</v>
      </c>
      <c r="H419" s="2" t="s">
        <v>5</v>
      </c>
      <c r="I419" s="50">
        <v>72</v>
      </c>
      <c r="J419" s="59">
        <f t="shared" si="19"/>
        <v>106.4448</v>
      </c>
      <c r="K419" s="161"/>
    </row>
    <row r="420" spans="2:11" ht="15.75" thickBot="1">
      <c r="B420" s="82"/>
      <c r="C420" s="79" t="s">
        <v>6</v>
      </c>
      <c r="D420" s="83"/>
      <c r="E420" s="84">
        <f>SUM(E408:E419)</f>
        <v>132.78000000000003</v>
      </c>
      <c r="F420" s="156">
        <f>SUM(F408:F419)</f>
        <v>129.37900000000002</v>
      </c>
      <c r="G420" s="61"/>
      <c r="H420" s="12"/>
      <c r="I420" s="86"/>
      <c r="J420" s="87"/>
      <c r="K420" s="161"/>
    </row>
    <row r="421" spans="2:11" ht="14.25">
      <c r="B421" s="119"/>
      <c r="C421" s="53"/>
      <c r="D421" s="53"/>
      <c r="E421" s="53"/>
      <c r="F421" s="53"/>
      <c r="G421" s="53"/>
      <c r="H421" s="53"/>
      <c r="I421" s="53"/>
      <c r="J421" s="118"/>
      <c r="K421" s="161"/>
    </row>
    <row r="422" spans="2:11" ht="15">
      <c r="B422" s="157">
        <v>1</v>
      </c>
      <c r="C422" s="13" t="s">
        <v>24</v>
      </c>
      <c r="D422" s="14" t="s">
        <v>410</v>
      </c>
      <c r="E422" s="30">
        <v>40.009</v>
      </c>
      <c r="F422" s="30">
        <v>40.009</v>
      </c>
      <c r="G422" s="15">
        <v>3</v>
      </c>
      <c r="H422" s="16" t="s">
        <v>5</v>
      </c>
      <c r="I422" s="50">
        <v>72</v>
      </c>
      <c r="J422" s="59">
        <f aca="true" t="shared" si="20" ref="J422:J436">20%*I422*E422</f>
        <v>576.1296</v>
      </c>
      <c r="K422" s="161"/>
    </row>
    <row r="423" spans="2:11" ht="15">
      <c r="B423" s="157">
        <v>2</v>
      </c>
      <c r="C423" s="31" t="s">
        <v>24</v>
      </c>
      <c r="D423" s="14" t="s">
        <v>411</v>
      </c>
      <c r="E423" s="8">
        <v>10.127</v>
      </c>
      <c r="F423" s="8">
        <v>10.127</v>
      </c>
      <c r="G423" s="1">
        <v>3</v>
      </c>
      <c r="H423" s="2" t="s">
        <v>5</v>
      </c>
      <c r="I423" s="50">
        <v>72</v>
      </c>
      <c r="J423" s="59">
        <f t="shared" si="20"/>
        <v>145.8288</v>
      </c>
      <c r="K423" s="161"/>
    </row>
    <row r="424" spans="2:11" ht="15">
      <c r="B424" s="157">
        <v>3</v>
      </c>
      <c r="C424" s="31" t="s">
        <v>24</v>
      </c>
      <c r="D424" s="14" t="s">
        <v>412</v>
      </c>
      <c r="E424" s="48">
        <v>10.002</v>
      </c>
      <c r="F424" s="48">
        <v>10.002</v>
      </c>
      <c r="G424" s="1">
        <v>3</v>
      </c>
      <c r="H424" s="2" t="s">
        <v>5</v>
      </c>
      <c r="I424" s="50">
        <v>72</v>
      </c>
      <c r="J424" s="59">
        <f t="shared" si="20"/>
        <v>144.02880000000002</v>
      </c>
      <c r="K424" s="161"/>
    </row>
    <row r="425" spans="2:11" ht="15">
      <c r="B425" s="157">
        <v>4</v>
      </c>
      <c r="C425" s="31" t="s">
        <v>24</v>
      </c>
      <c r="D425" s="14" t="s">
        <v>413</v>
      </c>
      <c r="E425" s="48">
        <v>9.122</v>
      </c>
      <c r="F425" s="48">
        <v>9.122</v>
      </c>
      <c r="G425" s="1">
        <v>3</v>
      </c>
      <c r="H425" s="2" t="s">
        <v>5</v>
      </c>
      <c r="I425" s="50">
        <v>72</v>
      </c>
      <c r="J425" s="59">
        <f t="shared" si="20"/>
        <v>131.3568</v>
      </c>
      <c r="K425" s="161"/>
    </row>
    <row r="426" spans="2:11" ht="15">
      <c r="B426" s="157">
        <v>5</v>
      </c>
      <c r="C426" s="31" t="s">
        <v>24</v>
      </c>
      <c r="D426" s="14" t="s">
        <v>414</v>
      </c>
      <c r="E426" s="48">
        <v>8.702</v>
      </c>
      <c r="F426" s="48">
        <v>8.702</v>
      </c>
      <c r="G426" s="1">
        <v>3</v>
      </c>
      <c r="H426" s="2" t="s">
        <v>5</v>
      </c>
      <c r="I426" s="50">
        <v>72</v>
      </c>
      <c r="J426" s="59">
        <f t="shared" si="20"/>
        <v>125.3088</v>
      </c>
      <c r="K426" s="161"/>
    </row>
    <row r="427" spans="2:11" ht="15">
      <c r="B427" s="157">
        <v>6</v>
      </c>
      <c r="C427" s="31" t="s">
        <v>24</v>
      </c>
      <c r="D427" s="14" t="s">
        <v>415</v>
      </c>
      <c r="E427" s="8">
        <v>11.002</v>
      </c>
      <c r="F427" s="8">
        <v>11.002</v>
      </c>
      <c r="G427" s="1">
        <v>3</v>
      </c>
      <c r="H427" s="2" t="s">
        <v>5</v>
      </c>
      <c r="I427" s="50">
        <v>72</v>
      </c>
      <c r="J427" s="59">
        <f t="shared" si="20"/>
        <v>158.42880000000002</v>
      </c>
      <c r="K427" s="161"/>
    </row>
    <row r="428" spans="2:11" ht="15">
      <c r="B428" s="157">
        <v>7</v>
      </c>
      <c r="C428" s="31" t="s">
        <v>24</v>
      </c>
      <c r="D428" s="14" t="s">
        <v>416</v>
      </c>
      <c r="E428" s="8">
        <v>11.002</v>
      </c>
      <c r="F428" s="8">
        <v>11.002</v>
      </c>
      <c r="G428" s="1">
        <v>3</v>
      </c>
      <c r="H428" s="2" t="s">
        <v>5</v>
      </c>
      <c r="I428" s="50">
        <v>72</v>
      </c>
      <c r="J428" s="59">
        <f t="shared" si="20"/>
        <v>158.42880000000002</v>
      </c>
      <c r="K428" s="161"/>
    </row>
    <row r="429" spans="2:11" ht="15">
      <c r="B429" s="157">
        <v>8</v>
      </c>
      <c r="C429" s="31" t="s">
        <v>24</v>
      </c>
      <c r="D429" s="14" t="s">
        <v>417</v>
      </c>
      <c r="E429" s="8">
        <v>11.67</v>
      </c>
      <c r="F429" s="53">
        <v>11.362</v>
      </c>
      <c r="G429" s="1">
        <v>3</v>
      </c>
      <c r="H429" s="2" t="s">
        <v>5</v>
      </c>
      <c r="I429" s="50">
        <v>72</v>
      </c>
      <c r="J429" s="59">
        <f t="shared" si="20"/>
        <v>168.048</v>
      </c>
      <c r="K429" s="161"/>
    </row>
    <row r="430" spans="2:11" ht="15">
      <c r="B430" s="157">
        <v>9</v>
      </c>
      <c r="C430" s="31" t="s">
        <v>24</v>
      </c>
      <c r="D430" s="14" t="s">
        <v>418</v>
      </c>
      <c r="E430" s="48">
        <v>9.002</v>
      </c>
      <c r="F430" s="53">
        <v>8.899</v>
      </c>
      <c r="G430" s="1">
        <v>3</v>
      </c>
      <c r="H430" s="2" t="s">
        <v>5</v>
      </c>
      <c r="I430" s="50">
        <v>72</v>
      </c>
      <c r="J430" s="59">
        <f t="shared" si="20"/>
        <v>129.6288</v>
      </c>
      <c r="K430" s="161"/>
    </row>
    <row r="431" spans="2:11" ht="15">
      <c r="B431" s="157">
        <v>10</v>
      </c>
      <c r="C431" s="31" t="s">
        <v>24</v>
      </c>
      <c r="D431" s="14" t="s">
        <v>419</v>
      </c>
      <c r="E431" s="8">
        <v>10.501</v>
      </c>
      <c r="F431" s="8">
        <v>10.501</v>
      </c>
      <c r="G431" s="1">
        <v>3</v>
      </c>
      <c r="H431" s="2" t="s">
        <v>5</v>
      </c>
      <c r="I431" s="50">
        <v>72</v>
      </c>
      <c r="J431" s="59">
        <f t="shared" si="20"/>
        <v>151.21439999999998</v>
      </c>
      <c r="K431" s="161"/>
    </row>
    <row r="432" spans="2:11" ht="15">
      <c r="B432" s="157">
        <v>11</v>
      </c>
      <c r="C432" s="31" t="s">
        <v>24</v>
      </c>
      <c r="D432" s="14" t="s">
        <v>420</v>
      </c>
      <c r="E432" s="8">
        <v>7.502</v>
      </c>
      <c r="F432" s="8">
        <v>7.502</v>
      </c>
      <c r="G432" s="1">
        <v>3</v>
      </c>
      <c r="H432" s="2" t="s">
        <v>5</v>
      </c>
      <c r="I432" s="50">
        <v>72</v>
      </c>
      <c r="J432" s="59">
        <f t="shared" si="20"/>
        <v>108.0288</v>
      </c>
      <c r="K432" s="161"/>
    </row>
    <row r="433" spans="2:11" ht="15">
      <c r="B433" s="157">
        <v>12</v>
      </c>
      <c r="C433" s="31" t="s">
        <v>24</v>
      </c>
      <c r="D433" s="14" t="s">
        <v>421</v>
      </c>
      <c r="E433" s="48">
        <v>8.692</v>
      </c>
      <c r="F433" s="49">
        <v>8.6</v>
      </c>
      <c r="G433" s="1">
        <v>3</v>
      </c>
      <c r="H433" s="2" t="s">
        <v>5</v>
      </c>
      <c r="I433" s="50">
        <v>72</v>
      </c>
      <c r="J433" s="59">
        <f t="shared" si="20"/>
        <v>125.1648</v>
      </c>
      <c r="K433" s="161"/>
    </row>
    <row r="434" spans="2:11" ht="15">
      <c r="B434" s="157">
        <v>13</v>
      </c>
      <c r="C434" s="31" t="s">
        <v>24</v>
      </c>
      <c r="D434" s="14" t="s">
        <v>422</v>
      </c>
      <c r="E434" s="48">
        <v>8.692</v>
      </c>
      <c r="F434" s="48">
        <v>8.692</v>
      </c>
      <c r="G434" s="1">
        <v>3</v>
      </c>
      <c r="H434" s="2" t="s">
        <v>5</v>
      </c>
      <c r="I434" s="50">
        <v>72</v>
      </c>
      <c r="J434" s="59">
        <f t="shared" si="20"/>
        <v>125.1648</v>
      </c>
      <c r="K434" s="161"/>
    </row>
    <row r="435" spans="2:11" ht="15">
      <c r="B435" s="157">
        <v>14</v>
      </c>
      <c r="C435" s="31" t="s">
        <v>24</v>
      </c>
      <c r="D435" s="14" t="s">
        <v>423</v>
      </c>
      <c r="E435" s="8">
        <v>17.353</v>
      </c>
      <c r="F435" s="53">
        <v>14.227</v>
      </c>
      <c r="G435" s="1">
        <v>5</v>
      </c>
      <c r="H435" s="2" t="s">
        <v>5</v>
      </c>
      <c r="I435" s="50">
        <v>72</v>
      </c>
      <c r="J435" s="59">
        <f t="shared" si="20"/>
        <v>249.88320000000002</v>
      </c>
      <c r="K435" s="161"/>
    </row>
    <row r="436" spans="2:11" ht="15.75" thickBot="1">
      <c r="B436" s="157">
        <v>15</v>
      </c>
      <c r="C436" s="68" t="s">
        <v>24</v>
      </c>
      <c r="D436" s="14" t="s">
        <v>424</v>
      </c>
      <c r="E436" s="17">
        <v>123.142</v>
      </c>
      <c r="F436" s="53">
        <v>118.691</v>
      </c>
      <c r="G436" s="9">
        <v>5</v>
      </c>
      <c r="H436" s="105" t="s">
        <v>5</v>
      </c>
      <c r="I436" s="50">
        <v>72</v>
      </c>
      <c r="J436" s="59">
        <f t="shared" si="20"/>
        <v>1773.2448</v>
      </c>
      <c r="K436" s="161"/>
    </row>
    <row r="437" spans="2:10" ht="15.75" thickBot="1">
      <c r="B437" s="82"/>
      <c r="C437" s="79" t="s">
        <v>6</v>
      </c>
      <c r="D437" s="83"/>
      <c r="E437" s="84">
        <f>SUM(E422:E436)</f>
        <v>296.52</v>
      </c>
      <c r="F437" s="156">
        <f>SUM(F422:F436)</f>
        <v>288.44</v>
      </c>
      <c r="G437" s="61"/>
      <c r="H437" s="12"/>
      <c r="I437" s="86"/>
      <c r="J437" s="87"/>
    </row>
    <row r="438" spans="2:10" ht="15.75" thickBot="1">
      <c r="B438" s="88"/>
      <c r="C438" s="89"/>
      <c r="D438" s="90"/>
      <c r="E438" s="91"/>
      <c r="F438" s="92"/>
      <c r="G438" s="93"/>
      <c r="H438" s="94"/>
      <c r="I438" s="95"/>
      <c r="J438" s="96"/>
    </row>
    <row r="439" spans="2:10" ht="15.75" thickBot="1">
      <c r="B439" s="82"/>
      <c r="C439" s="79" t="s">
        <v>426</v>
      </c>
      <c r="D439" s="97"/>
      <c r="E439" s="98">
        <f>SUM(E437,E420,E406,E381,E377,E363,E353,E279,E273,E263,E253,E246,E227,E215,E159,E155,E136,E124,E120,E96,E63,E59,E48,E27,E15)</f>
        <v>4967.422</v>
      </c>
      <c r="F439" s="156">
        <f>SUM(F437,F420,F406,F381,F377,F363,F353,F279,F273,F263,F253,F246,F227,F215,F159,F155,F136,F124,F120,F96,F63,F59,F48,F27,F15)</f>
        <v>4833.8679999999995</v>
      </c>
      <c r="G439" s="99"/>
      <c r="H439" s="100"/>
      <c r="I439" s="86"/>
      <c r="J439" s="87"/>
    </row>
    <row r="440" s="75" customFormat="1" ht="14.25"/>
    <row r="441" s="75" customFormat="1" ht="14.25"/>
    <row r="442" s="75" customFormat="1" ht="14.25"/>
    <row r="443" s="75" customFormat="1" ht="14.25"/>
    <row r="444" s="75" customFormat="1" ht="14.25"/>
    <row r="445" s="75" customFormat="1" ht="14.25"/>
    <row r="446" s="75" customFormat="1" ht="14.25"/>
    <row r="447" s="75" customFormat="1" ht="14.25"/>
    <row r="448" s="75" customFormat="1" ht="14.25"/>
    <row r="449" s="75" customFormat="1" ht="14.25"/>
    <row r="450" s="75" customFormat="1" ht="14.25"/>
    <row r="451" s="75" customFormat="1" ht="14.25"/>
    <row r="452" s="75" customFormat="1" ht="14.25"/>
    <row r="453" s="75" customFormat="1" ht="14.25"/>
    <row r="454" s="75" customFormat="1" ht="14.25"/>
    <row r="455" s="75" customFormat="1" ht="14.25"/>
    <row r="456" s="75" customFormat="1" ht="14.25"/>
    <row r="457" s="75" customFormat="1" ht="14.25"/>
    <row r="458" s="75" customFormat="1" ht="14.25"/>
    <row r="459" s="75" customFormat="1" ht="14.25"/>
    <row r="460" s="75" customFormat="1" ht="14.25"/>
    <row r="461" s="75" customFormat="1" ht="14.25"/>
    <row r="462" s="75" customFormat="1" ht="14.25"/>
    <row r="463" s="75" customFormat="1" ht="14.25"/>
    <row r="464" s="75" customFormat="1" ht="14.25"/>
    <row r="465" s="75" customFormat="1" ht="14.25"/>
    <row r="466" s="75" customFormat="1" ht="14.25"/>
    <row r="467" s="75" customFormat="1" ht="14.25"/>
    <row r="468" s="75" customFormat="1" ht="14.25"/>
    <row r="469" s="75" customFormat="1" ht="14.25"/>
    <row r="470" s="75" customFormat="1" ht="14.25"/>
    <row r="471" s="75" customFormat="1" ht="14.25"/>
    <row r="472" s="75" customFormat="1" ht="14.25"/>
    <row r="473" s="75" customFormat="1" ht="14.25"/>
    <row r="474" s="75" customFormat="1" ht="14.25"/>
    <row r="475" s="75" customFormat="1" ht="14.25"/>
    <row r="476" s="75" customFormat="1" ht="14.25"/>
  </sheetData>
  <sheetProtection/>
  <mergeCells count="1">
    <mergeCell ref="B6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PageLayoutView="0" workbookViewId="0" topLeftCell="A1">
      <selection activeCell="B4" sqref="B4:J5"/>
    </sheetView>
  </sheetViews>
  <sheetFormatPr defaultColWidth="9.140625" defaultRowHeight="12.75"/>
  <cols>
    <col min="1" max="1" width="5.140625" style="76" customWidth="1"/>
    <col min="2" max="2" width="7.7109375" style="76" customWidth="1"/>
    <col min="3" max="3" width="14.421875" style="76" customWidth="1"/>
    <col min="4" max="4" width="15.00390625" style="76" customWidth="1"/>
    <col min="5" max="5" width="9.140625" style="76" customWidth="1"/>
    <col min="6" max="6" width="10.421875" style="76" customWidth="1"/>
    <col min="7" max="16384" width="9.140625" style="76" customWidth="1"/>
  </cols>
  <sheetData>
    <row r="2" ht="15">
      <c r="B2" s="122" t="s">
        <v>47</v>
      </c>
    </row>
    <row r="3" ht="15" thickBot="1"/>
    <row r="4" spans="2:10" ht="42.75" customHeight="1">
      <c r="B4" s="247" t="s">
        <v>434</v>
      </c>
      <c r="C4" s="248"/>
      <c r="D4" s="248"/>
      <c r="E4" s="248"/>
      <c r="F4" s="248"/>
      <c r="G4" s="248"/>
      <c r="H4" s="248"/>
      <c r="I4" s="248"/>
      <c r="J4" s="249"/>
    </row>
    <row r="5" spans="2:10" ht="93" customHeight="1">
      <c r="B5" s="250"/>
      <c r="C5" s="251"/>
      <c r="D5" s="251"/>
      <c r="E5" s="251"/>
      <c r="F5" s="251"/>
      <c r="G5" s="251"/>
      <c r="H5" s="251"/>
      <c r="I5" s="251"/>
      <c r="J5" s="252"/>
    </row>
    <row r="6" spans="2:10" ht="98.25" customHeight="1" thickBot="1">
      <c r="B6" s="253" t="s">
        <v>425</v>
      </c>
      <c r="C6" s="254"/>
      <c r="D6" s="254"/>
      <c r="E6" s="254"/>
      <c r="F6" s="254"/>
      <c r="G6" s="254"/>
      <c r="H6" s="254"/>
      <c r="I6" s="254"/>
      <c r="J6" s="255"/>
    </row>
    <row r="7" spans="2:10" ht="14.25">
      <c r="B7" s="256" t="s">
        <v>48</v>
      </c>
      <c r="C7" s="241" t="s">
        <v>0</v>
      </c>
      <c r="D7" s="241" t="s">
        <v>42</v>
      </c>
      <c r="E7" s="237" t="s">
        <v>3</v>
      </c>
      <c r="F7" s="239" t="s">
        <v>44</v>
      </c>
      <c r="G7" s="241" t="s">
        <v>1</v>
      </c>
      <c r="H7" s="241" t="s">
        <v>2</v>
      </c>
      <c r="I7" s="243" t="s">
        <v>45</v>
      </c>
      <c r="J7" s="245" t="s">
        <v>46</v>
      </c>
    </row>
    <row r="8" spans="2:10" ht="32.25" customHeight="1" thickBot="1">
      <c r="B8" s="257"/>
      <c r="C8" s="242"/>
      <c r="D8" s="242"/>
      <c r="E8" s="238"/>
      <c r="F8" s="240"/>
      <c r="G8" s="242"/>
      <c r="H8" s="242"/>
      <c r="I8" s="244"/>
      <c r="J8" s="246"/>
    </row>
    <row r="9" spans="2:10" ht="15.75" thickBot="1">
      <c r="B9" s="123">
        <v>1</v>
      </c>
      <c r="C9" s="124">
        <v>2</v>
      </c>
      <c r="D9" s="124">
        <v>3</v>
      </c>
      <c r="E9" s="125">
        <v>4</v>
      </c>
      <c r="F9" s="125">
        <v>5</v>
      </c>
      <c r="G9" s="124">
        <v>6</v>
      </c>
      <c r="H9" s="126">
        <v>7</v>
      </c>
      <c r="I9" s="124">
        <v>8</v>
      </c>
      <c r="J9" s="124">
        <v>9</v>
      </c>
    </row>
    <row r="10" spans="2:10" ht="15">
      <c r="B10" s="127"/>
      <c r="C10" s="128"/>
      <c r="D10" s="128"/>
      <c r="E10" s="129"/>
      <c r="F10" s="129"/>
      <c r="G10" s="128"/>
      <c r="H10" s="128"/>
      <c r="I10" s="130"/>
      <c r="J10" s="131"/>
    </row>
    <row r="11" spans="2:10" ht="15.75" thickBot="1">
      <c r="B11" s="132">
        <v>1</v>
      </c>
      <c r="C11" s="133" t="s">
        <v>17</v>
      </c>
      <c r="D11" s="134" t="s">
        <v>30</v>
      </c>
      <c r="E11" s="135">
        <v>0.274</v>
      </c>
      <c r="F11" s="135">
        <v>0</v>
      </c>
      <c r="G11" s="24">
        <v>3</v>
      </c>
      <c r="H11" s="25" t="s">
        <v>5</v>
      </c>
      <c r="I11" s="64">
        <v>36</v>
      </c>
      <c r="J11" s="65">
        <f>20%*I11*E11</f>
        <v>1.9728</v>
      </c>
    </row>
    <row r="12" spans="2:10" ht="15.75" thickBot="1">
      <c r="B12" s="82"/>
      <c r="C12" s="79"/>
      <c r="D12" s="11"/>
      <c r="E12" s="84">
        <v>0.274</v>
      </c>
      <c r="F12" s="84"/>
      <c r="G12" s="136"/>
      <c r="H12" s="79"/>
      <c r="I12" s="61"/>
      <c r="J12" s="62"/>
    </row>
    <row r="13" spans="2:10" ht="15">
      <c r="B13" s="137"/>
      <c r="C13" s="138"/>
      <c r="D13" s="139"/>
      <c r="E13" s="140"/>
      <c r="F13" s="141"/>
      <c r="G13" s="66"/>
      <c r="H13" s="27"/>
      <c r="I13" s="66"/>
      <c r="J13" s="67"/>
    </row>
    <row r="14" spans="2:10" ht="15.75" thickBot="1">
      <c r="B14" s="132">
        <v>1</v>
      </c>
      <c r="C14" s="133" t="s">
        <v>22</v>
      </c>
      <c r="D14" s="142" t="s">
        <v>38</v>
      </c>
      <c r="E14" s="143">
        <v>10.003</v>
      </c>
      <c r="F14" s="143">
        <v>0</v>
      </c>
      <c r="G14" s="120">
        <v>4</v>
      </c>
      <c r="H14" s="121" t="s">
        <v>5</v>
      </c>
      <c r="I14" s="64">
        <v>36</v>
      </c>
      <c r="J14" s="65">
        <f>20%*I14*E14</f>
        <v>72.0216</v>
      </c>
    </row>
    <row r="15" spans="2:10" ht="15.75" thickBot="1">
      <c r="B15" s="82"/>
      <c r="C15" s="79"/>
      <c r="D15" s="83"/>
      <c r="E15" s="84">
        <v>10.003</v>
      </c>
      <c r="F15" s="85"/>
      <c r="G15" s="61"/>
      <c r="H15" s="12"/>
      <c r="I15" s="61"/>
      <c r="J15" s="62"/>
    </row>
    <row r="16" spans="2:10" ht="15">
      <c r="B16" s="137"/>
      <c r="C16" s="138"/>
      <c r="D16" s="139"/>
      <c r="E16" s="141"/>
      <c r="F16" s="141"/>
      <c r="G16" s="66"/>
      <c r="H16" s="27"/>
      <c r="I16" s="66"/>
      <c r="J16" s="67"/>
    </row>
    <row r="17" spans="2:10" ht="15">
      <c r="B17" s="88"/>
      <c r="C17" s="144"/>
      <c r="D17" s="145"/>
      <c r="E17" s="92"/>
      <c r="F17" s="92"/>
      <c r="G17" s="77"/>
      <c r="H17" s="102"/>
      <c r="I17" s="77"/>
      <c r="J17" s="78"/>
    </row>
    <row r="18" spans="2:10" ht="15.75" thickBot="1">
      <c r="B18" s="132">
        <v>1</v>
      </c>
      <c r="C18" s="133" t="s">
        <v>23</v>
      </c>
      <c r="D18" s="142" t="s">
        <v>27</v>
      </c>
      <c r="E18" s="143">
        <v>27.99</v>
      </c>
      <c r="F18" s="143">
        <v>0.135</v>
      </c>
      <c r="G18" s="36">
        <v>3</v>
      </c>
      <c r="H18" s="37" t="s">
        <v>5</v>
      </c>
      <c r="I18" s="64">
        <v>36</v>
      </c>
      <c r="J18" s="65">
        <f>20%*I18*E18</f>
        <v>201.528</v>
      </c>
    </row>
    <row r="19" spans="2:10" ht="15.75" thickBot="1">
      <c r="B19" s="82"/>
      <c r="C19" s="79"/>
      <c r="D19" s="11"/>
      <c r="E19" s="84">
        <v>27.99</v>
      </c>
      <c r="F19" s="84"/>
      <c r="G19" s="136"/>
      <c r="H19" s="79"/>
      <c r="I19" s="146"/>
      <c r="J19" s="147"/>
    </row>
    <row r="20" spans="2:10" ht="15.75" thickBot="1">
      <c r="B20" s="88"/>
      <c r="C20" s="148"/>
      <c r="D20" s="145"/>
      <c r="E20" s="149"/>
      <c r="F20" s="149"/>
      <c r="G20" s="102"/>
      <c r="H20" s="150"/>
      <c r="I20" s="151"/>
      <c r="J20" s="152"/>
    </row>
    <row r="21" spans="2:10" ht="15.75" thickBot="1">
      <c r="B21" s="153" t="s">
        <v>49</v>
      </c>
      <c r="C21" s="154" t="s">
        <v>50</v>
      </c>
      <c r="D21" s="154"/>
      <c r="E21" s="155">
        <f>SUM(E11:E20)*0.5</f>
        <v>38.266999999999996</v>
      </c>
      <c r="F21" s="155">
        <f>SUM(F18,F14,F11)</f>
        <v>0.135</v>
      </c>
      <c r="G21" s="154"/>
      <c r="H21" s="154"/>
      <c r="I21" s="146"/>
      <c r="J21" s="147"/>
    </row>
    <row r="24" spans="2:3" ht="14.25">
      <c r="B24" s="75"/>
      <c r="C24" s="40"/>
    </row>
    <row r="25" spans="2:3" ht="14.25">
      <c r="B25" s="75"/>
      <c r="C25" s="40"/>
    </row>
  </sheetData>
  <sheetProtection/>
  <mergeCells count="11">
    <mergeCell ref="B4:J5"/>
    <mergeCell ref="B6:J6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1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21.421875" style="0" customWidth="1"/>
    <col min="4" max="4" width="15.7109375" style="0" customWidth="1"/>
    <col min="9" max="9" width="28.8515625" style="0" customWidth="1"/>
    <col min="10" max="10" width="10.28125" style="0" customWidth="1"/>
  </cols>
  <sheetData>
    <row r="3" spans="2:4" ht="15">
      <c r="B3" s="258" t="s">
        <v>431</v>
      </c>
      <c r="C3" s="258"/>
      <c r="D3" s="258"/>
    </row>
    <row r="4" spans="2:9" ht="13.5" thickBot="1">
      <c r="B4" s="259"/>
      <c r="C4" s="259"/>
      <c r="D4" s="191"/>
      <c r="E4" s="191"/>
      <c r="F4" s="191"/>
      <c r="G4" s="191"/>
      <c r="H4" s="191"/>
      <c r="I4" s="192"/>
    </row>
    <row r="5" spans="2:10" ht="84.75" customHeight="1" thickBot="1">
      <c r="B5" s="260" t="s">
        <v>433</v>
      </c>
      <c r="C5" s="261"/>
      <c r="D5" s="261"/>
      <c r="E5" s="261"/>
      <c r="F5" s="261"/>
      <c r="G5" s="261"/>
      <c r="H5" s="261"/>
      <c r="I5" s="261"/>
      <c r="J5" s="262"/>
    </row>
    <row r="6" spans="2:10" ht="104.25" customHeight="1" thickBot="1">
      <c r="B6" s="193" t="s">
        <v>41</v>
      </c>
      <c r="C6" s="194" t="s">
        <v>0</v>
      </c>
      <c r="D6" s="195" t="s">
        <v>42</v>
      </c>
      <c r="E6" s="196" t="s">
        <v>43</v>
      </c>
      <c r="F6" s="195" t="s">
        <v>1</v>
      </c>
      <c r="G6" s="195" t="s">
        <v>2</v>
      </c>
      <c r="H6" s="197" t="s">
        <v>427</v>
      </c>
      <c r="I6" s="198" t="s">
        <v>428</v>
      </c>
      <c r="J6" s="199" t="s">
        <v>45</v>
      </c>
    </row>
    <row r="7" spans="2:10" ht="13.5" thickBot="1">
      <c r="B7" s="200">
        <v>1</v>
      </c>
      <c r="C7" s="201">
        <v>2</v>
      </c>
      <c r="D7" s="201">
        <v>3</v>
      </c>
      <c r="E7" s="202">
        <v>4</v>
      </c>
      <c r="F7" s="201">
        <v>5</v>
      </c>
      <c r="G7" s="201">
        <v>6</v>
      </c>
      <c r="H7" s="201">
        <v>7</v>
      </c>
      <c r="I7" s="203">
        <v>8</v>
      </c>
      <c r="J7" s="227">
        <v>9</v>
      </c>
    </row>
    <row r="8" spans="2:10" ht="26.25">
      <c r="B8" s="219">
        <v>1</v>
      </c>
      <c r="C8" s="213" t="s">
        <v>17</v>
      </c>
      <c r="D8" s="214" t="s">
        <v>429</v>
      </c>
      <c r="E8" s="215">
        <v>435.568</v>
      </c>
      <c r="F8" s="216">
        <v>4</v>
      </c>
      <c r="G8" s="217" t="s">
        <v>5</v>
      </c>
      <c r="H8" s="220">
        <f>E8*20</f>
        <v>8711.36</v>
      </c>
      <c r="I8" s="218" t="s">
        <v>430</v>
      </c>
      <c r="J8" s="228">
        <v>72</v>
      </c>
    </row>
    <row r="9" spans="2:10" ht="27" thickBot="1">
      <c r="B9" s="221">
        <v>2</v>
      </c>
      <c r="C9" s="207" t="s">
        <v>284</v>
      </c>
      <c r="D9" s="208" t="s">
        <v>432</v>
      </c>
      <c r="E9" s="209">
        <v>670.155</v>
      </c>
      <c r="F9" s="210">
        <v>3</v>
      </c>
      <c r="G9" s="211" t="s">
        <v>5</v>
      </c>
      <c r="H9" s="222">
        <v>13403.1</v>
      </c>
      <c r="I9" s="212" t="s">
        <v>430</v>
      </c>
      <c r="J9" s="229">
        <v>72</v>
      </c>
    </row>
    <row r="10" spans="2:10" ht="13.5" thickBot="1">
      <c r="B10" s="204"/>
      <c r="C10" s="205"/>
      <c r="D10" s="205"/>
      <c r="E10" s="206">
        <v>1105.723</v>
      </c>
      <c r="F10" s="205"/>
      <c r="G10" s="205"/>
      <c r="H10" s="205"/>
      <c r="I10" s="205"/>
      <c r="J10" s="230"/>
    </row>
    <row r="11" ht="12.75">
      <c r="E11" s="223"/>
    </row>
  </sheetData>
  <sheetProtection/>
  <mergeCells count="3">
    <mergeCell ref="B3:D3"/>
    <mergeCell ref="B4:C4"/>
    <mergeCell ref="B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</cp:lastModifiedBy>
  <cp:lastPrinted>2023-06-22T13:18:25Z</cp:lastPrinted>
  <dcterms:created xsi:type="dcterms:W3CDTF">2012-12-17T11:14:42Z</dcterms:created>
  <dcterms:modified xsi:type="dcterms:W3CDTF">2023-06-22T13:20:08Z</dcterms:modified>
  <cp:category/>
  <cp:version/>
  <cp:contentType/>
  <cp:contentStatus/>
</cp:coreProperties>
</file>