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915" windowWidth="16155" windowHeight="11400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1'!$A$1:$K$288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<sst xmlns="http://schemas.openxmlformats.org/spreadsheetml/2006/main" count="670" uniqueCount="252">
  <si>
    <t>Рогозина</t>
  </si>
  <si>
    <t>Спасово</t>
  </si>
  <si>
    <t>62829.1.9</t>
  </si>
  <si>
    <t>68196.53.8</t>
  </si>
  <si>
    <t>площ /дка/</t>
  </si>
  <si>
    <t>НТП</t>
  </si>
  <si>
    <t>кат.</t>
  </si>
  <si>
    <t>нива</t>
  </si>
  <si>
    <t>№ по 
ред</t>
  </si>
  <si>
    <t>землище</t>
  </si>
  <si>
    <t>номер имот</t>
  </si>
  <si>
    <t>ОБЩО</t>
  </si>
  <si>
    <t>ПРИЛОЖЕНИЕ 1</t>
  </si>
  <si>
    <t>№ 
по ред</t>
  </si>
  <si>
    <t>площ дка</t>
  </si>
  <si>
    <t>начална цена лв/дка</t>
  </si>
  <si>
    <t>депозит 20 %</t>
  </si>
  <si>
    <t>площ в допустим слой</t>
  </si>
  <si>
    <t>ПРИЛОЖЕНИЕ 2</t>
  </si>
  <si>
    <t>неизп. нива (угар, орница)</t>
  </si>
  <si>
    <t>Ал.Стамболийски</t>
  </si>
  <si>
    <t>00360.15.60</t>
  </si>
  <si>
    <t>00360.72.43</t>
  </si>
  <si>
    <t>00360.72.44</t>
  </si>
  <si>
    <t>00360.72.45</t>
  </si>
  <si>
    <t>00360.72.51</t>
  </si>
  <si>
    <t>00360.72.52</t>
  </si>
  <si>
    <t>00360.72.53</t>
  </si>
  <si>
    <t>00360.76.11</t>
  </si>
  <si>
    <t>00360.76.14</t>
  </si>
  <si>
    <t>00360.78.21</t>
  </si>
  <si>
    <t>00360.98.7</t>
  </si>
  <si>
    <t>00360.101.8</t>
  </si>
  <si>
    <t>00360.108.2</t>
  </si>
  <si>
    <t>Бежаново</t>
  </si>
  <si>
    <t>03157.2.33</t>
  </si>
  <si>
    <t>03157.15.13</t>
  </si>
  <si>
    <t>03157.16.19</t>
  </si>
  <si>
    <t>03157.16.22</t>
  </si>
  <si>
    <t>03157.21.4</t>
  </si>
  <si>
    <t>03157.21.8</t>
  </si>
  <si>
    <t>03157.21.21</t>
  </si>
  <si>
    <t>03157.32.22</t>
  </si>
  <si>
    <t>03157.37.16</t>
  </si>
  <si>
    <t>03157.39.4</t>
  </si>
  <si>
    <t>всичко:</t>
  </si>
  <si>
    <t>Василево</t>
  </si>
  <si>
    <t>10183.14.7</t>
  </si>
  <si>
    <t>10183.79.2</t>
  </si>
  <si>
    <t>Великово</t>
  </si>
  <si>
    <t>10422.41.21</t>
  </si>
  <si>
    <t>друг вид нива</t>
  </si>
  <si>
    <t>Градини</t>
  </si>
  <si>
    <t>17511.35.1</t>
  </si>
  <si>
    <t>17511.38.1</t>
  </si>
  <si>
    <t>Изоставена орна земя</t>
  </si>
  <si>
    <t>Житен</t>
  </si>
  <si>
    <t>29444.45.87</t>
  </si>
  <si>
    <t>29444.48.29</t>
  </si>
  <si>
    <t>29444.48.70</t>
  </si>
  <si>
    <t>29444.48.71</t>
  </si>
  <si>
    <t>29444.58.5</t>
  </si>
  <si>
    <t>29444.58.58</t>
  </si>
  <si>
    <t>29444.58.59</t>
  </si>
  <si>
    <t>29444.58.62</t>
  </si>
  <si>
    <t>29444.58.64</t>
  </si>
  <si>
    <t>29444.58.65</t>
  </si>
  <si>
    <t>29444.58.66</t>
  </si>
  <si>
    <t>29444.62.22</t>
  </si>
  <si>
    <t>29444.71.118</t>
  </si>
  <si>
    <t>29444.71.119</t>
  </si>
  <si>
    <t>29444.79.22</t>
  </si>
  <si>
    <t>29444.79.37</t>
  </si>
  <si>
    <t>29444.79.38</t>
  </si>
  <si>
    <t>29444.79.39</t>
  </si>
  <si>
    <t>29444.79.45</t>
  </si>
  <si>
    <t>29444.82.15</t>
  </si>
  <si>
    <t>Изворово</t>
  </si>
  <si>
    <t>32467.2.27</t>
  </si>
  <si>
    <t>32467.16.40</t>
  </si>
  <si>
    <t>32467.42.122</t>
  </si>
  <si>
    <t>32467.49.19</t>
  </si>
  <si>
    <t>32467.52.137</t>
  </si>
  <si>
    <t>32467.142.19</t>
  </si>
  <si>
    <t>32467.144.22</t>
  </si>
  <si>
    <t>32467.149.40</t>
  </si>
  <si>
    <t>32467.150.39</t>
  </si>
  <si>
    <t>32467.150.82</t>
  </si>
  <si>
    <t>32467.157.51</t>
  </si>
  <si>
    <t>32467.167.72</t>
  </si>
  <si>
    <t>32467.169.85</t>
  </si>
  <si>
    <t>Йовково</t>
  </si>
  <si>
    <t>34045.5.160</t>
  </si>
  <si>
    <t>34045.5.161</t>
  </si>
  <si>
    <t>34045.17.34</t>
  </si>
  <si>
    <t>34045.17.35</t>
  </si>
  <si>
    <t>Краище</t>
  </si>
  <si>
    <t>39284.33.22</t>
  </si>
  <si>
    <t>39284.33.43</t>
  </si>
  <si>
    <t>39284.33.50</t>
  </si>
  <si>
    <t>39284.33.61</t>
  </si>
  <si>
    <t>39284.33.66</t>
  </si>
  <si>
    <t>39284.36.21</t>
  </si>
  <si>
    <t>39284.36.43</t>
  </si>
  <si>
    <t>39284.45.73</t>
  </si>
  <si>
    <t>39284.55.15</t>
  </si>
  <si>
    <t>39284.55.21</t>
  </si>
  <si>
    <t>39284.55.32</t>
  </si>
  <si>
    <t>39284.55.51</t>
  </si>
  <si>
    <t>39284.55.66</t>
  </si>
  <si>
    <t>39284.57.72</t>
  </si>
  <si>
    <t>39284.57.74</t>
  </si>
  <si>
    <t>39284.57.75</t>
  </si>
  <si>
    <t>39284.57.76</t>
  </si>
  <si>
    <t>Красен</t>
  </si>
  <si>
    <t>39534.33.120</t>
  </si>
  <si>
    <t>39534.33.122</t>
  </si>
  <si>
    <t>39534.90.44</t>
  </si>
  <si>
    <t>39534.146.43</t>
  </si>
  <si>
    <t>39534.146.63</t>
  </si>
  <si>
    <t>Лозница</t>
  </si>
  <si>
    <t>44179.2.7</t>
  </si>
  <si>
    <t>44179.2.8</t>
  </si>
  <si>
    <t>44179.2.28</t>
  </si>
  <si>
    <t>44179.2.35</t>
  </si>
  <si>
    <t>44179.13.1</t>
  </si>
  <si>
    <t>44179.13.5</t>
  </si>
  <si>
    <t>44179.13.6</t>
  </si>
  <si>
    <t>44179.13.8</t>
  </si>
  <si>
    <t>44179.13.9</t>
  </si>
  <si>
    <t>44179.13.10</t>
  </si>
  <si>
    <t>44179.23.53</t>
  </si>
  <si>
    <t>44179.24.6</t>
  </si>
  <si>
    <t>44179.24.18</t>
  </si>
  <si>
    <t>44179.24.19</t>
  </si>
  <si>
    <t>44179.24.21</t>
  </si>
  <si>
    <t>44179.24.22</t>
  </si>
  <si>
    <t>44179.26.5</t>
  </si>
  <si>
    <t>44179.26.12</t>
  </si>
  <si>
    <t>44179.31.7</t>
  </si>
  <si>
    <t>44179.35.15</t>
  </si>
  <si>
    <t>44179.43.14</t>
  </si>
  <si>
    <t>44179.43.18</t>
  </si>
  <si>
    <t>44179.53.11</t>
  </si>
  <si>
    <t>44179.53.17</t>
  </si>
  <si>
    <t>44179.53.22</t>
  </si>
  <si>
    <t>44179.53.25</t>
  </si>
  <si>
    <t>44179.53.26</t>
  </si>
  <si>
    <t>44179.53.31</t>
  </si>
  <si>
    <t>44179.60.43</t>
  </si>
  <si>
    <t>44179.60.48</t>
  </si>
  <si>
    <t>44179.76.20</t>
  </si>
  <si>
    <t>44179.76.22</t>
  </si>
  <si>
    <t>44179.76.23</t>
  </si>
  <si>
    <t>44179.76.28</t>
  </si>
  <si>
    <t>44179.76.29</t>
  </si>
  <si>
    <t>44179.76.31</t>
  </si>
  <si>
    <t>44179.76.32</t>
  </si>
  <si>
    <t>44179.76.34</t>
  </si>
  <si>
    <t>44179.76.36</t>
  </si>
  <si>
    <t>44179.76.38</t>
  </si>
  <si>
    <t>44179.76.39</t>
  </si>
  <si>
    <t>44179.76.41</t>
  </si>
  <si>
    <t>44179.76.42</t>
  </si>
  <si>
    <t>44179.76.46</t>
  </si>
  <si>
    <t>44179.76.52</t>
  </si>
  <si>
    <t>44179.76.93</t>
  </si>
  <si>
    <t>44179.76.101</t>
  </si>
  <si>
    <t>44179.79.9</t>
  </si>
  <si>
    <t>44179.79.17</t>
  </si>
  <si>
    <t>44179.79.21</t>
  </si>
  <si>
    <t>44179.79.23</t>
  </si>
  <si>
    <t>44179.79.32</t>
  </si>
  <si>
    <t>44179.79.34</t>
  </si>
  <si>
    <t>44179.79.36</t>
  </si>
  <si>
    <t>44179.79.42</t>
  </si>
  <si>
    <t>44179.79.44</t>
  </si>
  <si>
    <t>44179.79.56</t>
  </si>
  <si>
    <t>44179.79.70</t>
  </si>
  <si>
    <t>44179.79.71</t>
  </si>
  <si>
    <t>44179.96.2</t>
  </si>
  <si>
    <t>44179.96.3</t>
  </si>
  <si>
    <t>44179.96.11</t>
  </si>
  <si>
    <t>44179.101.24</t>
  </si>
  <si>
    <t>44179.101.32</t>
  </si>
  <si>
    <t>44179.101.47</t>
  </si>
  <si>
    <t>44179.101.48</t>
  </si>
  <si>
    <t>44179.103.2</t>
  </si>
  <si>
    <t>44179.103.5</t>
  </si>
  <si>
    <t>44179.103.16</t>
  </si>
  <si>
    <t>Малина</t>
  </si>
  <si>
    <t>46351.15.60</t>
  </si>
  <si>
    <t>Огражден</t>
  </si>
  <si>
    <t>53391.19.51</t>
  </si>
  <si>
    <t>53391.28.3</t>
  </si>
  <si>
    <t>53391.29.1</t>
  </si>
  <si>
    <t>53391.94.1</t>
  </si>
  <si>
    <t>62829.4.6</t>
  </si>
  <si>
    <t>62829.5.39</t>
  </si>
  <si>
    <t>62829.5.40</t>
  </si>
  <si>
    <t>62829.8.12</t>
  </si>
  <si>
    <t>62829.18.23</t>
  </si>
  <si>
    <t>62829.18.24</t>
  </si>
  <si>
    <t>62829.18.25</t>
  </si>
  <si>
    <t>62829.18.26</t>
  </si>
  <si>
    <t>62829.38.49</t>
  </si>
  <si>
    <t>62829.40.31</t>
  </si>
  <si>
    <t>Росен</t>
  </si>
  <si>
    <t>63046.27.27</t>
  </si>
  <si>
    <t>63046.43.63</t>
  </si>
  <si>
    <t>63046.43.64</t>
  </si>
  <si>
    <t>63046.89.73</t>
  </si>
  <si>
    <t>Росица</t>
  </si>
  <si>
    <t>63094.6.23</t>
  </si>
  <si>
    <t>63094.110.77</t>
  </si>
  <si>
    <t>63094.111.44</t>
  </si>
  <si>
    <t>63094.111.100</t>
  </si>
  <si>
    <t>63094.111.103</t>
  </si>
  <si>
    <t>63094.114.47</t>
  </si>
  <si>
    <t>63094.114.48</t>
  </si>
  <si>
    <t>63094.131.96</t>
  </si>
  <si>
    <t>63094.155.5</t>
  </si>
  <si>
    <t>63094.164.95</t>
  </si>
  <si>
    <t>Сноп</t>
  </si>
  <si>
    <t>67756.3.5</t>
  </si>
  <si>
    <t>67756.41.1</t>
  </si>
  <si>
    <t>67756.47.19</t>
  </si>
  <si>
    <t>67756.72.3</t>
  </si>
  <si>
    <t>68196.17.35</t>
  </si>
  <si>
    <t>68196.17.73</t>
  </si>
  <si>
    <t>68196.68.15</t>
  </si>
  <si>
    <t>Средина</t>
  </si>
  <si>
    <t>68326.24.33</t>
  </si>
  <si>
    <t>Сърнино</t>
  </si>
  <si>
    <t>70634.19.11</t>
  </si>
  <si>
    <t>70634.59.55</t>
  </si>
  <si>
    <t>70634.59.56</t>
  </si>
  <si>
    <t>70634.59.57</t>
  </si>
  <si>
    <t>70634.59.67</t>
  </si>
  <si>
    <t>70634.59.74</t>
  </si>
  <si>
    <t>70634.59.75</t>
  </si>
  <si>
    <t>70634.59.76</t>
  </si>
  <si>
    <t>70634.59.77</t>
  </si>
  <si>
    <t>70634.59.78</t>
  </si>
  <si>
    <t>70634.74.93</t>
  </si>
  <si>
    <t>63094.114.53</t>
  </si>
  <si>
    <t>44179.103.3</t>
  </si>
  <si>
    <t xml:space="preserve">За първата 2023/2024 стопанска година, на основание чл. 24а, ал. 9 ЗСПЗЗ, АРЕНДАТОРЪТ не дължи арендно плащане. На основание т. 4.3 от Заповед № РД-46-95/ 27.03.2023 г. на министъра на земеделието, началната тръжна цена за тези имоти е в размер на 50 % от определената със заповедта.                                                                                                                                                    При възстановяване на негодната част АРЕНДАТОРЪТ може да я включи в допустимия слой по предвидения за това ред  </t>
  </si>
  <si>
    <t>Общо:  206 имота</t>
  </si>
  <si>
    <t>2 имота</t>
  </si>
  <si>
    <t xml:space="preserve"> СПИСЪК
ЗА ПРОВЕЖДАНЕ НА I ТРЪЖНА СЕСИЯ ЗА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 ПРИ УСЛОВИЯТА НА ЧЛ. 47о, АЛ. 2 ППЗСПЗЗ, ЗА КОИТО НА ТРИ ПОСЛЕДОВАТЕЛНИ ТРЪЖНИ СЕСИИ НЕ СА ПОДАВАНИ ПРЕДЛОЖЕНИЯ И ПОПАДАТ 20% В ДОПУСТИМИЯ СЛОЙ ЗА ПОДПОМАГАНЕ
ЗА ОБЩИНА ГЕН. ТОШЕВО ЗА СТОПАНСКАТА 2023/2024 г.                                                                                                                             
</t>
  </si>
  <si>
    <t xml:space="preserve"> СПИСЪК
ЗА ПРОВЕЖДАНЕ НА I ТРЪЖНА СЕСИЯ ЗА ОТДАВАНЕ ПОД АРЕНДА ЗА СРОК ОТ ДЕСЕТ СТОПАНСКИ ГОДИНИ                    НА СВОБОДНИТЕ ЗЕМЕДЕЛСКИ ЗЕМИ ОТ ДПФ 
       ЗА ОБЩИНА ГЕНЕРАЛ ТОШЕВО ЗА СТОПАНСКАТА 2023/2024 г.                                                           
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</si>
</sst>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_);\(#,##0&quot;лв&quot;\)"/>
    <numFmt numFmtId="181" formatCode="#,##0&quot;лв&quot;_);[Red]\(#,##0&quot;лв&quot;\)"/>
    <numFmt numFmtId="182" formatCode="#,##0.00&quot;лв&quot;_);\(#,##0.00&quot;лв&quot;\)"/>
    <numFmt numFmtId="183" formatCode="#,##0.00&quot;лв&quot;_);[Red]\(#,##0.00&quot;лв&quot;\)"/>
    <numFmt numFmtId="184" formatCode="_ * #,##0_)&quot;лв&quot;_ ;_ * \(#,##0\)&quot;лв&quot;_ ;_ * &quot;-&quot;_)&quot;лв&quot;_ ;_ @_ "/>
    <numFmt numFmtId="185" formatCode="_ * #,##0_)_л_в_ ;_ * \(#,##0\)_л_в_ ;_ * &quot;-&quot;_)_л_в_ ;_ @_ "/>
    <numFmt numFmtId="186" formatCode="_ * #,##0.00_)&quot;лв&quot;_ ;_ * \(#,##0.00\)&quot;лв&quot;_ ;_ * &quot;-&quot;??_)&quot;лв&quot;_ ;_ @_ "/>
    <numFmt numFmtId="187" formatCode="_ * #,##0.00_)_л_в_ ;_ * \(#,##0.00\)_л_в_ ;_ * &quot;-&quot;??_)_л_в_ ;_ @_ "/>
    <numFmt numFmtId="188" formatCode="0.000"/>
    <numFmt numFmtId="189" formatCode="#,##0.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0"/>
    <numFmt numFmtId="196" formatCode="0.0"/>
    <numFmt numFmtId="197" formatCode="[$-402]dd\ mmmm\ yyyy\ &quot;г.&quot;"/>
    <numFmt numFmtId="198" formatCode="0.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1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8"/>
      <name val="Arial Cyr"/>
      <family val="0"/>
    </font>
    <font>
      <sz val="11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188" fontId="3" fillId="33" borderId="16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right"/>
    </xf>
    <xf numFmtId="0" fontId="3" fillId="33" borderId="23" xfId="0" applyFont="1" applyFill="1" applyBorder="1" applyAlignment="1">
      <alignment/>
    </xf>
    <xf numFmtId="0" fontId="0" fillId="33" borderId="20" xfId="0" applyFont="1" applyFill="1" applyBorder="1" applyAlignment="1">
      <alignment horizontal="left"/>
    </xf>
    <xf numFmtId="188" fontId="0" fillId="33" borderId="20" xfId="0" applyNumberFormat="1" applyFont="1" applyFill="1" applyBorder="1" applyAlignment="1">
      <alignment horizontal="left"/>
    </xf>
    <xf numFmtId="0" fontId="0" fillId="33" borderId="2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188" fontId="0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2" fontId="0" fillId="33" borderId="24" xfId="0" applyNumberFormat="1" applyFill="1" applyBorder="1" applyAlignment="1">
      <alignment/>
    </xf>
    <xf numFmtId="188" fontId="3" fillId="33" borderId="17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17" xfId="0" applyFont="1" applyFill="1" applyBorder="1" applyAlignment="1">
      <alignment/>
    </xf>
    <xf numFmtId="2" fontId="0" fillId="33" borderId="26" xfId="0" applyNumberForma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3" fontId="4" fillId="34" borderId="27" xfId="0" applyNumberFormat="1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33" borderId="20" xfId="0" applyFont="1" applyFill="1" applyBorder="1" applyAlignment="1">
      <alignment horizontal="left" vertical="center" wrapText="1"/>
    </xf>
    <xf numFmtId="188" fontId="3" fillId="0" borderId="16" xfId="0" applyNumberFormat="1" applyFont="1" applyBorder="1" applyAlignment="1">
      <alignment/>
    </xf>
    <xf numFmtId="188" fontId="0" fillId="33" borderId="11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right"/>
    </xf>
    <xf numFmtId="188" fontId="0" fillId="33" borderId="13" xfId="0" applyNumberFormat="1" applyFont="1" applyFill="1" applyBorder="1" applyAlignment="1">
      <alignment horizontal="left"/>
    </xf>
    <xf numFmtId="0" fontId="3" fillId="33" borderId="29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188" fontId="3" fillId="33" borderId="17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 vertical="center" wrapText="1"/>
    </xf>
    <xf numFmtId="2" fontId="0" fillId="33" borderId="15" xfId="0" applyNumberFormat="1" applyFill="1" applyBorder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56" applyFont="1" applyFill="1" applyBorder="1" applyAlignment="1">
      <alignment horizontal="center" vertical="center" wrapText="1"/>
      <protection/>
    </xf>
    <xf numFmtId="0" fontId="6" fillId="33" borderId="30" xfId="56" applyFont="1" applyFill="1" applyBorder="1" applyAlignment="1">
      <alignment horizontal="center" vertical="center" wrapText="1"/>
      <protection/>
    </xf>
    <xf numFmtId="189" fontId="6" fillId="33" borderId="31" xfId="56" applyNumberFormat="1" applyFont="1" applyFill="1" applyBorder="1" applyAlignment="1">
      <alignment horizontal="center" vertical="center" wrapText="1"/>
      <protection/>
    </xf>
    <xf numFmtId="189" fontId="6" fillId="33" borderId="27" xfId="56" applyNumberFormat="1" applyFont="1" applyFill="1" applyBorder="1" applyAlignment="1">
      <alignment horizontal="center" vertical="center" wrapText="1"/>
      <protection/>
    </xf>
    <xf numFmtId="2" fontId="6" fillId="33" borderId="30" xfId="58" applyNumberFormat="1" applyFont="1" applyFill="1" applyBorder="1" applyAlignment="1">
      <alignment horizontal="center" vertical="center" wrapText="1"/>
      <protection/>
    </xf>
    <xf numFmtId="2" fontId="6" fillId="33" borderId="32" xfId="58" applyNumberFormat="1" applyFont="1" applyFill="1" applyBorder="1" applyAlignment="1">
      <alignment horizontal="center" vertical="center" wrapText="1"/>
      <protection/>
    </xf>
    <xf numFmtId="0" fontId="6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188" fontId="8" fillId="0" borderId="33" xfId="0" applyNumberFormat="1" applyFont="1" applyFill="1" applyBorder="1" applyAlignment="1">
      <alignment horizontal="left"/>
    </xf>
    <xf numFmtId="188" fontId="8" fillId="33" borderId="13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2" fontId="8" fillId="33" borderId="13" xfId="0" applyNumberFormat="1" applyFont="1" applyFill="1" applyBorder="1" applyAlignment="1">
      <alignment horizontal="center"/>
    </xf>
    <xf numFmtId="2" fontId="8" fillId="33" borderId="34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188" fontId="8" fillId="33" borderId="33" xfId="0" applyNumberFormat="1" applyFont="1" applyFill="1" applyBorder="1" applyAlignment="1">
      <alignment horizontal="left"/>
    </xf>
    <xf numFmtId="0" fontId="8" fillId="33" borderId="33" xfId="0" applyFont="1" applyFill="1" applyBorder="1" applyAlignment="1">
      <alignment/>
    </xf>
    <xf numFmtId="0" fontId="8" fillId="33" borderId="33" xfId="0" applyFont="1" applyFill="1" applyBorder="1" applyAlignment="1">
      <alignment horizontal="right"/>
    </xf>
    <xf numFmtId="2" fontId="8" fillId="33" borderId="33" xfId="0" applyNumberFormat="1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0" fontId="8" fillId="33" borderId="33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188" fontId="8" fillId="33" borderId="11" xfId="0" applyNumberFormat="1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right"/>
    </xf>
    <xf numFmtId="2" fontId="8" fillId="33" borderId="11" xfId="0" applyNumberFormat="1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8" fillId="33" borderId="16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2" fontId="8" fillId="33" borderId="16" xfId="0" applyNumberFormat="1" applyFont="1" applyFill="1" applyBorder="1" applyAlignment="1">
      <alignment horizontal="center"/>
    </xf>
    <xf numFmtId="2" fontId="8" fillId="33" borderId="22" xfId="0" applyNumberFormat="1" applyFont="1" applyFill="1" applyBorder="1" applyAlignment="1">
      <alignment/>
    </xf>
    <xf numFmtId="0" fontId="8" fillId="33" borderId="37" xfId="0" applyFont="1" applyFill="1" applyBorder="1" applyAlignment="1">
      <alignment horizontal="right"/>
    </xf>
    <xf numFmtId="2" fontId="8" fillId="33" borderId="38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188" fontId="8" fillId="33" borderId="20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188" fontId="7" fillId="0" borderId="33" xfId="0" applyNumberFormat="1" applyFont="1" applyFill="1" applyBorder="1" applyAlignment="1">
      <alignment horizontal="left"/>
    </xf>
    <xf numFmtId="188" fontId="6" fillId="33" borderId="16" xfId="0" applyNumberFormat="1" applyFont="1" applyFill="1" applyBorder="1" applyAlignment="1">
      <alignment horizontal="center"/>
    </xf>
    <xf numFmtId="0" fontId="6" fillId="33" borderId="39" xfId="0" applyFont="1" applyFill="1" applyBorder="1" applyAlignment="1">
      <alignment/>
    </xf>
    <xf numFmtId="0" fontId="6" fillId="33" borderId="40" xfId="0" applyFont="1" applyFill="1" applyBorder="1" applyAlignment="1">
      <alignment/>
    </xf>
    <xf numFmtId="0" fontId="8" fillId="33" borderId="40" xfId="0" applyFont="1" applyFill="1" applyBorder="1" applyAlignment="1">
      <alignment horizontal="left"/>
    </xf>
    <xf numFmtId="188" fontId="8" fillId="33" borderId="40" xfId="0" applyNumberFormat="1" applyFont="1" applyFill="1" applyBorder="1" applyAlignment="1">
      <alignment horizontal="center"/>
    </xf>
    <xf numFmtId="0" fontId="8" fillId="33" borderId="40" xfId="0" applyFont="1" applyFill="1" applyBorder="1" applyAlignment="1">
      <alignment/>
    </xf>
    <xf numFmtId="0" fontId="8" fillId="33" borderId="40" xfId="0" applyFont="1" applyFill="1" applyBorder="1" applyAlignment="1">
      <alignment horizontal="right"/>
    </xf>
    <xf numFmtId="2" fontId="8" fillId="33" borderId="40" xfId="0" applyNumberFormat="1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left"/>
    </xf>
    <xf numFmtId="188" fontId="8" fillId="33" borderId="15" xfId="0" applyNumberFormat="1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right"/>
    </xf>
    <xf numFmtId="2" fontId="8" fillId="33" borderId="25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2" fontId="8" fillId="33" borderId="15" xfId="0" applyNumberFormat="1" applyFont="1" applyFill="1" applyBorder="1" applyAlignment="1">
      <alignment horizontal="center"/>
    </xf>
    <xf numFmtId="2" fontId="8" fillId="33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right"/>
    </xf>
    <xf numFmtId="189" fontId="8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center"/>
    </xf>
    <xf numFmtId="188" fontId="8" fillId="33" borderId="13" xfId="0" applyNumberFormat="1" applyFont="1" applyFill="1" applyBorder="1" applyAlignment="1">
      <alignment horizontal="left"/>
    </xf>
    <xf numFmtId="0" fontId="6" fillId="33" borderId="29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188" fontId="6" fillId="33" borderId="17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1" fontId="8" fillId="33" borderId="33" xfId="0" applyNumberFormat="1" applyFont="1" applyFill="1" applyBorder="1" applyAlignment="1">
      <alignment horizontal="right"/>
    </xf>
    <xf numFmtId="0" fontId="6" fillId="33" borderId="33" xfId="0" applyFont="1" applyFill="1" applyBorder="1" applyAlignment="1">
      <alignment/>
    </xf>
    <xf numFmtId="0" fontId="6" fillId="33" borderId="33" xfId="0" applyFont="1" applyFill="1" applyBorder="1" applyAlignment="1">
      <alignment horizontal="left"/>
    </xf>
    <xf numFmtId="0" fontId="8" fillId="33" borderId="2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7" fillId="33" borderId="33" xfId="0" applyFont="1" applyFill="1" applyBorder="1" applyAlignment="1">
      <alignment horizontal="left"/>
    </xf>
    <xf numFmtId="0" fontId="7" fillId="33" borderId="33" xfId="0" applyFont="1" applyFill="1" applyBorder="1" applyAlignment="1">
      <alignment horizontal="right"/>
    </xf>
    <xf numFmtId="2" fontId="8" fillId="33" borderId="17" xfId="0" applyNumberFormat="1" applyFont="1" applyFill="1" applyBorder="1" applyAlignment="1">
      <alignment horizontal="center"/>
    </xf>
    <xf numFmtId="2" fontId="8" fillId="33" borderId="18" xfId="0" applyNumberFormat="1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188" fontId="8" fillId="33" borderId="0" xfId="0" applyNumberFormat="1" applyFont="1" applyFill="1" applyBorder="1" applyAlignment="1">
      <alignment horizontal="center"/>
    </xf>
    <xf numFmtId="0" fontId="9" fillId="33" borderId="3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" fontId="8" fillId="33" borderId="13" xfId="0" applyNumberFormat="1" applyFont="1" applyFill="1" applyBorder="1" applyAlignment="1">
      <alignment horizontal="right"/>
    </xf>
    <xf numFmtId="188" fontId="8" fillId="0" borderId="33" xfId="0" applyNumberFormat="1" applyFont="1" applyFill="1" applyBorder="1" applyAlignment="1" quotePrefix="1">
      <alignment horizontal="left"/>
    </xf>
    <xf numFmtId="0" fontId="8" fillId="0" borderId="37" xfId="0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1" fontId="8" fillId="0" borderId="33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6" fillId="0" borderId="33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right"/>
    </xf>
    <xf numFmtId="0" fontId="9" fillId="0" borderId="33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188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0" fontId="6" fillId="0" borderId="40" xfId="0" applyFont="1" applyFill="1" applyBorder="1" applyAlignment="1">
      <alignment/>
    </xf>
    <xf numFmtId="0" fontId="8" fillId="0" borderId="40" xfId="0" applyFont="1" applyFill="1" applyBorder="1" applyAlignment="1">
      <alignment horizontal="left"/>
    </xf>
    <xf numFmtId="188" fontId="8" fillId="0" borderId="40" xfId="0" applyNumberFormat="1" applyFont="1" applyFill="1" applyBorder="1" applyAlignment="1">
      <alignment horizontal="left"/>
    </xf>
    <xf numFmtId="1" fontId="8" fillId="0" borderId="40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right"/>
    </xf>
    <xf numFmtId="0" fontId="6" fillId="33" borderId="20" xfId="0" applyFont="1" applyFill="1" applyBorder="1" applyAlignment="1">
      <alignment/>
    </xf>
    <xf numFmtId="188" fontId="6" fillId="33" borderId="16" xfId="0" applyNumberFormat="1" applyFont="1" applyFill="1" applyBorder="1" applyAlignment="1">
      <alignment/>
    </xf>
    <xf numFmtId="1" fontId="8" fillId="33" borderId="40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/>
    </xf>
    <xf numFmtId="0" fontId="8" fillId="33" borderId="37" xfId="0" applyFont="1" applyFill="1" applyBorder="1" applyAlignment="1">
      <alignment horizontal="left" vertical="center"/>
    </xf>
    <xf numFmtId="188" fontId="8" fillId="33" borderId="37" xfId="0" applyNumberFormat="1" applyFont="1" applyFill="1" applyBorder="1" applyAlignment="1">
      <alignment horizontal="left" vertical="center"/>
    </xf>
    <xf numFmtId="188" fontId="7" fillId="33" borderId="33" xfId="0" applyNumberFormat="1" applyFont="1" applyFill="1" applyBorder="1" applyAlignment="1">
      <alignment horizontal="left"/>
    </xf>
    <xf numFmtId="1" fontId="7" fillId="0" borderId="33" xfId="0" applyNumberFormat="1" applyFont="1" applyFill="1" applyBorder="1" applyAlignment="1">
      <alignment horizontal="right"/>
    </xf>
    <xf numFmtId="1" fontId="7" fillId="33" borderId="33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left"/>
    </xf>
    <xf numFmtId="188" fontId="7" fillId="33" borderId="20" xfId="0" applyNumberFormat="1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left"/>
    </xf>
    <xf numFmtId="188" fontId="9" fillId="33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188" fontId="46" fillId="33" borderId="16" xfId="0" applyNumberFormat="1" applyFont="1" applyFill="1" applyBorder="1" applyAlignment="1">
      <alignment horizontal="center"/>
    </xf>
    <xf numFmtId="188" fontId="46" fillId="33" borderId="13" xfId="0" applyNumberFormat="1" applyFont="1" applyFill="1" applyBorder="1" applyAlignment="1">
      <alignment horizontal="center"/>
    </xf>
    <xf numFmtId="188" fontId="8" fillId="33" borderId="33" xfId="0" applyNumberFormat="1" applyFont="1" applyFill="1" applyBorder="1" applyAlignment="1">
      <alignment/>
    </xf>
    <xf numFmtId="0" fontId="8" fillId="33" borderId="33" xfId="0" applyFont="1" applyFill="1" applyBorder="1" applyAlignment="1">
      <alignment/>
    </xf>
    <xf numFmtId="188" fontId="6" fillId="33" borderId="17" xfId="0" applyNumberFormat="1" applyFont="1" applyFill="1" applyBorder="1" applyAlignment="1">
      <alignment horizontal="right"/>
    </xf>
    <xf numFmtId="188" fontId="8" fillId="33" borderId="20" xfId="0" applyNumberFormat="1" applyFont="1" applyFill="1" applyBorder="1" applyAlignment="1">
      <alignment horizontal="left"/>
    </xf>
    <xf numFmtId="188" fontId="8" fillId="33" borderId="40" xfId="0" applyNumberFormat="1" applyFont="1" applyFill="1" applyBorder="1" applyAlignment="1">
      <alignment horizontal="left"/>
    </xf>
    <xf numFmtId="188" fontId="8" fillId="33" borderId="16" xfId="0" applyNumberFormat="1" applyFont="1" applyFill="1" applyBorder="1" applyAlignment="1">
      <alignment horizontal="right"/>
    </xf>
    <xf numFmtId="188" fontId="6" fillId="33" borderId="16" xfId="0" applyNumberFormat="1" applyFont="1" applyFill="1" applyBorder="1" applyAlignment="1">
      <alignment horizontal="right"/>
    </xf>
    <xf numFmtId="188" fontId="0" fillId="33" borderId="11" xfId="0" applyNumberFormat="1" applyFont="1" applyFill="1" applyBorder="1" applyAlignment="1">
      <alignment horizontal="center"/>
    </xf>
    <xf numFmtId="188" fontId="8" fillId="33" borderId="13" xfId="0" applyNumberFormat="1" applyFont="1" applyFill="1" applyBorder="1" applyAlignment="1">
      <alignment horizontal="right"/>
    </xf>
    <xf numFmtId="188" fontId="8" fillId="33" borderId="33" xfId="0" applyNumberFormat="1" applyFont="1" applyFill="1" applyBorder="1" applyAlignment="1">
      <alignment horizontal="right"/>
    </xf>
    <xf numFmtId="188" fontId="8" fillId="33" borderId="15" xfId="0" applyNumberFormat="1" applyFont="1" applyFill="1" applyBorder="1" applyAlignment="1">
      <alignment horizontal="right"/>
    </xf>
    <xf numFmtId="3" fontId="6" fillId="33" borderId="20" xfId="0" applyNumberFormat="1" applyFont="1" applyFill="1" applyBorder="1" applyAlignment="1">
      <alignment horizontal="right"/>
    </xf>
    <xf numFmtId="188" fontId="8" fillId="0" borderId="33" xfId="0" applyNumberFormat="1" applyFont="1" applyFill="1" applyBorder="1" applyAlignment="1">
      <alignment horizontal="right"/>
    </xf>
    <xf numFmtId="188" fontId="7" fillId="0" borderId="33" xfId="0" applyNumberFormat="1" applyFont="1" applyFill="1" applyBorder="1" applyAlignment="1">
      <alignment horizontal="right"/>
    </xf>
    <xf numFmtId="188" fontId="7" fillId="33" borderId="33" xfId="0" applyNumberFormat="1" applyFont="1" applyFill="1" applyBorder="1" applyAlignment="1">
      <alignment horizontal="right"/>
    </xf>
    <xf numFmtId="188" fontId="10" fillId="0" borderId="33" xfId="0" applyNumberFormat="1" applyFont="1" applyBorder="1" applyAlignment="1" applyProtection="1">
      <alignment horizontal="right" readingOrder="1"/>
      <protection locked="0"/>
    </xf>
    <xf numFmtId="188" fontId="8" fillId="33" borderId="11" xfId="0" applyNumberFormat="1" applyFont="1" applyFill="1" applyBorder="1" applyAlignment="1">
      <alignment horizontal="right"/>
    </xf>
    <xf numFmtId="188" fontId="8" fillId="33" borderId="40" xfId="0" applyNumberFormat="1" applyFont="1" applyFill="1" applyBorder="1" applyAlignment="1">
      <alignment horizontal="right"/>
    </xf>
    <xf numFmtId="188" fontId="8" fillId="33" borderId="20" xfId="0" applyNumberFormat="1" applyFont="1" applyFill="1" applyBorder="1" applyAlignment="1">
      <alignment horizontal="right"/>
    </xf>
    <xf numFmtId="188" fontId="8" fillId="0" borderId="33" xfId="0" applyNumberFormat="1" applyFont="1" applyFill="1" applyBorder="1" applyAlignment="1">
      <alignment/>
    </xf>
    <xf numFmtId="188" fontId="8" fillId="0" borderId="33" xfId="0" applyNumberFormat="1" applyFont="1" applyBorder="1" applyAlignment="1" applyProtection="1">
      <alignment horizontal="right" readingOrder="1"/>
      <protection locked="0"/>
    </xf>
    <xf numFmtId="188" fontId="8" fillId="0" borderId="33" xfId="0" applyNumberFormat="1" applyFont="1" applyFill="1" applyBorder="1" applyAlignment="1" applyProtection="1">
      <alignment horizontal="right" readingOrder="1"/>
      <protection locked="0"/>
    </xf>
    <xf numFmtId="188" fontId="10" fillId="0" borderId="0" xfId="0" applyNumberFormat="1" applyFont="1" applyAlignment="1" applyProtection="1">
      <alignment horizontal="right" wrapText="1" readingOrder="1"/>
      <protection locked="0"/>
    </xf>
    <xf numFmtId="188" fontId="8" fillId="33" borderId="11" xfId="0" applyNumberFormat="1" applyFont="1" applyFill="1" applyBorder="1" applyAlignment="1">
      <alignment horizontal="center"/>
    </xf>
    <xf numFmtId="188" fontId="8" fillId="0" borderId="4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188" fontId="8" fillId="0" borderId="13" xfId="0" applyNumberFormat="1" applyFont="1" applyFill="1" applyBorder="1" applyAlignment="1">
      <alignment horizontal="left"/>
    </xf>
    <xf numFmtId="188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4" fontId="8" fillId="33" borderId="34" xfId="0" applyNumberFormat="1" applyFont="1" applyFill="1" applyBorder="1" applyAlignment="1">
      <alignment/>
    </xf>
    <xf numFmtId="4" fontId="8" fillId="33" borderId="36" xfId="0" applyNumberFormat="1" applyFont="1" applyFill="1" applyBorder="1" applyAlignment="1">
      <alignment/>
    </xf>
    <xf numFmtId="4" fontId="8" fillId="33" borderId="38" xfId="0" applyNumberFormat="1" applyFont="1" applyFill="1" applyBorder="1" applyAlignment="1">
      <alignment/>
    </xf>
    <xf numFmtId="4" fontId="8" fillId="33" borderId="24" xfId="0" applyNumberFormat="1" applyFont="1" applyFill="1" applyBorder="1" applyAlignment="1">
      <alignment/>
    </xf>
    <xf numFmtId="4" fontId="8" fillId="33" borderId="33" xfId="0" applyNumberFormat="1" applyFont="1" applyFill="1" applyBorder="1" applyAlignment="1">
      <alignment/>
    </xf>
    <xf numFmtId="4" fontId="8" fillId="33" borderId="2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vertical="center" wrapText="1"/>
    </xf>
    <xf numFmtId="188" fontId="8" fillId="33" borderId="15" xfId="0" applyNumberFormat="1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right" vertical="center" wrapText="1"/>
    </xf>
    <xf numFmtId="188" fontId="8" fillId="33" borderId="16" xfId="0" applyNumberFormat="1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/>
    </xf>
    <xf numFmtId="2" fontId="8" fillId="33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88" fontId="8" fillId="0" borderId="15" xfId="0" applyNumberFormat="1" applyFont="1" applyFill="1" applyBorder="1" applyAlignment="1">
      <alignment horizontal="left"/>
    </xf>
    <xf numFmtId="188" fontId="8" fillId="0" borderId="1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33" borderId="34" xfId="0" applyFont="1" applyFill="1" applyBorder="1" applyAlignment="1">
      <alignment/>
    </xf>
    <xf numFmtId="0" fontId="6" fillId="33" borderId="40" xfId="0" applyFont="1" applyFill="1" applyBorder="1" applyAlignment="1">
      <alignment/>
    </xf>
    <xf numFmtId="188" fontId="8" fillId="0" borderId="0" xfId="0" applyNumberFormat="1" applyFont="1" applyBorder="1" applyAlignment="1" applyProtection="1">
      <alignment horizontal="right" wrapText="1" readingOrder="1"/>
      <protection locked="0"/>
    </xf>
    <xf numFmtId="1" fontId="8" fillId="33" borderId="15" xfId="0" applyNumberFormat="1" applyFont="1" applyFill="1" applyBorder="1" applyAlignment="1">
      <alignment horizontal="right"/>
    </xf>
    <xf numFmtId="188" fontId="10" fillId="0" borderId="16" xfId="0" applyNumberFormat="1" applyFont="1" applyBorder="1" applyAlignment="1" applyProtection="1">
      <alignment horizontal="right" readingOrder="1"/>
      <protection locked="0"/>
    </xf>
    <xf numFmtId="0" fontId="6" fillId="33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2" fontId="8" fillId="0" borderId="33" xfId="0" applyNumberFormat="1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/>
    </xf>
    <xf numFmtId="9" fontId="8" fillId="33" borderId="0" xfId="62" applyFont="1" applyFill="1" applyAlignment="1">
      <alignment/>
    </xf>
    <xf numFmtId="0" fontId="6" fillId="33" borderId="41" xfId="57" applyFont="1" applyFill="1" applyBorder="1" applyAlignment="1">
      <alignment horizontal="center" wrapText="1"/>
      <protection/>
    </xf>
    <xf numFmtId="0" fontId="6" fillId="33" borderId="31" xfId="57" applyFont="1" applyFill="1" applyBorder="1" applyAlignment="1">
      <alignment horizontal="center" wrapText="1"/>
      <protection/>
    </xf>
    <xf numFmtId="0" fontId="6" fillId="33" borderId="32" xfId="57" applyFont="1" applyFill="1" applyBorder="1" applyAlignment="1">
      <alignment horizontal="center" wrapText="1"/>
      <protection/>
    </xf>
    <xf numFmtId="0" fontId="6" fillId="33" borderId="42" xfId="57" applyFont="1" applyFill="1" applyBorder="1" applyAlignment="1">
      <alignment horizontal="center" wrapText="1"/>
      <protection/>
    </xf>
    <xf numFmtId="0" fontId="6" fillId="33" borderId="43" xfId="57" applyFont="1" applyFill="1" applyBorder="1" applyAlignment="1">
      <alignment horizontal="center" wrapText="1"/>
      <protection/>
    </xf>
    <xf numFmtId="0" fontId="6" fillId="33" borderId="44" xfId="57" applyFont="1" applyFill="1" applyBorder="1" applyAlignment="1">
      <alignment horizontal="center" wrapText="1"/>
      <protection/>
    </xf>
    <xf numFmtId="189" fontId="3" fillId="0" borderId="30" xfId="56" applyNumberFormat="1" applyFont="1" applyFill="1" applyBorder="1" applyAlignment="1">
      <alignment horizontal="center" vertical="center" wrapText="1"/>
      <protection/>
    </xf>
    <xf numFmtId="189" fontId="3" fillId="0" borderId="45" xfId="56" applyNumberFormat="1" applyFont="1" applyFill="1" applyBorder="1" applyAlignment="1">
      <alignment horizontal="center" vertical="center" wrapText="1"/>
      <protection/>
    </xf>
    <xf numFmtId="0" fontId="3" fillId="33" borderId="30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2" fontId="3" fillId="0" borderId="13" xfId="58" applyNumberFormat="1" applyFont="1" applyFill="1" applyBorder="1" applyAlignment="1">
      <alignment horizontal="center" vertical="center" wrapText="1"/>
      <protection/>
    </xf>
    <xf numFmtId="2" fontId="3" fillId="0" borderId="11" xfId="58" applyNumberFormat="1" applyFont="1" applyFill="1" applyBorder="1" applyAlignment="1">
      <alignment horizontal="center" vertical="center" wrapText="1"/>
      <protection/>
    </xf>
    <xf numFmtId="2" fontId="3" fillId="0" borderId="25" xfId="58" applyNumberFormat="1" applyFont="1" applyBorder="1" applyAlignment="1">
      <alignment horizontal="center" vertical="center" wrapText="1"/>
      <protection/>
    </xf>
    <xf numFmtId="2" fontId="3" fillId="0" borderId="26" xfId="58" applyNumberFormat="1" applyFont="1" applyBorder="1" applyAlignment="1">
      <alignment horizontal="center" vertical="center" wrapText="1"/>
      <protection/>
    </xf>
    <xf numFmtId="0" fontId="3" fillId="0" borderId="41" xfId="57" applyFont="1" applyFill="1" applyBorder="1" applyAlignment="1">
      <alignment horizontal="center" wrapText="1"/>
      <protection/>
    </xf>
    <xf numFmtId="0" fontId="3" fillId="0" borderId="31" xfId="57" applyFont="1" applyFill="1" applyBorder="1" applyAlignment="1">
      <alignment horizontal="center" wrapText="1"/>
      <protection/>
    </xf>
    <xf numFmtId="0" fontId="3" fillId="0" borderId="32" xfId="57" applyFont="1" applyFill="1" applyBorder="1" applyAlignment="1">
      <alignment horizontal="center" wrapText="1"/>
      <protection/>
    </xf>
    <xf numFmtId="0" fontId="3" fillId="0" borderId="46" xfId="57" applyFont="1" applyFill="1" applyBorder="1" applyAlignment="1">
      <alignment horizontal="center" wrapText="1"/>
      <protection/>
    </xf>
    <xf numFmtId="0" fontId="3" fillId="0" borderId="0" xfId="57" applyFont="1" applyFill="1" applyBorder="1" applyAlignment="1">
      <alignment horizontal="center" wrapText="1"/>
      <protection/>
    </xf>
    <xf numFmtId="0" fontId="3" fillId="0" borderId="47" xfId="57" applyFont="1" applyFill="1" applyBorder="1" applyAlignment="1">
      <alignment horizontal="center" wrapText="1"/>
      <protection/>
    </xf>
    <xf numFmtId="0" fontId="5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89" fontId="3" fillId="34" borderId="30" xfId="0" applyNumberFormat="1" applyFont="1" applyFill="1" applyBorder="1" applyAlignment="1">
      <alignment horizontal="center" vertical="center" wrapText="1"/>
    </xf>
    <xf numFmtId="189" fontId="3" fillId="34" borderId="4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2" xfId="56"/>
    <cellStyle name="Нормален_Лист3" xfId="57"/>
    <cellStyle name="Нормален_ниви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78"/>
  <sheetViews>
    <sheetView tabSelected="1" workbookViewId="0" topLeftCell="A217">
      <selection activeCell="M250" sqref="M250"/>
    </sheetView>
  </sheetViews>
  <sheetFormatPr defaultColWidth="9.140625" defaultRowHeight="12.75"/>
  <cols>
    <col min="1" max="1" width="9.140625" style="68" customWidth="1"/>
    <col min="2" max="2" width="6.140625" style="67" customWidth="1"/>
    <col min="3" max="3" width="26.421875" style="68" customWidth="1"/>
    <col min="4" max="4" width="16.8515625" style="68" customWidth="1"/>
    <col min="5" max="5" width="12.00390625" style="68" customWidth="1"/>
    <col min="6" max="6" width="13.8515625" style="68" customWidth="1"/>
    <col min="7" max="7" width="7.7109375" style="68" customWidth="1"/>
    <col min="8" max="8" width="19.421875" style="68" customWidth="1"/>
    <col min="9" max="9" width="9.28125" style="68" bestFit="1" customWidth="1"/>
    <col min="10" max="10" width="11.28125" style="68" customWidth="1"/>
    <col min="11" max="11" width="9.421875" style="68" bestFit="1" customWidth="1"/>
    <col min="12" max="16384" width="9.140625" style="68" customWidth="1"/>
  </cols>
  <sheetData>
    <row r="4" spans="2:3" ht="15">
      <c r="B4" s="67" t="s">
        <v>12</v>
      </c>
      <c r="C4" s="67"/>
    </row>
    <row r="5" ht="15.75" customHeight="1" thickBot="1"/>
    <row r="6" spans="2:10" ht="27" customHeight="1">
      <c r="B6" s="283" t="s">
        <v>251</v>
      </c>
      <c r="C6" s="284"/>
      <c r="D6" s="284"/>
      <c r="E6" s="284"/>
      <c r="F6" s="284"/>
      <c r="G6" s="284"/>
      <c r="H6" s="284"/>
      <c r="I6" s="284"/>
      <c r="J6" s="285"/>
    </row>
    <row r="7" spans="2:10" ht="73.5" customHeight="1" thickBot="1">
      <c r="B7" s="286"/>
      <c r="C7" s="287"/>
      <c r="D7" s="287"/>
      <c r="E7" s="287"/>
      <c r="F7" s="287"/>
      <c r="G7" s="287"/>
      <c r="H7" s="287"/>
      <c r="I7" s="287"/>
      <c r="J7" s="288"/>
    </row>
    <row r="8" spans="2:10" ht="45.75" thickBot="1">
      <c r="B8" s="69" t="s">
        <v>13</v>
      </c>
      <c r="C8" s="70" t="s">
        <v>9</v>
      </c>
      <c r="D8" s="71" t="s">
        <v>10</v>
      </c>
      <c r="E8" s="72" t="s">
        <v>14</v>
      </c>
      <c r="F8" s="73" t="s">
        <v>17</v>
      </c>
      <c r="G8" s="71" t="s">
        <v>6</v>
      </c>
      <c r="H8" s="70" t="s">
        <v>5</v>
      </c>
      <c r="I8" s="74" t="s">
        <v>15</v>
      </c>
      <c r="J8" s="75" t="s">
        <v>16</v>
      </c>
    </row>
    <row r="9" spans="2:10" ht="15.75" thickBot="1">
      <c r="B9" s="76">
        <v>1</v>
      </c>
      <c r="C9" s="77">
        <v>2</v>
      </c>
      <c r="D9" s="77">
        <v>3</v>
      </c>
      <c r="E9" s="78">
        <v>4</v>
      </c>
      <c r="F9" s="78"/>
      <c r="G9" s="77">
        <v>5</v>
      </c>
      <c r="H9" s="77">
        <v>6</v>
      </c>
      <c r="I9" s="77">
        <v>7</v>
      </c>
      <c r="J9" s="79">
        <v>8</v>
      </c>
    </row>
    <row r="10" spans="2:10" ht="15.75" thickBot="1">
      <c r="B10" s="193"/>
      <c r="C10" s="194"/>
      <c r="D10" s="194"/>
      <c r="E10" s="195"/>
      <c r="F10" s="230"/>
      <c r="G10" s="194"/>
      <c r="H10" s="194"/>
      <c r="I10" s="194"/>
      <c r="J10" s="196"/>
    </row>
    <row r="11" spans="2:11" ht="15">
      <c r="B11" s="80">
        <v>1</v>
      </c>
      <c r="C11" s="244" t="s">
        <v>20</v>
      </c>
      <c r="D11" s="245" t="s">
        <v>21</v>
      </c>
      <c r="E11" s="246">
        <v>72.519</v>
      </c>
      <c r="F11" s="227">
        <v>68.771</v>
      </c>
      <c r="G11" s="248">
        <v>3</v>
      </c>
      <c r="H11" s="249" t="s">
        <v>7</v>
      </c>
      <c r="I11" s="87">
        <v>84</v>
      </c>
      <c r="J11" s="255">
        <f>20%*I11*E11</f>
        <v>1218.3192000000001</v>
      </c>
      <c r="K11" s="282"/>
    </row>
    <row r="12" spans="2:11" ht="15">
      <c r="B12" s="89">
        <v>2</v>
      </c>
      <c r="C12" s="90" t="s">
        <v>20</v>
      </c>
      <c r="D12" s="82" t="s">
        <v>22</v>
      </c>
      <c r="E12" s="91">
        <v>17.803</v>
      </c>
      <c r="F12" s="228">
        <v>17.803</v>
      </c>
      <c r="G12" s="92">
        <v>3</v>
      </c>
      <c r="H12" s="93" t="s">
        <v>7</v>
      </c>
      <c r="I12" s="94">
        <v>84</v>
      </c>
      <c r="J12" s="251">
        <f aca="true" t="shared" si="0" ref="J12:J23">20%*I12*E12</f>
        <v>299.09040000000005</v>
      </c>
      <c r="K12" s="282"/>
    </row>
    <row r="13" spans="2:11" ht="15">
      <c r="B13" s="89">
        <v>3</v>
      </c>
      <c r="C13" s="90" t="s">
        <v>20</v>
      </c>
      <c r="D13" s="82" t="s">
        <v>23</v>
      </c>
      <c r="E13" s="91">
        <v>17.803</v>
      </c>
      <c r="F13" s="228">
        <v>17.803</v>
      </c>
      <c r="G13" s="92">
        <v>3</v>
      </c>
      <c r="H13" s="93" t="s">
        <v>7</v>
      </c>
      <c r="I13" s="94">
        <v>84</v>
      </c>
      <c r="J13" s="251">
        <f t="shared" si="0"/>
        <v>299.09040000000005</v>
      </c>
      <c r="K13" s="282"/>
    </row>
    <row r="14" spans="2:11" ht="15">
      <c r="B14" s="89">
        <v>4</v>
      </c>
      <c r="C14" s="90" t="s">
        <v>20</v>
      </c>
      <c r="D14" s="82" t="s">
        <v>24</v>
      </c>
      <c r="E14" s="91">
        <v>17.803</v>
      </c>
      <c r="F14" s="228">
        <v>17.803</v>
      </c>
      <c r="G14" s="92">
        <v>3</v>
      </c>
      <c r="H14" s="93" t="s">
        <v>7</v>
      </c>
      <c r="I14" s="94">
        <v>84</v>
      </c>
      <c r="J14" s="251">
        <f t="shared" si="0"/>
        <v>299.09040000000005</v>
      </c>
      <c r="K14" s="282"/>
    </row>
    <row r="15" spans="2:11" ht="15">
      <c r="B15" s="89">
        <v>5</v>
      </c>
      <c r="C15" s="90" t="s">
        <v>20</v>
      </c>
      <c r="D15" s="82" t="s">
        <v>25</v>
      </c>
      <c r="E15" s="91">
        <v>130.021</v>
      </c>
      <c r="F15" s="228">
        <v>128.13</v>
      </c>
      <c r="G15" s="92">
        <v>3</v>
      </c>
      <c r="H15" s="93" t="s">
        <v>7</v>
      </c>
      <c r="I15" s="94">
        <v>84</v>
      </c>
      <c r="J15" s="251">
        <f t="shared" si="0"/>
        <v>2184.3527999999997</v>
      </c>
      <c r="K15" s="282"/>
    </row>
    <row r="16" spans="2:11" ht="15">
      <c r="B16" s="89">
        <v>6</v>
      </c>
      <c r="C16" s="90" t="s">
        <v>20</v>
      </c>
      <c r="D16" s="82" t="s">
        <v>26</v>
      </c>
      <c r="E16" s="91">
        <v>70.011</v>
      </c>
      <c r="F16" s="228">
        <v>67.803</v>
      </c>
      <c r="G16" s="92">
        <v>3</v>
      </c>
      <c r="H16" s="93" t="s">
        <v>7</v>
      </c>
      <c r="I16" s="94">
        <v>84</v>
      </c>
      <c r="J16" s="251">
        <f t="shared" si="0"/>
        <v>1176.1848</v>
      </c>
      <c r="K16" s="282"/>
    </row>
    <row r="17" spans="2:11" ht="15">
      <c r="B17" s="89">
        <v>7</v>
      </c>
      <c r="C17" s="90" t="s">
        <v>20</v>
      </c>
      <c r="D17" s="82" t="s">
        <v>27</v>
      </c>
      <c r="E17" s="91">
        <v>35.902</v>
      </c>
      <c r="F17" s="228">
        <v>35.481</v>
      </c>
      <c r="G17" s="92">
        <v>3</v>
      </c>
      <c r="H17" s="93" t="s">
        <v>7</v>
      </c>
      <c r="I17" s="94">
        <v>84</v>
      </c>
      <c r="J17" s="251">
        <f t="shared" si="0"/>
        <v>603.1536000000001</v>
      </c>
      <c r="K17" s="282"/>
    </row>
    <row r="18" spans="2:11" ht="15">
      <c r="B18" s="89">
        <v>8</v>
      </c>
      <c r="C18" s="90" t="s">
        <v>20</v>
      </c>
      <c r="D18" s="82" t="s">
        <v>28</v>
      </c>
      <c r="E18" s="91">
        <v>16.004</v>
      </c>
      <c r="F18" s="228">
        <v>15.524</v>
      </c>
      <c r="G18" s="92">
        <v>3</v>
      </c>
      <c r="H18" s="93" t="s">
        <v>7</v>
      </c>
      <c r="I18" s="94">
        <v>84</v>
      </c>
      <c r="J18" s="251">
        <f t="shared" si="0"/>
        <v>268.8672</v>
      </c>
      <c r="K18" s="282"/>
    </row>
    <row r="19" spans="2:11" ht="15">
      <c r="B19" s="89">
        <v>9</v>
      </c>
      <c r="C19" s="90" t="s">
        <v>20</v>
      </c>
      <c r="D19" s="82" t="s">
        <v>29</v>
      </c>
      <c r="E19" s="91">
        <v>32.505</v>
      </c>
      <c r="F19" s="228">
        <v>31.923</v>
      </c>
      <c r="G19" s="92">
        <v>3</v>
      </c>
      <c r="H19" s="93" t="s">
        <v>7</v>
      </c>
      <c r="I19" s="94">
        <v>84</v>
      </c>
      <c r="J19" s="251">
        <f t="shared" si="0"/>
        <v>546.0840000000001</v>
      </c>
      <c r="K19" s="282"/>
    </row>
    <row r="20" spans="2:11" ht="15">
      <c r="B20" s="89">
        <v>10</v>
      </c>
      <c r="C20" s="90" t="s">
        <v>20</v>
      </c>
      <c r="D20" s="82" t="s">
        <v>30</v>
      </c>
      <c r="E20" s="91">
        <v>14.262</v>
      </c>
      <c r="F20" s="228">
        <v>14.251</v>
      </c>
      <c r="G20" s="92">
        <v>3</v>
      </c>
      <c r="H20" s="93" t="s">
        <v>7</v>
      </c>
      <c r="I20" s="94">
        <v>84</v>
      </c>
      <c r="J20" s="251">
        <f t="shared" si="0"/>
        <v>239.60160000000002</v>
      </c>
      <c r="K20" s="282"/>
    </row>
    <row r="21" spans="2:11" ht="15">
      <c r="B21" s="89">
        <v>11</v>
      </c>
      <c r="C21" s="90" t="s">
        <v>20</v>
      </c>
      <c r="D21" s="96" t="s">
        <v>31</v>
      </c>
      <c r="E21" s="91">
        <v>304.574</v>
      </c>
      <c r="F21" s="228">
        <v>300.623</v>
      </c>
      <c r="G21" s="92">
        <v>3</v>
      </c>
      <c r="H21" s="93" t="s">
        <v>7</v>
      </c>
      <c r="I21" s="94">
        <v>84</v>
      </c>
      <c r="J21" s="251">
        <f t="shared" si="0"/>
        <v>5116.8432</v>
      </c>
      <c r="K21" s="282"/>
    </row>
    <row r="22" spans="2:11" ht="15">
      <c r="B22" s="89">
        <v>12</v>
      </c>
      <c r="C22" s="90" t="s">
        <v>20</v>
      </c>
      <c r="D22" s="96" t="s">
        <v>32</v>
      </c>
      <c r="E22" s="91">
        <v>48.007</v>
      </c>
      <c r="F22" s="228">
        <v>45.538</v>
      </c>
      <c r="G22" s="92">
        <v>3</v>
      </c>
      <c r="H22" s="93" t="s">
        <v>7</v>
      </c>
      <c r="I22" s="94">
        <v>84</v>
      </c>
      <c r="J22" s="251">
        <f t="shared" si="0"/>
        <v>806.5176</v>
      </c>
      <c r="K22" s="282"/>
    </row>
    <row r="23" spans="2:11" ht="15.75" thickBot="1">
      <c r="B23" s="128">
        <v>13</v>
      </c>
      <c r="C23" s="129" t="s">
        <v>20</v>
      </c>
      <c r="D23" s="130" t="s">
        <v>33</v>
      </c>
      <c r="E23" s="131">
        <v>35.039</v>
      </c>
      <c r="F23" s="229">
        <v>33.538</v>
      </c>
      <c r="G23" s="132">
        <v>3</v>
      </c>
      <c r="H23" s="139" t="s">
        <v>7</v>
      </c>
      <c r="I23" s="140">
        <v>84</v>
      </c>
      <c r="J23" s="253">
        <f t="shared" si="0"/>
        <v>588.6552</v>
      </c>
      <c r="K23" s="282"/>
    </row>
    <row r="24" spans="2:11" ht="15.75" thickBot="1">
      <c r="B24" s="150"/>
      <c r="C24" s="66" t="s">
        <v>45</v>
      </c>
      <c r="D24" s="176"/>
      <c r="E24" s="152">
        <f>SUM(E11:E23)</f>
        <v>812.2529999999999</v>
      </c>
      <c r="F24" s="221">
        <f>SUM(F11:F23)</f>
        <v>794.991</v>
      </c>
      <c r="G24" s="151"/>
      <c r="H24" s="192"/>
      <c r="I24" s="161"/>
      <c r="J24" s="162"/>
      <c r="K24" s="282"/>
    </row>
    <row r="25" spans="2:11" ht="15.75" thickBot="1">
      <c r="B25" s="120"/>
      <c r="C25" s="121"/>
      <c r="D25" s="122"/>
      <c r="E25" s="123"/>
      <c r="F25" s="123"/>
      <c r="G25" s="124"/>
      <c r="H25" s="125"/>
      <c r="I25" s="126"/>
      <c r="J25" s="88"/>
      <c r="K25" s="282"/>
    </row>
    <row r="26" spans="2:11" ht="15">
      <c r="B26" s="80">
        <v>1</v>
      </c>
      <c r="C26" s="244" t="s">
        <v>34</v>
      </c>
      <c r="D26" s="245" t="s">
        <v>35</v>
      </c>
      <c r="E26" s="246">
        <v>11.877</v>
      </c>
      <c r="F26" s="247">
        <v>11.877</v>
      </c>
      <c r="G26" s="248">
        <v>3</v>
      </c>
      <c r="H26" s="249" t="s">
        <v>7</v>
      </c>
      <c r="I26" s="87">
        <v>84</v>
      </c>
      <c r="J26" s="250">
        <f aca="true" t="shared" si="1" ref="J26:J35">20%*I26*E26</f>
        <v>199.5336</v>
      </c>
      <c r="K26" s="282"/>
    </row>
    <row r="27" spans="2:11" ht="15">
      <c r="B27" s="89">
        <v>2</v>
      </c>
      <c r="C27" s="81" t="s">
        <v>34</v>
      </c>
      <c r="D27" s="82" t="s">
        <v>36</v>
      </c>
      <c r="E27" s="83">
        <v>661.353</v>
      </c>
      <c r="F27" s="228">
        <v>652.839</v>
      </c>
      <c r="G27" s="117">
        <v>3</v>
      </c>
      <c r="H27" s="86" t="s">
        <v>7</v>
      </c>
      <c r="I27" s="94">
        <v>84</v>
      </c>
      <c r="J27" s="251">
        <f t="shared" si="1"/>
        <v>11110.7304</v>
      </c>
      <c r="K27" s="282"/>
    </row>
    <row r="28" spans="2:11" ht="15">
      <c r="B28" s="89">
        <v>3</v>
      </c>
      <c r="C28" s="81" t="s">
        <v>34</v>
      </c>
      <c r="D28" s="82" t="s">
        <v>37</v>
      </c>
      <c r="E28" s="118">
        <v>46.04</v>
      </c>
      <c r="F28" s="232">
        <v>46.04</v>
      </c>
      <c r="G28" s="117">
        <v>3</v>
      </c>
      <c r="H28" s="86" t="s">
        <v>7</v>
      </c>
      <c r="I28" s="94">
        <v>84</v>
      </c>
      <c r="J28" s="251">
        <f t="shared" si="1"/>
        <v>773.472</v>
      </c>
      <c r="K28" s="282"/>
    </row>
    <row r="29" spans="2:11" ht="15">
      <c r="B29" s="89">
        <v>4</v>
      </c>
      <c r="C29" s="81" t="s">
        <v>34</v>
      </c>
      <c r="D29" s="82" t="s">
        <v>38</v>
      </c>
      <c r="E29" s="83">
        <v>1028.454</v>
      </c>
      <c r="F29" s="233">
        <v>1019.367</v>
      </c>
      <c r="G29" s="117">
        <v>3</v>
      </c>
      <c r="H29" s="86" t="s">
        <v>7</v>
      </c>
      <c r="I29" s="94">
        <v>84</v>
      </c>
      <c r="J29" s="251">
        <f t="shared" si="1"/>
        <v>17278.0272</v>
      </c>
      <c r="K29" s="282"/>
    </row>
    <row r="30" spans="2:11" ht="15">
      <c r="B30" s="89">
        <v>5</v>
      </c>
      <c r="C30" s="81" t="s">
        <v>34</v>
      </c>
      <c r="D30" s="82" t="s">
        <v>39</v>
      </c>
      <c r="E30" s="83">
        <v>15.003</v>
      </c>
      <c r="F30" s="231">
        <v>15.003</v>
      </c>
      <c r="G30" s="117">
        <v>4</v>
      </c>
      <c r="H30" s="86" t="s">
        <v>7</v>
      </c>
      <c r="I30" s="94">
        <v>84</v>
      </c>
      <c r="J30" s="251">
        <f t="shared" si="1"/>
        <v>252.05040000000002</v>
      </c>
      <c r="K30" s="282"/>
    </row>
    <row r="31" spans="2:11" ht="15">
      <c r="B31" s="89">
        <v>6</v>
      </c>
      <c r="C31" s="81" t="s">
        <v>34</v>
      </c>
      <c r="D31" s="82" t="s">
        <v>40</v>
      </c>
      <c r="E31" s="83">
        <v>15.003</v>
      </c>
      <c r="F31" s="111">
        <v>15.003</v>
      </c>
      <c r="G31" s="117">
        <v>3</v>
      </c>
      <c r="H31" s="86" t="s">
        <v>7</v>
      </c>
      <c r="I31" s="94">
        <v>84</v>
      </c>
      <c r="J31" s="252">
        <f t="shared" si="1"/>
        <v>252.05040000000002</v>
      </c>
      <c r="K31" s="282"/>
    </row>
    <row r="32" spans="2:11" ht="15">
      <c r="B32" s="89">
        <v>7</v>
      </c>
      <c r="C32" s="81" t="s">
        <v>34</v>
      </c>
      <c r="D32" s="82" t="s">
        <v>41</v>
      </c>
      <c r="E32" s="83">
        <v>10.002</v>
      </c>
      <c r="F32" s="228">
        <v>10.002</v>
      </c>
      <c r="G32" s="117">
        <v>4</v>
      </c>
      <c r="H32" s="86" t="s">
        <v>7</v>
      </c>
      <c r="I32" s="94">
        <v>84</v>
      </c>
      <c r="J32" s="251">
        <f t="shared" si="1"/>
        <v>168.0336</v>
      </c>
      <c r="K32" s="282"/>
    </row>
    <row r="33" spans="2:11" ht="15">
      <c r="B33" s="89">
        <v>8</v>
      </c>
      <c r="C33" s="81" t="s">
        <v>34</v>
      </c>
      <c r="D33" s="82" t="s">
        <v>42</v>
      </c>
      <c r="E33" s="83">
        <v>450.076</v>
      </c>
      <c r="F33" s="239">
        <v>445.43</v>
      </c>
      <c r="G33" s="117">
        <v>3</v>
      </c>
      <c r="H33" s="86" t="s">
        <v>7</v>
      </c>
      <c r="I33" s="94">
        <v>84</v>
      </c>
      <c r="J33" s="251">
        <f t="shared" si="1"/>
        <v>7561.276800000001</v>
      </c>
      <c r="K33" s="282"/>
    </row>
    <row r="34" spans="2:11" ht="15">
      <c r="B34" s="89">
        <v>9</v>
      </c>
      <c r="C34" s="81" t="s">
        <v>34</v>
      </c>
      <c r="D34" s="82" t="s">
        <v>43</v>
      </c>
      <c r="E34" s="83">
        <v>55.411</v>
      </c>
      <c r="F34" s="228">
        <v>54.617</v>
      </c>
      <c r="G34" s="117">
        <v>3</v>
      </c>
      <c r="H34" s="86" t="s">
        <v>7</v>
      </c>
      <c r="I34" s="94">
        <v>84</v>
      </c>
      <c r="J34" s="251">
        <f t="shared" si="1"/>
        <v>930.9048</v>
      </c>
      <c r="K34" s="282"/>
    </row>
    <row r="35" spans="2:11" ht="15.75" thickBot="1">
      <c r="B35" s="128">
        <v>10</v>
      </c>
      <c r="C35" s="129" t="s">
        <v>34</v>
      </c>
      <c r="D35" s="130" t="s">
        <v>44</v>
      </c>
      <c r="E35" s="131">
        <v>265.045</v>
      </c>
      <c r="F35" s="229">
        <v>262.786</v>
      </c>
      <c r="G35" s="132">
        <v>3</v>
      </c>
      <c r="H35" s="139" t="s">
        <v>7</v>
      </c>
      <c r="I35" s="140">
        <v>84</v>
      </c>
      <c r="J35" s="253">
        <f t="shared" si="1"/>
        <v>4452.756</v>
      </c>
      <c r="K35" s="282"/>
    </row>
    <row r="36" spans="2:11" ht="15.75" thickBot="1">
      <c r="B36" s="150"/>
      <c r="C36" s="66" t="s">
        <v>45</v>
      </c>
      <c r="D36" s="176"/>
      <c r="E36" s="152">
        <f>SUM(E26:E35)</f>
        <v>2558.2639999999997</v>
      </c>
      <c r="F36" s="221">
        <f>SUM(F26:F35)</f>
        <v>2532.964</v>
      </c>
      <c r="G36" s="151"/>
      <c r="H36" s="192"/>
      <c r="I36" s="161"/>
      <c r="J36" s="162"/>
      <c r="K36" s="282"/>
    </row>
    <row r="37" spans="2:11" ht="15.75" thickBot="1">
      <c r="B37" s="113"/>
      <c r="C37" s="174"/>
      <c r="D37" s="175"/>
      <c r="E37" s="114"/>
      <c r="F37" s="222"/>
      <c r="G37" s="157"/>
      <c r="H37" s="197"/>
      <c r="I37" s="115"/>
      <c r="J37" s="116"/>
      <c r="K37" s="282"/>
    </row>
    <row r="38" spans="2:11" ht="15">
      <c r="B38" s="80">
        <v>1</v>
      </c>
      <c r="C38" s="134" t="s">
        <v>46</v>
      </c>
      <c r="D38" s="135" t="s">
        <v>47</v>
      </c>
      <c r="E38" s="149">
        <v>10</v>
      </c>
      <c r="F38" s="227">
        <v>9.813</v>
      </c>
      <c r="G38" s="137">
        <v>3</v>
      </c>
      <c r="H38" s="137" t="s">
        <v>7</v>
      </c>
      <c r="I38" s="87">
        <v>84</v>
      </c>
      <c r="J38" s="138">
        <f>20%*I38*E38</f>
        <v>168</v>
      </c>
      <c r="K38" s="282"/>
    </row>
    <row r="39" spans="2:11" ht="15.75" customHeight="1" thickBot="1">
      <c r="B39" s="128">
        <v>2</v>
      </c>
      <c r="C39" s="256" t="s">
        <v>46</v>
      </c>
      <c r="D39" s="257" t="s">
        <v>48</v>
      </c>
      <c r="E39" s="258">
        <v>11.988</v>
      </c>
      <c r="F39" s="229">
        <v>10.056</v>
      </c>
      <c r="G39" s="139">
        <v>3</v>
      </c>
      <c r="H39" s="259" t="s">
        <v>51</v>
      </c>
      <c r="I39" s="140">
        <v>84</v>
      </c>
      <c r="J39" s="141">
        <f>20%*I39*E39</f>
        <v>201.3984</v>
      </c>
      <c r="K39" s="282"/>
    </row>
    <row r="40" spans="2:11" ht="15.75" thickBot="1">
      <c r="B40" s="105"/>
      <c r="C40" s="65" t="s">
        <v>45</v>
      </c>
      <c r="D40" s="107"/>
      <c r="E40" s="199">
        <f>SUM(E38:E39)</f>
        <v>21.988</v>
      </c>
      <c r="F40" s="225">
        <f>SUM(F38:F39)</f>
        <v>19.869</v>
      </c>
      <c r="G40" s="107"/>
      <c r="H40" s="107"/>
      <c r="I40" s="109"/>
      <c r="J40" s="110"/>
      <c r="K40" s="282"/>
    </row>
    <row r="41" spans="2:11" ht="15.75" thickBot="1">
      <c r="B41" s="113"/>
      <c r="C41" s="198"/>
      <c r="D41" s="175"/>
      <c r="E41" s="114"/>
      <c r="F41" s="222"/>
      <c r="G41" s="157"/>
      <c r="H41" s="197"/>
      <c r="I41" s="115"/>
      <c r="J41" s="116"/>
      <c r="K41" s="282"/>
    </row>
    <row r="42" spans="2:11" ht="15.75" thickBot="1">
      <c r="B42" s="105">
        <v>1</v>
      </c>
      <c r="C42" s="167" t="s">
        <v>49</v>
      </c>
      <c r="D42" s="106" t="s">
        <v>50</v>
      </c>
      <c r="E42" s="260">
        <v>10.001</v>
      </c>
      <c r="F42" s="224">
        <v>10.001</v>
      </c>
      <c r="G42" s="108">
        <v>3</v>
      </c>
      <c r="H42" s="108" t="s">
        <v>7</v>
      </c>
      <c r="I42" s="109">
        <v>84</v>
      </c>
      <c r="J42" s="110">
        <f>20%*I42*E42</f>
        <v>168.0168</v>
      </c>
      <c r="K42" s="282"/>
    </row>
    <row r="43" spans="2:11" ht="15.75" thickBot="1">
      <c r="B43" s="105"/>
      <c r="C43" s="65" t="s">
        <v>45</v>
      </c>
      <c r="D43" s="106"/>
      <c r="E43" s="225">
        <f>SUM(E42)</f>
        <v>10.001</v>
      </c>
      <c r="F43" s="225">
        <f>SUM(F42)</f>
        <v>10.001</v>
      </c>
      <c r="G43" s="107"/>
      <c r="H43" s="108"/>
      <c r="I43" s="109"/>
      <c r="J43" s="110"/>
      <c r="K43" s="282"/>
    </row>
    <row r="44" spans="2:11" ht="15.75" thickBot="1">
      <c r="B44" s="120"/>
      <c r="C44" s="121"/>
      <c r="D44" s="122"/>
      <c r="E44" s="123"/>
      <c r="F44" s="223"/>
      <c r="G44" s="124"/>
      <c r="H44" s="125"/>
      <c r="I44" s="126"/>
      <c r="J44" s="88"/>
      <c r="K44" s="282"/>
    </row>
    <row r="45" spans="2:11" ht="27.75" customHeight="1">
      <c r="B45" s="80">
        <v>1</v>
      </c>
      <c r="C45" s="134" t="s">
        <v>52</v>
      </c>
      <c r="D45" s="135" t="s">
        <v>53</v>
      </c>
      <c r="E45" s="149">
        <v>9.269</v>
      </c>
      <c r="F45" s="227">
        <v>8.167</v>
      </c>
      <c r="G45" s="136">
        <v>3</v>
      </c>
      <c r="H45" s="261" t="s">
        <v>55</v>
      </c>
      <c r="I45" s="262">
        <v>84</v>
      </c>
      <c r="J45" s="138">
        <f>20%*I45*E45</f>
        <v>155.7192</v>
      </c>
      <c r="K45" s="282"/>
    </row>
    <row r="46" spans="2:11" ht="33" customHeight="1" thickBot="1">
      <c r="B46" s="128">
        <v>2</v>
      </c>
      <c r="C46" s="129" t="s">
        <v>52</v>
      </c>
      <c r="D46" s="130" t="s">
        <v>54</v>
      </c>
      <c r="E46" s="131">
        <v>51.783</v>
      </c>
      <c r="F46" s="139">
        <v>48.586</v>
      </c>
      <c r="G46" s="132">
        <v>3</v>
      </c>
      <c r="H46" s="133" t="s">
        <v>55</v>
      </c>
      <c r="I46" s="263">
        <v>84</v>
      </c>
      <c r="J46" s="141">
        <f>20%*I46*E46</f>
        <v>869.9544000000001</v>
      </c>
      <c r="K46" s="282"/>
    </row>
    <row r="47" spans="2:11" ht="15.75" thickBot="1">
      <c r="B47" s="105"/>
      <c r="C47" s="65" t="s">
        <v>45</v>
      </c>
      <c r="D47" s="106"/>
      <c r="E47" s="225">
        <f>SUM(E45:E46)</f>
        <v>61.052</v>
      </c>
      <c r="F47" s="225">
        <f>SUM(F45:F46)</f>
        <v>56.753</v>
      </c>
      <c r="G47" s="107"/>
      <c r="H47" s="108"/>
      <c r="I47" s="109"/>
      <c r="J47" s="110"/>
      <c r="K47" s="282"/>
    </row>
    <row r="48" spans="2:11" ht="15.75" thickBot="1">
      <c r="B48" s="113"/>
      <c r="C48" s="198"/>
      <c r="D48" s="175"/>
      <c r="E48" s="114"/>
      <c r="F48" s="222"/>
      <c r="G48" s="157"/>
      <c r="H48" s="197"/>
      <c r="I48" s="115"/>
      <c r="J48" s="116"/>
      <c r="K48" s="282"/>
    </row>
    <row r="49" spans="2:11" ht="15">
      <c r="B49" s="80">
        <v>1</v>
      </c>
      <c r="C49" s="244" t="s">
        <v>56</v>
      </c>
      <c r="D49" s="245" t="s">
        <v>57</v>
      </c>
      <c r="E49" s="246">
        <v>23.682</v>
      </c>
      <c r="F49" s="227">
        <v>23.215</v>
      </c>
      <c r="G49" s="248">
        <v>3</v>
      </c>
      <c r="H49" s="249" t="s">
        <v>7</v>
      </c>
      <c r="I49" s="87">
        <v>84</v>
      </c>
      <c r="J49" s="138">
        <f aca="true" t="shared" si="2" ref="J49:J54">20%*I49*E49</f>
        <v>397.8576</v>
      </c>
      <c r="K49" s="282"/>
    </row>
    <row r="50" spans="2:11" ht="15">
      <c r="B50" s="89">
        <v>2</v>
      </c>
      <c r="C50" s="81" t="s">
        <v>56</v>
      </c>
      <c r="D50" s="82" t="s">
        <v>58</v>
      </c>
      <c r="E50" s="83">
        <v>42.01</v>
      </c>
      <c r="F50" s="231">
        <v>42.01</v>
      </c>
      <c r="G50" s="85">
        <v>3</v>
      </c>
      <c r="H50" s="86" t="s">
        <v>7</v>
      </c>
      <c r="I50" s="94">
        <v>84</v>
      </c>
      <c r="J50" s="95">
        <f t="shared" si="2"/>
        <v>705.768</v>
      </c>
      <c r="K50" s="282"/>
    </row>
    <row r="51" spans="2:11" ht="15">
      <c r="B51" s="89">
        <v>3</v>
      </c>
      <c r="C51" s="81" t="s">
        <v>56</v>
      </c>
      <c r="D51" s="82" t="s">
        <v>59</v>
      </c>
      <c r="E51" s="83">
        <v>12.503</v>
      </c>
      <c r="F51" s="228">
        <v>12.365</v>
      </c>
      <c r="G51" s="85">
        <v>3</v>
      </c>
      <c r="H51" s="86" t="s">
        <v>7</v>
      </c>
      <c r="I51" s="94">
        <v>84</v>
      </c>
      <c r="J51" s="95">
        <f t="shared" si="2"/>
        <v>210.05040000000002</v>
      </c>
      <c r="K51" s="282"/>
    </row>
    <row r="52" spans="2:11" ht="15">
      <c r="B52" s="89">
        <v>4</v>
      </c>
      <c r="C52" s="81" t="s">
        <v>56</v>
      </c>
      <c r="D52" s="82" t="s">
        <v>60</v>
      </c>
      <c r="E52" s="83">
        <v>12.503</v>
      </c>
      <c r="F52" s="228">
        <v>12.491</v>
      </c>
      <c r="G52" s="85">
        <v>3</v>
      </c>
      <c r="H52" s="86" t="s">
        <v>7</v>
      </c>
      <c r="I52" s="94">
        <v>84</v>
      </c>
      <c r="J52" s="95">
        <f t="shared" si="2"/>
        <v>210.05040000000002</v>
      </c>
      <c r="K52" s="282"/>
    </row>
    <row r="53" spans="2:11" ht="15">
      <c r="B53" s="89">
        <v>5</v>
      </c>
      <c r="C53" s="90" t="s">
        <v>56</v>
      </c>
      <c r="D53" s="96" t="s">
        <v>61</v>
      </c>
      <c r="E53" s="91">
        <v>21.005</v>
      </c>
      <c r="F53" s="228">
        <v>21.005</v>
      </c>
      <c r="G53" s="92">
        <v>3</v>
      </c>
      <c r="H53" s="93" t="s">
        <v>7</v>
      </c>
      <c r="I53" s="94">
        <v>84</v>
      </c>
      <c r="J53" s="95">
        <f t="shared" si="2"/>
        <v>352.884</v>
      </c>
      <c r="K53" s="282"/>
    </row>
    <row r="54" spans="2:11" ht="15.75" thickBot="1">
      <c r="B54" s="128">
        <v>6</v>
      </c>
      <c r="C54" s="129" t="s">
        <v>56</v>
      </c>
      <c r="D54" s="130" t="s">
        <v>62</v>
      </c>
      <c r="E54" s="131">
        <v>4.001</v>
      </c>
      <c r="F54" s="229">
        <v>4.001</v>
      </c>
      <c r="G54" s="132">
        <v>3</v>
      </c>
      <c r="H54" s="139" t="s">
        <v>7</v>
      </c>
      <c r="I54" s="140">
        <v>84</v>
      </c>
      <c r="J54" s="141">
        <f t="shared" si="2"/>
        <v>67.2168</v>
      </c>
      <c r="K54" s="282"/>
    </row>
    <row r="55" spans="2:11" ht="14.25" customHeight="1">
      <c r="B55" s="80">
        <v>7</v>
      </c>
      <c r="C55" s="134" t="s">
        <v>56</v>
      </c>
      <c r="D55" s="135" t="s">
        <v>63</v>
      </c>
      <c r="E55" s="149">
        <v>4.001</v>
      </c>
      <c r="F55" s="227">
        <v>4.001</v>
      </c>
      <c r="G55" s="136">
        <v>3</v>
      </c>
      <c r="H55" s="137" t="s">
        <v>7</v>
      </c>
      <c r="I55" s="87">
        <v>84</v>
      </c>
      <c r="J55" s="138">
        <f aca="true" t="shared" si="3" ref="J55:J67">20%*I55*E55</f>
        <v>67.2168</v>
      </c>
      <c r="K55" s="282"/>
    </row>
    <row r="56" spans="2:11" ht="15">
      <c r="B56" s="89">
        <v>8</v>
      </c>
      <c r="C56" s="90" t="s">
        <v>56</v>
      </c>
      <c r="D56" s="96" t="s">
        <v>64</v>
      </c>
      <c r="E56" s="91">
        <v>5.75</v>
      </c>
      <c r="F56" s="228">
        <v>5.75</v>
      </c>
      <c r="G56" s="92">
        <v>3</v>
      </c>
      <c r="H56" s="93" t="s">
        <v>7</v>
      </c>
      <c r="I56" s="94">
        <v>84</v>
      </c>
      <c r="J56" s="95">
        <f t="shared" si="3"/>
        <v>96.60000000000001</v>
      </c>
      <c r="K56" s="282"/>
    </row>
    <row r="57" spans="2:11" ht="15">
      <c r="B57" s="89">
        <v>9</v>
      </c>
      <c r="C57" s="90" t="s">
        <v>56</v>
      </c>
      <c r="D57" s="96" t="s">
        <v>65</v>
      </c>
      <c r="E57" s="91">
        <v>6.668</v>
      </c>
      <c r="F57" s="228">
        <v>6.668</v>
      </c>
      <c r="G57" s="92">
        <v>3</v>
      </c>
      <c r="H57" s="93" t="s">
        <v>7</v>
      </c>
      <c r="I57" s="94">
        <v>84</v>
      </c>
      <c r="J57" s="95">
        <f t="shared" si="3"/>
        <v>112.0224</v>
      </c>
      <c r="K57" s="282"/>
    </row>
    <row r="58" spans="2:11" ht="15">
      <c r="B58" s="89">
        <v>10</v>
      </c>
      <c r="C58" s="90" t="s">
        <v>56</v>
      </c>
      <c r="D58" s="96" t="s">
        <v>66</v>
      </c>
      <c r="E58" s="91">
        <v>6.669</v>
      </c>
      <c r="F58" s="228">
        <v>6.669</v>
      </c>
      <c r="G58" s="92">
        <v>3</v>
      </c>
      <c r="H58" s="93" t="s">
        <v>7</v>
      </c>
      <c r="I58" s="94">
        <v>84</v>
      </c>
      <c r="J58" s="95">
        <f t="shared" si="3"/>
        <v>112.0392</v>
      </c>
      <c r="K58" s="282"/>
    </row>
    <row r="59" spans="2:11" ht="15">
      <c r="B59" s="89">
        <v>11</v>
      </c>
      <c r="C59" s="90" t="s">
        <v>56</v>
      </c>
      <c r="D59" s="96" t="s">
        <v>67</v>
      </c>
      <c r="E59" s="91">
        <v>6.668</v>
      </c>
      <c r="F59" s="228">
        <v>6.668</v>
      </c>
      <c r="G59" s="92">
        <v>3</v>
      </c>
      <c r="H59" s="93" t="s">
        <v>7</v>
      </c>
      <c r="I59" s="94">
        <v>84</v>
      </c>
      <c r="J59" s="95">
        <f t="shared" si="3"/>
        <v>112.0224</v>
      </c>
      <c r="K59" s="282"/>
    </row>
    <row r="60" spans="2:11" ht="15">
      <c r="B60" s="89">
        <v>12</v>
      </c>
      <c r="C60" s="90" t="s">
        <v>56</v>
      </c>
      <c r="D60" s="96" t="s">
        <v>68</v>
      </c>
      <c r="E60" s="91">
        <v>10.002</v>
      </c>
      <c r="F60" s="228">
        <v>10.002</v>
      </c>
      <c r="G60" s="92">
        <v>3</v>
      </c>
      <c r="H60" s="93" t="s">
        <v>7</v>
      </c>
      <c r="I60" s="94">
        <v>84</v>
      </c>
      <c r="J60" s="95">
        <f t="shared" si="3"/>
        <v>168.0336</v>
      </c>
      <c r="K60" s="282"/>
    </row>
    <row r="61" spans="2:11" ht="15">
      <c r="B61" s="89">
        <v>13</v>
      </c>
      <c r="C61" s="90" t="s">
        <v>56</v>
      </c>
      <c r="D61" s="96" t="s">
        <v>69</v>
      </c>
      <c r="E61" s="91">
        <v>3.001</v>
      </c>
      <c r="F61" s="228">
        <v>3.001</v>
      </c>
      <c r="G61" s="92">
        <v>3</v>
      </c>
      <c r="H61" s="93" t="s">
        <v>7</v>
      </c>
      <c r="I61" s="94">
        <v>84</v>
      </c>
      <c r="J61" s="95">
        <f t="shared" si="3"/>
        <v>50.4168</v>
      </c>
      <c r="K61" s="282"/>
    </row>
    <row r="62" spans="2:11" ht="15">
      <c r="B62" s="89">
        <v>14</v>
      </c>
      <c r="C62" s="90" t="s">
        <v>56</v>
      </c>
      <c r="D62" s="96" t="s">
        <v>70</v>
      </c>
      <c r="E62" s="91">
        <v>3.001</v>
      </c>
      <c r="F62" s="228">
        <v>3.001</v>
      </c>
      <c r="G62" s="92">
        <v>3</v>
      </c>
      <c r="H62" s="93" t="s">
        <v>7</v>
      </c>
      <c r="I62" s="94">
        <v>84</v>
      </c>
      <c r="J62" s="95">
        <f t="shared" si="3"/>
        <v>50.4168</v>
      </c>
      <c r="K62" s="282"/>
    </row>
    <row r="63" spans="2:11" ht="15">
      <c r="B63" s="89">
        <v>15</v>
      </c>
      <c r="C63" s="90" t="s">
        <v>56</v>
      </c>
      <c r="D63" s="96" t="s">
        <v>71</v>
      </c>
      <c r="E63" s="91">
        <v>16.004</v>
      </c>
      <c r="F63" s="228">
        <v>16.004</v>
      </c>
      <c r="G63" s="92">
        <v>3</v>
      </c>
      <c r="H63" s="93" t="s">
        <v>7</v>
      </c>
      <c r="I63" s="94">
        <v>84</v>
      </c>
      <c r="J63" s="95">
        <f t="shared" si="3"/>
        <v>268.8672</v>
      </c>
      <c r="K63" s="282"/>
    </row>
    <row r="64" spans="2:11" ht="15">
      <c r="B64" s="89">
        <v>16</v>
      </c>
      <c r="C64" s="90" t="s">
        <v>56</v>
      </c>
      <c r="D64" s="96" t="s">
        <v>72</v>
      </c>
      <c r="E64" s="91">
        <v>6.201</v>
      </c>
      <c r="F64" s="228">
        <v>6.098</v>
      </c>
      <c r="G64" s="92">
        <v>3</v>
      </c>
      <c r="H64" s="93" t="s">
        <v>7</v>
      </c>
      <c r="I64" s="94">
        <v>84</v>
      </c>
      <c r="J64" s="95">
        <f t="shared" si="3"/>
        <v>104.1768</v>
      </c>
      <c r="K64" s="282"/>
    </row>
    <row r="65" spans="2:11" ht="15">
      <c r="B65" s="89">
        <v>17</v>
      </c>
      <c r="C65" s="90" t="s">
        <v>56</v>
      </c>
      <c r="D65" s="96" t="s">
        <v>73</v>
      </c>
      <c r="E65" s="91">
        <v>6.201</v>
      </c>
      <c r="F65" s="228">
        <v>6.201</v>
      </c>
      <c r="G65" s="92">
        <v>3</v>
      </c>
      <c r="H65" s="93" t="s">
        <v>7</v>
      </c>
      <c r="I65" s="94">
        <v>84</v>
      </c>
      <c r="J65" s="95">
        <f t="shared" si="3"/>
        <v>104.1768</v>
      </c>
      <c r="K65" s="282"/>
    </row>
    <row r="66" spans="2:11" ht="15">
      <c r="B66" s="89">
        <v>18</v>
      </c>
      <c r="C66" s="90" t="s">
        <v>56</v>
      </c>
      <c r="D66" s="96" t="s">
        <v>74</v>
      </c>
      <c r="E66" s="91">
        <v>6.201</v>
      </c>
      <c r="F66" s="228">
        <v>6.201</v>
      </c>
      <c r="G66" s="92">
        <v>3</v>
      </c>
      <c r="H66" s="93" t="s">
        <v>7</v>
      </c>
      <c r="I66" s="94">
        <v>84</v>
      </c>
      <c r="J66" s="95">
        <f t="shared" si="3"/>
        <v>104.1768</v>
      </c>
      <c r="K66" s="282"/>
    </row>
    <row r="67" spans="2:11" ht="15">
      <c r="B67" s="89">
        <v>19</v>
      </c>
      <c r="C67" s="90" t="s">
        <v>56</v>
      </c>
      <c r="D67" s="96" t="s">
        <v>75</v>
      </c>
      <c r="E67" s="91">
        <v>0.1</v>
      </c>
      <c r="F67" s="228">
        <v>0.1</v>
      </c>
      <c r="G67" s="92">
        <v>3</v>
      </c>
      <c r="H67" s="93" t="s">
        <v>7</v>
      </c>
      <c r="I67" s="94">
        <v>84</v>
      </c>
      <c r="J67" s="95">
        <f t="shared" si="3"/>
        <v>1.6800000000000002</v>
      </c>
      <c r="K67" s="282"/>
    </row>
    <row r="68" spans="2:11" ht="15.75" thickBot="1">
      <c r="B68" s="128">
        <v>20</v>
      </c>
      <c r="C68" s="129" t="s">
        <v>56</v>
      </c>
      <c r="D68" s="130" t="s">
        <v>76</v>
      </c>
      <c r="E68" s="131">
        <v>26.507</v>
      </c>
      <c r="F68" s="229">
        <v>25.421</v>
      </c>
      <c r="G68" s="132">
        <v>3</v>
      </c>
      <c r="H68" s="139" t="s">
        <v>7</v>
      </c>
      <c r="I68" s="140">
        <v>84</v>
      </c>
      <c r="J68" s="141">
        <f>20%*I68*E68</f>
        <v>445.3176</v>
      </c>
      <c r="K68" s="282"/>
    </row>
    <row r="69" spans="2:11" ht="15.75" thickBot="1">
      <c r="B69" s="150"/>
      <c r="C69" s="66" t="s">
        <v>45</v>
      </c>
      <c r="D69" s="151"/>
      <c r="E69" s="152">
        <f>SUM(E55:E68,E49:E54)</f>
        <v>222.67799999999997</v>
      </c>
      <c r="F69" s="221">
        <f>SUM(F49:F68)</f>
        <v>220.872</v>
      </c>
      <c r="G69" s="151"/>
      <c r="H69" s="151"/>
      <c r="I69" s="151"/>
      <c r="J69" s="153"/>
      <c r="K69" s="282"/>
    </row>
    <row r="70" spans="2:11" ht="15.75" thickBot="1">
      <c r="B70" s="120"/>
      <c r="C70" s="121"/>
      <c r="D70" s="122"/>
      <c r="E70" s="123"/>
      <c r="F70" s="223"/>
      <c r="G70" s="124"/>
      <c r="H70" s="125"/>
      <c r="I70" s="126"/>
      <c r="J70" s="88"/>
      <c r="K70" s="282"/>
    </row>
    <row r="71" spans="2:11" ht="15">
      <c r="B71" s="80">
        <v>1</v>
      </c>
      <c r="C71" s="244" t="s">
        <v>77</v>
      </c>
      <c r="D71" s="245" t="s">
        <v>78</v>
      </c>
      <c r="E71" s="246">
        <v>12.003</v>
      </c>
      <c r="F71" s="227">
        <v>11.749</v>
      </c>
      <c r="G71" s="248">
        <v>3</v>
      </c>
      <c r="H71" s="249" t="s">
        <v>7</v>
      </c>
      <c r="I71" s="87">
        <v>84</v>
      </c>
      <c r="J71" s="138">
        <f aca="true" t="shared" si="4" ref="J71:J83">20%*I71*E71</f>
        <v>201.65040000000002</v>
      </c>
      <c r="K71" s="282"/>
    </row>
    <row r="72" spans="2:11" ht="15">
      <c r="B72" s="89">
        <v>2</v>
      </c>
      <c r="C72" s="81" t="s">
        <v>77</v>
      </c>
      <c r="D72" s="82" t="s">
        <v>79</v>
      </c>
      <c r="E72" s="83">
        <v>18.104</v>
      </c>
      <c r="F72" s="228">
        <v>17.931</v>
      </c>
      <c r="G72" s="85">
        <v>3</v>
      </c>
      <c r="H72" s="86" t="s">
        <v>7</v>
      </c>
      <c r="I72" s="94">
        <v>84</v>
      </c>
      <c r="J72" s="95">
        <f t="shared" si="4"/>
        <v>304.1472</v>
      </c>
      <c r="K72" s="282"/>
    </row>
    <row r="73" spans="2:11" ht="15">
      <c r="B73" s="89">
        <v>3</v>
      </c>
      <c r="C73" s="90" t="s">
        <v>77</v>
      </c>
      <c r="D73" s="96" t="s">
        <v>80</v>
      </c>
      <c r="E73" s="91">
        <v>6.014</v>
      </c>
      <c r="F73" s="228">
        <v>6.014</v>
      </c>
      <c r="G73" s="92">
        <v>3</v>
      </c>
      <c r="H73" s="93" t="s">
        <v>7</v>
      </c>
      <c r="I73" s="94">
        <v>84</v>
      </c>
      <c r="J73" s="95">
        <f t="shared" si="4"/>
        <v>101.0352</v>
      </c>
      <c r="K73" s="282"/>
    </row>
    <row r="74" spans="2:11" ht="15">
      <c r="B74" s="89">
        <v>4</v>
      </c>
      <c r="C74" s="90" t="s">
        <v>77</v>
      </c>
      <c r="D74" s="96" t="s">
        <v>81</v>
      </c>
      <c r="E74" s="91">
        <v>4.169</v>
      </c>
      <c r="F74" s="228">
        <v>4.169</v>
      </c>
      <c r="G74" s="92">
        <v>3</v>
      </c>
      <c r="H74" s="93" t="s">
        <v>7</v>
      </c>
      <c r="I74" s="94">
        <v>84</v>
      </c>
      <c r="J74" s="95">
        <f t="shared" si="4"/>
        <v>70.0392</v>
      </c>
      <c r="K74" s="282"/>
    </row>
    <row r="75" spans="2:11" ht="15">
      <c r="B75" s="89">
        <v>5</v>
      </c>
      <c r="C75" s="90" t="s">
        <v>77</v>
      </c>
      <c r="D75" s="96" t="s">
        <v>82</v>
      </c>
      <c r="E75" s="91">
        <v>3.335</v>
      </c>
      <c r="F75" s="228">
        <v>3.335</v>
      </c>
      <c r="G75" s="92">
        <v>3</v>
      </c>
      <c r="H75" s="93" t="s">
        <v>7</v>
      </c>
      <c r="I75" s="94">
        <v>84</v>
      </c>
      <c r="J75" s="95">
        <f t="shared" si="4"/>
        <v>56.028</v>
      </c>
      <c r="K75" s="282"/>
    </row>
    <row r="76" spans="2:11" ht="15">
      <c r="B76" s="89">
        <v>6</v>
      </c>
      <c r="C76" s="90" t="s">
        <v>77</v>
      </c>
      <c r="D76" s="96" t="s">
        <v>83</v>
      </c>
      <c r="E76" s="91">
        <v>18.355</v>
      </c>
      <c r="F76" s="228">
        <v>18.355</v>
      </c>
      <c r="G76" s="92">
        <v>3</v>
      </c>
      <c r="H76" s="93" t="s">
        <v>7</v>
      </c>
      <c r="I76" s="94">
        <v>84</v>
      </c>
      <c r="J76" s="95">
        <f t="shared" si="4"/>
        <v>308.36400000000003</v>
      </c>
      <c r="K76" s="282"/>
    </row>
    <row r="77" spans="2:11" ht="15">
      <c r="B77" s="89">
        <v>7</v>
      </c>
      <c r="C77" s="81" t="s">
        <v>77</v>
      </c>
      <c r="D77" s="82" t="s">
        <v>84</v>
      </c>
      <c r="E77" s="83">
        <v>16.003</v>
      </c>
      <c r="F77" s="231">
        <v>16.003</v>
      </c>
      <c r="G77" s="85">
        <v>3</v>
      </c>
      <c r="H77" s="86" t="s">
        <v>7</v>
      </c>
      <c r="I77" s="94">
        <v>84</v>
      </c>
      <c r="J77" s="95">
        <f t="shared" si="4"/>
        <v>268.85040000000004</v>
      </c>
      <c r="K77" s="282"/>
    </row>
    <row r="78" spans="2:11" ht="15">
      <c r="B78" s="89">
        <v>8</v>
      </c>
      <c r="C78" s="81" t="s">
        <v>77</v>
      </c>
      <c r="D78" s="82" t="s">
        <v>85</v>
      </c>
      <c r="E78" s="83">
        <v>27.505</v>
      </c>
      <c r="F78" s="228">
        <v>27.032</v>
      </c>
      <c r="G78" s="85">
        <v>3</v>
      </c>
      <c r="H78" s="86" t="s">
        <v>7</v>
      </c>
      <c r="I78" s="94">
        <v>84</v>
      </c>
      <c r="J78" s="95">
        <f t="shared" si="4"/>
        <v>462.084</v>
      </c>
      <c r="K78" s="282"/>
    </row>
    <row r="79" spans="2:11" ht="15">
      <c r="B79" s="89">
        <v>9</v>
      </c>
      <c r="C79" s="81" t="s">
        <v>77</v>
      </c>
      <c r="D79" s="82" t="s">
        <v>86</v>
      </c>
      <c r="E79" s="170">
        <v>7.335</v>
      </c>
      <c r="F79" s="228">
        <v>7.292</v>
      </c>
      <c r="G79" s="86">
        <v>3</v>
      </c>
      <c r="H79" s="86" t="s">
        <v>7</v>
      </c>
      <c r="I79" s="94">
        <v>84</v>
      </c>
      <c r="J79" s="95">
        <f t="shared" si="4"/>
        <v>123.22800000000001</v>
      </c>
      <c r="K79" s="282"/>
    </row>
    <row r="80" spans="2:11" ht="15">
      <c r="B80" s="89">
        <v>10</v>
      </c>
      <c r="C80" s="81" t="s">
        <v>77</v>
      </c>
      <c r="D80" s="82" t="s">
        <v>87</v>
      </c>
      <c r="E80" s="83">
        <v>20.005</v>
      </c>
      <c r="F80" s="231">
        <v>20.005</v>
      </c>
      <c r="G80" s="85">
        <v>3</v>
      </c>
      <c r="H80" s="86" t="s">
        <v>7</v>
      </c>
      <c r="I80" s="94">
        <v>84</v>
      </c>
      <c r="J80" s="95">
        <f t="shared" si="4"/>
        <v>336.084</v>
      </c>
      <c r="K80" s="282"/>
    </row>
    <row r="81" spans="2:11" ht="15">
      <c r="B81" s="89">
        <v>11</v>
      </c>
      <c r="C81" s="81" t="s">
        <v>77</v>
      </c>
      <c r="D81" s="82" t="s">
        <v>88</v>
      </c>
      <c r="E81" s="83">
        <v>16.003</v>
      </c>
      <c r="F81" s="231">
        <v>16.003</v>
      </c>
      <c r="G81" s="85">
        <v>3</v>
      </c>
      <c r="H81" s="86" t="s">
        <v>7</v>
      </c>
      <c r="I81" s="94">
        <v>84</v>
      </c>
      <c r="J81" s="95">
        <f t="shared" si="4"/>
        <v>268.85040000000004</v>
      </c>
      <c r="K81" s="282"/>
    </row>
    <row r="82" spans="2:11" ht="15">
      <c r="B82" s="89">
        <v>12</v>
      </c>
      <c r="C82" s="81" t="s">
        <v>77</v>
      </c>
      <c r="D82" s="82" t="s">
        <v>89</v>
      </c>
      <c r="E82" s="83">
        <v>4.001</v>
      </c>
      <c r="F82" s="231">
        <v>4.001</v>
      </c>
      <c r="G82" s="85">
        <v>3</v>
      </c>
      <c r="H82" s="86" t="s">
        <v>7</v>
      </c>
      <c r="I82" s="94">
        <v>84</v>
      </c>
      <c r="J82" s="95">
        <f t="shared" si="4"/>
        <v>67.2168</v>
      </c>
      <c r="K82" s="282"/>
    </row>
    <row r="83" spans="2:11" ht="15.75" thickBot="1">
      <c r="B83" s="128">
        <v>13</v>
      </c>
      <c r="C83" s="264" t="s">
        <v>77</v>
      </c>
      <c r="D83" s="265" t="s">
        <v>90</v>
      </c>
      <c r="E83" s="266">
        <v>3.501</v>
      </c>
      <c r="F83" s="267">
        <v>3.501</v>
      </c>
      <c r="G83" s="268">
        <v>3</v>
      </c>
      <c r="H83" s="269" t="s">
        <v>7</v>
      </c>
      <c r="I83" s="140">
        <v>84</v>
      </c>
      <c r="J83" s="141">
        <f t="shared" si="4"/>
        <v>58.8168</v>
      </c>
      <c r="K83" s="282"/>
    </row>
    <row r="84" spans="2:11" ht="15.75" thickBot="1">
      <c r="B84" s="150"/>
      <c r="C84" s="66" t="s">
        <v>45</v>
      </c>
      <c r="D84" s="151"/>
      <c r="E84" s="152">
        <f>SUM(E71:E83)</f>
        <v>156.33300000000003</v>
      </c>
      <c r="F84" s="221">
        <f>SUM(F71:F83)</f>
        <v>155.39</v>
      </c>
      <c r="G84" s="151"/>
      <c r="H84" s="151"/>
      <c r="I84" s="151"/>
      <c r="J84" s="153"/>
      <c r="K84" s="282"/>
    </row>
    <row r="85" spans="2:11" ht="15.75" thickBot="1">
      <c r="B85" s="120"/>
      <c r="C85" s="121"/>
      <c r="D85" s="122"/>
      <c r="E85" s="123"/>
      <c r="F85" s="125"/>
      <c r="G85" s="200"/>
      <c r="H85" s="125"/>
      <c r="I85" s="126"/>
      <c r="J85" s="88"/>
      <c r="K85" s="282"/>
    </row>
    <row r="86" spans="2:11" ht="15">
      <c r="B86" s="80">
        <v>1</v>
      </c>
      <c r="C86" s="134" t="s">
        <v>91</v>
      </c>
      <c r="D86" s="135" t="s">
        <v>92</v>
      </c>
      <c r="E86" s="149">
        <v>4.876</v>
      </c>
      <c r="F86" s="227">
        <v>4.602</v>
      </c>
      <c r="G86" s="136">
        <v>2</v>
      </c>
      <c r="H86" s="137" t="s">
        <v>7</v>
      </c>
      <c r="I86" s="87">
        <v>84</v>
      </c>
      <c r="J86" s="138">
        <f>20%*I86*E86</f>
        <v>81.91680000000001</v>
      </c>
      <c r="K86" s="282"/>
    </row>
    <row r="87" spans="2:11" ht="15">
      <c r="B87" s="89">
        <v>2</v>
      </c>
      <c r="C87" s="90" t="s">
        <v>91</v>
      </c>
      <c r="D87" s="96" t="s">
        <v>93</v>
      </c>
      <c r="E87" s="91">
        <v>0.98</v>
      </c>
      <c r="F87" s="228">
        <v>0.805</v>
      </c>
      <c r="G87" s="92">
        <v>2</v>
      </c>
      <c r="H87" s="93" t="s">
        <v>7</v>
      </c>
      <c r="I87" s="94">
        <v>84</v>
      </c>
      <c r="J87" s="95">
        <f>20%*I87*E87</f>
        <v>16.464</v>
      </c>
      <c r="K87" s="282"/>
    </row>
    <row r="88" spans="2:11" ht="28.5">
      <c r="B88" s="89">
        <v>3</v>
      </c>
      <c r="C88" s="90" t="s">
        <v>91</v>
      </c>
      <c r="D88" s="96" t="s">
        <v>94</v>
      </c>
      <c r="E88" s="91">
        <v>2.446</v>
      </c>
      <c r="F88" s="93">
        <v>1.818</v>
      </c>
      <c r="G88" s="92">
        <v>2</v>
      </c>
      <c r="H88" s="127" t="s">
        <v>55</v>
      </c>
      <c r="I88" s="94">
        <v>84</v>
      </c>
      <c r="J88" s="95">
        <f>20%*I88*E88</f>
        <v>41.092800000000004</v>
      </c>
      <c r="K88" s="282"/>
    </row>
    <row r="89" spans="2:11" ht="29.25" thickBot="1">
      <c r="B89" s="128">
        <v>4</v>
      </c>
      <c r="C89" s="129" t="s">
        <v>91</v>
      </c>
      <c r="D89" s="130" t="s">
        <v>95</v>
      </c>
      <c r="E89" s="131">
        <v>20.022</v>
      </c>
      <c r="F89" s="229">
        <v>19.613</v>
      </c>
      <c r="G89" s="132">
        <v>2</v>
      </c>
      <c r="H89" s="133" t="s">
        <v>55</v>
      </c>
      <c r="I89" s="140">
        <v>84</v>
      </c>
      <c r="J89" s="141">
        <f>20%*I89*E89</f>
        <v>336.3696</v>
      </c>
      <c r="K89" s="282"/>
    </row>
    <row r="90" spans="2:11" ht="15.75" thickBot="1">
      <c r="B90" s="150"/>
      <c r="C90" s="66" t="s">
        <v>45</v>
      </c>
      <c r="D90" s="151"/>
      <c r="E90" s="152">
        <f>SUM(E86:E89)</f>
        <v>28.323999999999998</v>
      </c>
      <c r="F90" s="221">
        <f>SUM(F86:F89)</f>
        <v>26.838</v>
      </c>
      <c r="G90" s="151"/>
      <c r="H90" s="151"/>
      <c r="I90" s="151"/>
      <c r="J90" s="153"/>
      <c r="K90" s="282"/>
    </row>
    <row r="91" spans="2:11" ht="15.75" thickBot="1">
      <c r="B91" s="120"/>
      <c r="C91" s="124"/>
      <c r="D91" s="124"/>
      <c r="E91" s="124"/>
      <c r="F91" s="125"/>
      <c r="G91" s="124"/>
      <c r="H91" s="124"/>
      <c r="I91" s="124"/>
      <c r="J91" s="270"/>
      <c r="K91" s="282"/>
    </row>
    <row r="92" spans="2:11" ht="15">
      <c r="B92" s="80">
        <v>1</v>
      </c>
      <c r="C92" s="134" t="s">
        <v>96</v>
      </c>
      <c r="D92" s="135" t="s">
        <v>97</v>
      </c>
      <c r="E92" s="149">
        <v>72.418</v>
      </c>
      <c r="F92" s="227">
        <v>72.418</v>
      </c>
      <c r="G92" s="136">
        <v>3</v>
      </c>
      <c r="H92" s="137" t="s">
        <v>7</v>
      </c>
      <c r="I92" s="87">
        <v>84</v>
      </c>
      <c r="J92" s="255">
        <f aca="true" t="shared" si="5" ref="J92:J108">20%*I92*E92</f>
        <v>1216.6224000000002</v>
      </c>
      <c r="K92" s="282"/>
    </row>
    <row r="93" spans="2:11" ht="15">
      <c r="B93" s="89">
        <v>2</v>
      </c>
      <c r="C93" s="90" t="s">
        <v>96</v>
      </c>
      <c r="D93" s="96" t="s">
        <v>98</v>
      </c>
      <c r="E93" s="91">
        <v>24.756</v>
      </c>
      <c r="F93" s="228">
        <v>24.756</v>
      </c>
      <c r="G93" s="92">
        <v>3</v>
      </c>
      <c r="H93" s="93" t="s">
        <v>7</v>
      </c>
      <c r="I93" s="94">
        <v>84</v>
      </c>
      <c r="J93" s="251">
        <f t="shared" si="5"/>
        <v>415.9008</v>
      </c>
      <c r="K93" s="282"/>
    </row>
    <row r="94" spans="2:11" ht="15">
      <c r="B94" s="89">
        <v>3</v>
      </c>
      <c r="C94" s="90" t="s">
        <v>96</v>
      </c>
      <c r="D94" s="96" t="s">
        <v>99</v>
      </c>
      <c r="E94" s="91">
        <v>20.18</v>
      </c>
      <c r="F94" s="228">
        <v>20.18</v>
      </c>
      <c r="G94" s="92">
        <v>3</v>
      </c>
      <c r="H94" s="93" t="s">
        <v>7</v>
      </c>
      <c r="I94" s="94">
        <v>84</v>
      </c>
      <c r="J94" s="251">
        <f t="shared" si="5"/>
        <v>339.024</v>
      </c>
      <c r="K94" s="282"/>
    </row>
    <row r="95" spans="2:11" ht="15">
      <c r="B95" s="89">
        <v>4</v>
      </c>
      <c r="C95" s="90" t="s">
        <v>96</v>
      </c>
      <c r="D95" s="96" t="s">
        <v>100</v>
      </c>
      <c r="E95" s="91">
        <v>11.003</v>
      </c>
      <c r="F95" s="220">
        <v>10.833</v>
      </c>
      <c r="G95" s="92">
        <v>3</v>
      </c>
      <c r="H95" s="93" t="s">
        <v>7</v>
      </c>
      <c r="I95" s="94">
        <v>84</v>
      </c>
      <c r="J95" s="251">
        <f t="shared" si="5"/>
        <v>184.8504</v>
      </c>
      <c r="K95" s="282"/>
    </row>
    <row r="96" spans="2:11" ht="15">
      <c r="B96" s="89">
        <v>5</v>
      </c>
      <c r="C96" s="90" t="s">
        <v>96</v>
      </c>
      <c r="D96" s="96" t="s">
        <v>101</v>
      </c>
      <c r="E96" s="91">
        <v>19.856</v>
      </c>
      <c r="F96" s="219">
        <v>19.856</v>
      </c>
      <c r="G96" s="92">
        <v>3</v>
      </c>
      <c r="H96" s="93" t="s">
        <v>7</v>
      </c>
      <c r="I96" s="94">
        <v>84</v>
      </c>
      <c r="J96" s="251">
        <f t="shared" si="5"/>
        <v>333.58080000000007</v>
      </c>
      <c r="K96" s="282"/>
    </row>
    <row r="97" spans="2:11" ht="15">
      <c r="B97" s="89">
        <v>6</v>
      </c>
      <c r="C97" s="90" t="s">
        <v>96</v>
      </c>
      <c r="D97" s="96" t="s">
        <v>102</v>
      </c>
      <c r="E97" s="91">
        <v>82.02</v>
      </c>
      <c r="F97" s="219">
        <v>82.02</v>
      </c>
      <c r="G97" s="92">
        <v>3</v>
      </c>
      <c r="H97" s="93" t="s">
        <v>7</v>
      </c>
      <c r="I97" s="94">
        <v>84</v>
      </c>
      <c r="J97" s="251">
        <f t="shared" si="5"/>
        <v>1377.936</v>
      </c>
      <c r="K97" s="282"/>
    </row>
    <row r="98" spans="2:11" ht="15">
      <c r="B98" s="89">
        <v>7</v>
      </c>
      <c r="C98" s="90" t="s">
        <v>96</v>
      </c>
      <c r="D98" s="96" t="s">
        <v>103</v>
      </c>
      <c r="E98" s="91">
        <v>11.002</v>
      </c>
      <c r="F98" s="219">
        <v>11.002</v>
      </c>
      <c r="G98" s="92">
        <v>3</v>
      </c>
      <c r="H98" s="93" t="s">
        <v>7</v>
      </c>
      <c r="I98" s="94">
        <v>84</v>
      </c>
      <c r="J98" s="251">
        <f t="shared" si="5"/>
        <v>184.83360000000002</v>
      </c>
      <c r="K98" s="282"/>
    </row>
    <row r="99" spans="2:11" ht="15">
      <c r="B99" s="89">
        <v>8</v>
      </c>
      <c r="C99" s="81" t="s">
        <v>96</v>
      </c>
      <c r="D99" s="82" t="s">
        <v>104</v>
      </c>
      <c r="E99" s="83">
        <v>12.123</v>
      </c>
      <c r="F99" s="238">
        <v>12.123</v>
      </c>
      <c r="G99" s="85">
        <v>3</v>
      </c>
      <c r="H99" s="86" t="s">
        <v>7</v>
      </c>
      <c r="I99" s="94">
        <v>84</v>
      </c>
      <c r="J99" s="251">
        <f t="shared" si="5"/>
        <v>203.6664</v>
      </c>
      <c r="K99" s="282"/>
    </row>
    <row r="100" spans="2:11" ht="15">
      <c r="B100" s="89">
        <v>9</v>
      </c>
      <c r="C100" s="90" t="s">
        <v>96</v>
      </c>
      <c r="D100" s="96" t="s">
        <v>105</v>
      </c>
      <c r="E100" s="91">
        <v>31.256</v>
      </c>
      <c r="F100" s="228">
        <v>31.256</v>
      </c>
      <c r="G100" s="92">
        <v>3</v>
      </c>
      <c r="H100" s="93" t="s">
        <v>7</v>
      </c>
      <c r="I100" s="94">
        <v>84</v>
      </c>
      <c r="J100" s="251">
        <f t="shared" si="5"/>
        <v>525.1008</v>
      </c>
      <c r="K100" s="282"/>
    </row>
    <row r="101" spans="2:11" ht="15">
      <c r="B101" s="89">
        <v>10</v>
      </c>
      <c r="C101" s="90" t="s">
        <v>96</v>
      </c>
      <c r="D101" s="96" t="s">
        <v>106</v>
      </c>
      <c r="E101" s="91">
        <v>69.775</v>
      </c>
      <c r="F101" s="228">
        <v>69.319</v>
      </c>
      <c r="G101" s="92">
        <v>3</v>
      </c>
      <c r="H101" s="93" t="s">
        <v>7</v>
      </c>
      <c r="I101" s="94">
        <v>84</v>
      </c>
      <c r="J101" s="251">
        <f t="shared" si="5"/>
        <v>1172.2200000000003</v>
      </c>
      <c r="K101" s="282"/>
    </row>
    <row r="102" spans="2:11" ht="15">
      <c r="B102" s="89">
        <v>11</v>
      </c>
      <c r="C102" s="90" t="s">
        <v>96</v>
      </c>
      <c r="D102" s="96" t="s">
        <v>107</v>
      </c>
      <c r="E102" s="91">
        <v>10.003</v>
      </c>
      <c r="F102" s="228">
        <v>9.94</v>
      </c>
      <c r="G102" s="92">
        <v>3</v>
      </c>
      <c r="H102" s="93" t="s">
        <v>7</v>
      </c>
      <c r="I102" s="94">
        <v>84</v>
      </c>
      <c r="J102" s="251">
        <f t="shared" si="5"/>
        <v>168.0504</v>
      </c>
      <c r="K102" s="282"/>
    </row>
    <row r="103" spans="2:11" ht="15">
      <c r="B103" s="89">
        <v>12</v>
      </c>
      <c r="C103" s="90" t="s">
        <v>96</v>
      </c>
      <c r="D103" s="96" t="s">
        <v>108</v>
      </c>
      <c r="E103" s="91">
        <v>13.203</v>
      </c>
      <c r="F103" s="228">
        <v>12.998</v>
      </c>
      <c r="G103" s="92">
        <v>3</v>
      </c>
      <c r="H103" s="93" t="s">
        <v>7</v>
      </c>
      <c r="I103" s="94">
        <v>84</v>
      </c>
      <c r="J103" s="251">
        <f t="shared" si="5"/>
        <v>221.8104</v>
      </c>
      <c r="K103" s="282"/>
    </row>
    <row r="104" spans="2:11" ht="15">
      <c r="B104" s="89">
        <v>13</v>
      </c>
      <c r="C104" s="90" t="s">
        <v>96</v>
      </c>
      <c r="D104" s="96" t="s">
        <v>109</v>
      </c>
      <c r="E104" s="91">
        <v>13.004</v>
      </c>
      <c r="F104" s="228">
        <v>12.965</v>
      </c>
      <c r="G104" s="92">
        <v>3</v>
      </c>
      <c r="H104" s="93" t="s">
        <v>7</v>
      </c>
      <c r="I104" s="94">
        <v>84</v>
      </c>
      <c r="J104" s="251">
        <f t="shared" si="5"/>
        <v>218.4672</v>
      </c>
      <c r="K104" s="282"/>
    </row>
    <row r="105" spans="2:11" ht="15">
      <c r="B105" s="89">
        <v>14</v>
      </c>
      <c r="C105" s="90" t="s">
        <v>96</v>
      </c>
      <c r="D105" s="96" t="s">
        <v>110</v>
      </c>
      <c r="E105" s="91">
        <v>10.64</v>
      </c>
      <c r="F105" s="228">
        <v>10.564</v>
      </c>
      <c r="G105" s="92">
        <v>3</v>
      </c>
      <c r="H105" s="93" t="s">
        <v>7</v>
      </c>
      <c r="I105" s="94">
        <v>84</v>
      </c>
      <c r="J105" s="251">
        <f t="shared" si="5"/>
        <v>178.752</v>
      </c>
      <c r="K105" s="282"/>
    </row>
    <row r="106" spans="2:11" ht="15">
      <c r="B106" s="89">
        <v>15</v>
      </c>
      <c r="C106" s="90" t="s">
        <v>96</v>
      </c>
      <c r="D106" s="96" t="s">
        <v>111</v>
      </c>
      <c r="E106" s="91">
        <v>8.502</v>
      </c>
      <c r="F106" s="93">
        <v>8.403</v>
      </c>
      <c r="G106" s="92">
        <v>3</v>
      </c>
      <c r="H106" s="93" t="s">
        <v>7</v>
      </c>
      <c r="I106" s="94">
        <v>84</v>
      </c>
      <c r="J106" s="251">
        <f t="shared" si="5"/>
        <v>142.83360000000002</v>
      </c>
      <c r="K106" s="282"/>
    </row>
    <row r="107" spans="2:11" ht="15">
      <c r="B107" s="89">
        <v>16</v>
      </c>
      <c r="C107" s="90" t="s">
        <v>96</v>
      </c>
      <c r="D107" s="96" t="s">
        <v>112</v>
      </c>
      <c r="E107" s="91">
        <v>8.502</v>
      </c>
      <c r="F107" s="228">
        <v>8.379</v>
      </c>
      <c r="G107" s="92">
        <v>3</v>
      </c>
      <c r="H107" s="93" t="s">
        <v>7</v>
      </c>
      <c r="I107" s="94">
        <v>84</v>
      </c>
      <c r="J107" s="251">
        <f t="shared" si="5"/>
        <v>142.83360000000002</v>
      </c>
      <c r="K107" s="282"/>
    </row>
    <row r="108" spans="2:11" ht="15.75" thickBot="1">
      <c r="B108" s="128">
        <v>17</v>
      </c>
      <c r="C108" s="129" t="s">
        <v>96</v>
      </c>
      <c r="D108" s="130" t="s">
        <v>113</v>
      </c>
      <c r="E108" s="131">
        <v>8.502</v>
      </c>
      <c r="F108" s="229">
        <v>8.105</v>
      </c>
      <c r="G108" s="132">
        <v>3</v>
      </c>
      <c r="H108" s="139" t="s">
        <v>7</v>
      </c>
      <c r="I108" s="140">
        <v>84</v>
      </c>
      <c r="J108" s="253">
        <f t="shared" si="5"/>
        <v>142.83360000000002</v>
      </c>
      <c r="K108" s="282"/>
    </row>
    <row r="109" spans="2:11" ht="15.75" thickBot="1">
      <c r="B109" s="105"/>
      <c r="C109" s="65" t="s">
        <v>45</v>
      </c>
      <c r="D109" s="107"/>
      <c r="E109" s="119">
        <f>SUM(E92:E108)</f>
        <v>426.745</v>
      </c>
      <c r="F109" s="225">
        <f>SUM(F92:F108)</f>
        <v>425.117</v>
      </c>
      <c r="G109" s="107"/>
      <c r="H109" s="107"/>
      <c r="I109" s="107"/>
      <c r="J109" s="163"/>
      <c r="K109" s="282"/>
    </row>
    <row r="110" spans="2:11" ht="15.75" thickBot="1">
      <c r="B110" s="120"/>
      <c r="C110" s="271"/>
      <c r="D110" s="122"/>
      <c r="E110" s="123"/>
      <c r="F110" s="236"/>
      <c r="G110" s="200"/>
      <c r="H110" s="125"/>
      <c r="I110" s="126"/>
      <c r="J110" s="88"/>
      <c r="K110" s="282"/>
    </row>
    <row r="111" spans="2:11" ht="15">
      <c r="B111" s="80">
        <v>1</v>
      </c>
      <c r="C111" s="244" t="s">
        <v>114</v>
      </c>
      <c r="D111" s="245" t="s">
        <v>115</v>
      </c>
      <c r="E111" s="247">
        <v>12.003</v>
      </c>
      <c r="F111" s="247">
        <v>12.003</v>
      </c>
      <c r="G111" s="248">
        <v>3</v>
      </c>
      <c r="H111" s="249" t="s">
        <v>7</v>
      </c>
      <c r="I111" s="87">
        <v>84</v>
      </c>
      <c r="J111" s="138">
        <f>20%*I111*E111</f>
        <v>201.65040000000002</v>
      </c>
      <c r="K111" s="282"/>
    </row>
    <row r="112" spans="2:11" ht="15">
      <c r="B112" s="89">
        <v>2</v>
      </c>
      <c r="C112" s="81" t="s">
        <v>114</v>
      </c>
      <c r="D112" s="82" t="s">
        <v>116</v>
      </c>
      <c r="E112" s="231">
        <v>12.004</v>
      </c>
      <c r="F112" s="231">
        <v>12.004</v>
      </c>
      <c r="G112" s="85">
        <v>3</v>
      </c>
      <c r="H112" s="86" t="s">
        <v>7</v>
      </c>
      <c r="I112" s="94">
        <v>84</v>
      </c>
      <c r="J112" s="95">
        <f>20%*I112*E112</f>
        <v>201.6672</v>
      </c>
      <c r="K112" s="282"/>
    </row>
    <row r="113" spans="2:11" ht="15">
      <c r="B113" s="89">
        <v>3</v>
      </c>
      <c r="C113" s="90" t="s">
        <v>114</v>
      </c>
      <c r="D113" s="96" t="s">
        <v>117</v>
      </c>
      <c r="E113" s="228">
        <v>18.338</v>
      </c>
      <c r="F113" s="228">
        <v>18.338</v>
      </c>
      <c r="G113" s="92">
        <v>3</v>
      </c>
      <c r="H113" s="93" t="s">
        <v>7</v>
      </c>
      <c r="I113" s="94">
        <v>84</v>
      </c>
      <c r="J113" s="95">
        <f>20%*I113*E113</f>
        <v>308.07840000000004</v>
      </c>
      <c r="K113" s="282"/>
    </row>
    <row r="114" spans="2:11" ht="15">
      <c r="B114" s="89">
        <v>4</v>
      </c>
      <c r="C114" s="81" t="s">
        <v>114</v>
      </c>
      <c r="D114" s="82" t="s">
        <v>118</v>
      </c>
      <c r="E114" s="231">
        <v>15.63</v>
      </c>
      <c r="F114" s="231">
        <v>15.63</v>
      </c>
      <c r="G114" s="85">
        <v>3</v>
      </c>
      <c r="H114" s="86" t="s">
        <v>7</v>
      </c>
      <c r="I114" s="94">
        <v>84</v>
      </c>
      <c r="J114" s="95">
        <f>20%*I114*E114</f>
        <v>262.584</v>
      </c>
      <c r="K114" s="282"/>
    </row>
    <row r="115" spans="2:11" ht="15.75" thickBot="1">
      <c r="B115" s="128">
        <v>5</v>
      </c>
      <c r="C115" s="129" t="s">
        <v>114</v>
      </c>
      <c r="D115" s="130" t="s">
        <v>119</v>
      </c>
      <c r="E115" s="229">
        <v>10.203</v>
      </c>
      <c r="F115" s="229">
        <v>10.203</v>
      </c>
      <c r="G115" s="132">
        <v>3</v>
      </c>
      <c r="H115" s="139" t="s">
        <v>7</v>
      </c>
      <c r="I115" s="140">
        <v>84</v>
      </c>
      <c r="J115" s="141">
        <f>20%*I115*E115</f>
        <v>171.4104</v>
      </c>
      <c r="K115" s="282"/>
    </row>
    <row r="116" spans="2:11" ht="15.75" thickBot="1">
      <c r="B116" s="105"/>
      <c r="C116" s="65" t="s">
        <v>45</v>
      </c>
      <c r="D116" s="107"/>
      <c r="E116" s="119">
        <f>SUM(E111:E115)</f>
        <v>68.178</v>
      </c>
      <c r="F116" s="225">
        <f>SUM(F111:F115)</f>
        <v>68.178</v>
      </c>
      <c r="G116" s="107"/>
      <c r="H116" s="107"/>
      <c r="I116" s="107"/>
      <c r="J116" s="163"/>
      <c r="K116" s="282"/>
    </row>
    <row r="117" spans="2:11" ht="15">
      <c r="B117" s="80"/>
      <c r="C117" s="134"/>
      <c r="D117" s="135"/>
      <c r="E117" s="84"/>
      <c r="F117" s="227"/>
      <c r="G117" s="169"/>
      <c r="H117" s="137"/>
      <c r="I117" s="87"/>
      <c r="J117" s="138"/>
      <c r="K117" s="282"/>
    </row>
    <row r="118" spans="2:11" ht="15">
      <c r="B118" s="89">
        <v>1</v>
      </c>
      <c r="C118" s="177" t="s">
        <v>120</v>
      </c>
      <c r="D118" s="82" t="s">
        <v>121</v>
      </c>
      <c r="E118" s="83">
        <v>10.503</v>
      </c>
      <c r="F118" s="239">
        <v>10.123</v>
      </c>
      <c r="G118" s="173">
        <v>4</v>
      </c>
      <c r="H118" s="86" t="s">
        <v>7</v>
      </c>
      <c r="I118" s="94">
        <v>84</v>
      </c>
      <c r="J118" s="251">
        <f aca="true" t="shared" si="6" ref="J118:J179">20%*I118*E118</f>
        <v>176.4504</v>
      </c>
      <c r="K118" s="282"/>
    </row>
    <row r="119" spans="2:11" ht="15">
      <c r="B119" s="89">
        <v>2</v>
      </c>
      <c r="C119" s="177" t="s">
        <v>120</v>
      </c>
      <c r="D119" s="82" t="s">
        <v>122</v>
      </c>
      <c r="E119" s="83">
        <v>10.503</v>
      </c>
      <c r="F119" s="239">
        <v>10.129</v>
      </c>
      <c r="G119" s="173">
        <v>4</v>
      </c>
      <c r="H119" s="86" t="s">
        <v>7</v>
      </c>
      <c r="I119" s="94">
        <v>84</v>
      </c>
      <c r="J119" s="251">
        <f t="shared" si="6"/>
        <v>176.4504</v>
      </c>
      <c r="K119" s="282"/>
    </row>
    <row r="120" spans="2:11" ht="15">
      <c r="B120" s="89">
        <v>3</v>
      </c>
      <c r="C120" s="81" t="s">
        <v>120</v>
      </c>
      <c r="D120" s="82" t="s">
        <v>123</v>
      </c>
      <c r="E120" s="83">
        <v>29.31</v>
      </c>
      <c r="F120" s="239">
        <v>28.031</v>
      </c>
      <c r="G120" s="173">
        <v>4</v>
      </c>
      <c r="H120" s="86" t="s">
        <v>7</v>
      </c>
      <c r="I120" s="94">
        <v>84</v>
      </c>
      <c r="J120" s="251">
        <f t="shared" si="6"/>
        <v>492.408</v>
      </c>
      <c r="K120" s="282"/>
    </row>
    <row r="121" spans="2:11" ht="15">
      <c r="B121" s="89">
        <v>4</v>
      </c>
      <c r="C121" s="177" t="s">
        <v>120</v>
      </c>
      <c r="D121" s="82" t="s">
        <v>124</v>
      </c>
      <c r="E121" s="83">
        <v>15.005</v>
      </c>
      <c r="F121" s="239">
        <v>14.001</v>
      </c>
      <c r="G121" s="173">
        <v>4</v>
      </c>
      <c r="H121" s="86" t="s">
        <v>7</v>
      </c>
      <c r="I121" s="94">
        <v>84</v>
      </c>
      <c r="J121" s="254">
        <f t="shared" si="6"/>
        <v>252.08400000000003</v>
      </c>
      <c r="K121" s="282"/>
    </row>
    <row r="122" spans="2:11" ht="15">
      <c r="B122" s="89">
        <v>5</v>
      </c>
      <c r="C122" s="90" t="s">
        <v>120</v>
      </c>
      <c r="D122" s="82" t="s">
        <v>125</v>
      </c>
      <c r="E122" s="91">
        <v>16.505</v>
      </c>
      <c r="F122" s="240">
        <v>16.175</v>
      </c>
      <c r="G122" s="154">
        <v>4</v>
      </c>
      <c r="H122" s="93" t="s">
        <v>7</v>
      </c>
      <c r="I122" s="94">
        <v>84</v>
      </c>
      <c r="J122" s="254">
        <f t="shared" si="6"/>
        <v>277.284</v>
      </c>
      <c r="K122" s="282"/>
    </row>
    <row r="123" spans="2:11" ht="15">
      <c r="B123" s="89">
        <v>6</v>
      </c>
      <c r="C123" s="90" t="s">
        <v>120</v>
      </c>
      <c r="D123" s="82" t="s">
        <v>126</v>
      </c>
      <c r="E123" s="91">
        <v>33.011</v>
      </c>
      <c r="F123" s="228">
        <v>33.011</v>
      </c>
      <c r="G123" s="154">
        <v>4</v>
      </c>
      <c r="H123" s="93" t="s">
        <v>7</v>
      </c>
      <c r="I123" s="94">
        <v>84</v>
      </c>
      <c r="J123" s="251">
        <f t="shared" si="6"/>
        <v>554.5848000000001</v>
      </c>
      <c r="K123" s="282"/>
    </row>
    <row r="124" spans="2:11" ht="15">
      <c r="B124" s="89">
        <v>7</v>
      </c>
      <c r="C124" s="90" t="s">
        <v>120</v>
      </c>
      <c r="D124" s="82" t="s">
        <v>127</v>
      </c>
      <c r="E124" s="91">
        <v>37.513</v>
      </c>
      <c r="F124" s="239">
        <v>35.974</v>
      </c>
      <c r="G124" s="154">
        <v>4</v>
      </c>
      <c r="H124" s="93" t="s">
        <v>7</v>
      </c>
      <c r="I124" s="94">
        <v>84</v>
      </c>
      <c r="J124" s="251">
        <f t="shared" si="6"/>
        <v>630.2184</v>
      </c>
      <c r="K124" s="282"/>
    </row>
    <row r="125" spans="2:11" ht="15">
      <c r="B125" s="89">
        <v>8</v>
      </c>
      <c r="C125" s="90" t="s">
        <v>120</v>
      </c>
      <c r="D125" s="82" t="s">
        <v>128</v>
      </c>
      <c r="E125" s="91">
        <v>21.007</v>
      </c>
      <c r="F125" s="228">
        <v>21.007</v>
      </c>
      <c r="G125" s="154">
        <v>4</v>
      </c>
      <c r="H125" s="93" t="s">
        <v>7</v>
      </c>
      <c r="I125" s="94">
        <v>84</v>
      </c>
      <c r="J125" s="251">
        <f t="shared" si="6"/>
        <v>352.91760000000005</v>
      </c>
      <c r="K125" s="282"/>
    </row>
    <row r="126" spans="2:11" ht="15">
      <c r="B126" s="89">
        <v>9</v>
      </c>
      <c r="C126" s="90" t="s">
        <v>120</v>
      </c>
      <c r="D126" s="82" t="s">
        <v>129</v>
      </c>
      <c r="E126" s="91">
        <v>16.006</v>
      </c>
      <c r="F126" s="228">
        <v>16.006</v>
      </c>
      <c r="G126" s="154">
        <v>4</v>
      </c>
      <c r="H126" s="93" t="s">
        <v>7</v>
      </c>
      <c r="I126" s="94">
        <v>84</v>
      </c>
      <c r="J126" s="251">
        <f t="shared" si="6"/>
        <v>268.9008</v>
      </c>
      <c r="K126" s="282"/>
    </row>
    <row r="127" spans="2:11" ht="15">
      <c r="B127" s="89">
        <v>10</v>
      </c>
      <c r="C127" s="90" t="s">
        <v>120</v>
      </c>
      <c r="D127" s="82" t="s">
        <v>130</v>
      </c>
      <c r="E127" s="91">
        <v>40.013</v>
      </c>
      <c r="F127" s="239">
        <v>38.617</v>
      </c>
      <c r="G127" s="154">
        <v>4</v>
      </c>
      <c r="H127" s="93" t="s">
        <v>7</v>
      </c>
      <c r="I127" s="94">
        <v>84</v>
      </c>
      <c r="J127" s="251">
        <f t="shared" si="6"/>
        <v>672.2184</v>
      </c>
      <c r="K127" s="282"/>
    </row>
    <row r="128" spans="2:11" ht="15">
      <c r="B128" s="89">
        <v>11</v>
      </c>
      <c r="C128" s="90" t="s">
        <v>120</v>
      </c>
      <c r="D128" s="82" t="s">
        <v>131</v>
      </c>
      <c r="E128" s="83">
        <v>43.215</v>
      </c>
      <c r="F128" s="231">
        <v>43.215</v>
      </c>
      <c r="G128" s="154">
        <v>3</v>
      </c>
      <c r="H128" s="93" t="s">
        <v>7</v>
      </c>
      <c r="I128" s="94">
        <v>84</v>
      </c>
      <c r="J128" s="251">
        <f t="shared" si="6"/>
        <v>726.0120000000001</v>
      </c>
      <c r="K128" s="282"/>
    </row>
    <row r="129" spans="2:11" ht="15">
      <c r="B129" s="89">
        <v>12</v>
      </c>
      <c r="C129" s="90" t="s">
        <v>120</v>
      </c>
      <c r="D129" s="82" t="s">
        <v>132</v>
      </c>
      <c r="E129" s="83">
        <v>10.003</v>
      </c>
      <c r="F129" s="239">
        <v>9.878</v>
      </c>
      <c r="G129" s="154">
        <v>4</v>
      </c>
      <c r="H129" s="93" t="s">
        <v>7</v>
      </c>
      <c r="I129" s="94">
        <v>84</v>
      </c>
      <c r="J129" s="251">
        <f t="shared" si="6"/>
        <v>168.0504</v>
      </c>
      <c r="K129" s="282"/>
    </row>
    <row r="130" spans="2:11" ht="15">
      <c r="B130" s="89">
        <v>13</v>
      </c>
      <c r="C130" s="90" t="s">
        <v>120</v>
      </c>
      <c r="D130" s="82" t="s">
        <v>133</v>
      </c>
      <c r="E130" s="83">
        <v>22.008</v>
      </c>
      <c r="F130" s="239">
        <v>21.192</v>
      </c>
      <c r="G130" s="154">
        <v>4</v>
      </c>
      <c r="H130" s="93" t="s">
        <v>7</v>
      </c>
      <c r="I130" s="94">
        <v>84</v>
      </c>
      <c r="J130" s="251">
        <f t="shared" si="6"/>
        <v>369.7344</v>
      </c>
      <c r="K130" s="282"/>
    </row>
    <row r="131" spans="2:11" ht="15">
      <c r="B131" s="89">
        <v>14</v>
      </c>
      <c r="C131" s="90" t="s">
        <v>120</v>
      </c>
      <c r="D131" s="82" t="s">
        <v>134</v>
      </c>
      <c r="E131" s="91">
        <v>11.333</v>
      </c>
      <c r="F131" s="228">
        <v>11.333</v>
      </c>
      <c r="G131" s="154">
        <v>4</v>
      </c>
      <c r="H131" s="93" t="s">
        <v>7</v>
      </c>
      <c r="I131" s="94">
        <v>84</v>
      </c>
      <c r="J131" s="251">
        <f t="shared" si="6"/>
        <v>190.39440000000002</v>
      </c>
      <c r="K131" s="282"/>
    </row>
    <row r="132" spans="2:11" ht="15">
      <c r="B132" s="89">
        <v>15</v>
      </c>
      <c r="C132" s="90" t="s">
        <v>120</v>
      </c>
      <c r="D132" s="82" t="s">
        <v>135</v>
      </c>
      <c r="E132" s="91">
        <v>11.339</v>
      </c>
      <c r="F132" s="239">
        <v>10.985</v>
      </c>
      <c r="G132" s="154">
        <v>4</v>
      </c>
      <c r="H132" s="93" t="s">
        <v>7</v>
      </c>
      <c r="I132" s="94">
        <v>84</v>
      </c>
      <c r="J132" s="251">
        <f t="shared" si="6"/>
        <v>190.4952</v>
      </c>
      <c r="K132" s="282"/>
    </row>
    <row r="133" spans="2:11" ht="15">
      <c r="B133" s="89">
        <v>16</v>
      </c>
      <c r="C133" s="90" t="s">
        <v>120</v>
      </c>
      <c r="D133" s="82" t="s">
        <v>136</v>
      </c>
      <c r="E133" s="91">
        <v>11.339</v>
      </c>
      <c r="F133" s="239">
        <v>10.812</v>
      </c>
      <c r="G133" s="154">
        <v>4</v>
      </c>
      <c r="H133" s="93" t="s">
        <v>7</v>
      </c>
      <c r="I133" s="94">
        <v>84</v>
      </c>
      <c r="J133" s="251">
        <f t="shared" si="6"/>
        <v>190.4952</v>
      </c>
      <c r="K133" s="282"/>
    </row>
    <row r="134" spans="2:11" ht="15">
      <c r="B134" s="89">
        <v>17</v>
      </c>
      <c r="C134" s="90" t="s">
        <v>120</v>
      </c>
      <c r="D134" s="82" t="s">
        <v>137</v>
      </c>
      <c r="E134" s="91">
        <v>9.803</v>
      </c>
      <c r="F134" s="239">
        <v>9.71</v>
      </c>
      <c r="G134" s="154">
        <v>3</v>
      </c>
      <c r="H134" s="93" t="s">
        <v>7</v>
      </c>
      <c r="I134" s="94">
        <v>84</v>
      </c>
      <c r="J134" s="251">
        <f t="shared" si="6"/>
        <v>164.6904</v>
      </c>
      <c r="K134" s="282"/>
    </row>
    <row r="135" spans="2:11" ht="15">
      <c r="B135" s="89">
        <v>18</v>
      </c>
      <c r="C135" s="90" t="s">
        <v>120</v>
      </c>
      <c r="D135" s="82" t="s">
        <v>138</v>
      </c>
      <c r="E135" s="91">
        <v>6.002</v>
      </c>
      <c r="F135" s="228">
        <v>6.002</v>
      </c>
      <c r="G135" s="154">
        <v>3</v>
      </c>
      <c r="H135" s="93" t="s">
        <v>7</v>
      </c>
      <c r="I135" s="94">
        <v>84</v>
      </c>
      <c r="J135" s="251">
        <f t="shared" si="6"/>
        <v>100.8336</v>
      </c>
      <c r="K135" s="282"/>
    </row>
    <row r="136" spans="2:11" ht="15">
      <c r="B136" s="89">
        <v>19</v>
      </c>
      <c r="C136" s="81" t="s">
        <v>120</v>
      </c>
      <c r="D136" s="82" t="s">
        <v>139</v>
      </c>
      <c r="E136" s="83">
        <v>14.005</v>
      </c>
      <c r="F136" s="239">
        <v>13.899</v>
      </c>
      <c r="G136" s="173">
        <v>3</v>
      </c>
      <c r="H136" s="86" t="s">
        <v>7</v>
      </c>
      <c r="I136" s="94">
        <v>84</v>
      </c>
      <c r="J136" s="251">
        <f t="shared" si="6"/>
        <v>235.28400000000002</v>
      </c>
      <c r="K136" s="282"/>
    </row>
    <row r="137" spans="2:11" ht="15">
      <c r="B137" s="89">
        <v>20</v>
      </c>
      <c r="C137" s="90" t="s">
        <v>120</v>
      </c>
      <c r="D137" s="96" t="s">
        <v>140</v>
      </c>
      <c r="E137" s="91">
        <v>25.008</v>
      </c>
      <c r="F137" s="228">
        <v>25.008</v>
      </c>
      <c r="G137" s="154">
        <v>4</v>
      </c>
      <c r="H137" s="93" t="s">
        <v>7</v>
      </c>
      <c r="I137" s="94">
        <v>84</v>
      </c>
      <c r="J137" s="251">
        <f t="shared" si="6"/>
        <v>420.1344</v>
      </c>
      <c r="K137" s="282"/>
    </row>
    <row r="138" spans="2:11" ht="15">
      <c r="B138" s="89">
        <v>21</v>
      </c>
      <c r="C138" s="90" t="s">
        <v>120</v>
      </c>
      <c r="D138" s="82" t="s">
        <v>141</v>
      </c>
      <c r="E138" s="91">
        <v>18.006</v>
      </c>
      <c r="F138" s="239">
        <v>17.909</v>
      </c>
      <c r="G138" s="154">
        <v>3</v>
      </c>
      <c r="H138" s="93" t="s">
        <v>7</v>
      </c>
      <c r="I138" s="94">
        <v>84</v>
      </c>
      <c r="J138" s="251">
        <f t="shared" si="6"/>
        <v>302.5008</v>
      </c>
      <c r="K138" s="282"/>
    </row>
    <row r="139" spans="2:11" ht="15">
      <c r="B139" s="89">
        <v>22</v>
      </c>
      <c r="C139" s="90" t="s">
        <v>120</v>
      </c>
      <c r="D139" s="82" t="s">
        <v>142</v>
      </c>
      <c r="E139" s="91">
        <v>19.507</v>
      </c>
      <c r="F139" s="228">
        <v>19.507</v>
      </c>
      <c r="G139" s="154">
        <v>3</v>
      </c>
      <c r="H139" s="93" t="s">
        <v>7</v>
      </c>
      <c r="I139" s="94">
        <v>84</v>
      </c>
      <c r="J139" s="251">
        <f t="shared" si="6"/>
        <v>327.71760000000006</v>
      </c>
      <c r="K139" s="282"/>
    </row>
    <row r="140" spans="2:11" ht="15">
      <c r="B140" s="89">
        <v>23</v>
      </c>
      <c r="C140" s="90" t="s">
        <v>120</v>
      </c>
      <c r="D140" s="82" t="s">
        <v>143</v>
      </c>
      <c r="E140" s="91">
        <v>20.007</v>
      </c>
      <c r="F140" s="228">
        <v>20.007</v>
      </c>
      <c r="G140" s="154">
        <v>3</v>
      </c>
      <c r="H140" s="93" t="s">
        <v>7</v>
      </c>
      <c r="I140" s="94">
        <v>84</v>
      </c>
      <c r="J140" s="251">
        <f t="shared" si="6"/>
        <v>336.11760000000004</v>
      </c>
      <c r="K140" s="282"/>
    </row>
    <row r="141" spans="2:11" ht="15">
      <c r="B141" s="89">
        <v>24</v>
      </c>
      <c r="C141" s="90" t="s">
        <v>120</v>
      </c>
      <c r="D141" s="82" t="s">
        <v>144</v>
      </c>
      <c r="E141" s="91">
        <v>14.005</v>
      </c>
      <c r="F141" s="228">
        <v>14.005</v>
      </c>
      <c r="G141" s="154">
        <v>3</v>
      </c>
      <c r="H141" s="93" t="s">
        <v>7</v>
      </c>
      <c r="I141" s="94">
        <v>84</v>
      </c>
      <c r="J141" s="251">
        <f t="shared" si="6"/>
        <v>235.28400000000002</v>
      </c>
      <c r="K141" s="282"/>
    </row>
    <row r="142" spans="2:11" ht="15">
      <c r="B142" s="89">
        <v>25</v>
      </c>
      <c r="C142" s="90" t="s">
        <v>120</v>
      </c>
      <c r="D142" s="82" t="s">
        <v>145</v>
      </c>
      <c r="E142" s="91">
        <v>20.006</v>
      </c>
      <c r="F142" s="228">
        <v>20.006</v>
      </c>
      <c r="G142" s="154">
        <v>3</v>
      </c>
      <c r="H142" s="93" t="s">
        <v>7</v>
      </c>
      <c r="I142" s="94">
        <v>84</v>
      </c>
      <c r="J142" s="251">
        <f t="shared" si="6"/>
        <v>336.1008</v>
      </c>
      <c r="K142" s="282"/>
    </row>
    <row r="143" spans="2:11" ht="15">
      <c r="B143" s="89">
        <v>26</v>
      </c>
      <c r="C143" s="90" t="s">
        <v>120</v>
      </c>
      <c r="D143" s="82" t="s">
        <v>146</v>
      </c>
      <c r="E143" s="91">
        <v>15.005</v>
      </c>
      <c r="F143" s="239">
        <v>14.963</v>
      </c>
      <c r="G143" s="154">
        <v>3</v>
      </c>
      <c r="H143" s="93" t="s">
        <v>7</v>
      </c>
      <c r="I143" s="94">
        <v>84</v>
      </c>
      <c r="J143" s="251">
        <f t="shared" si="6"/>
        <v>252.08400000000003</v>
      </c>
      <c r="K143" s="282"/>
    </row>
    <row r="144" spans="2:11" ht="15">
      <c r="B144" s="89">
        <v>27</v>
      </c>
      <c r="C144" s="90" t="s">
        <v>120</v>
      </c>
      <c r="D144" s="82" t="s">
        <v>147</v>
      </c>
      <c r="E144" s="91">
        <v>15.004</v>
      </c>
      <c r="F144" s="239">
        <v>14.8</v>
      </c>
      <c r="G144" s="154">
        <v>3</v>
      </c>
      <c r="H144" s="93" t="s">
        <v>7</v>
      </c>
      <c r="I144" s="94">
        <v>84</v>
      </c>
      <c r="J144" s="251">
        <f t="shared" si="6"/>
        <v>252.0672</v>
      </c>
      <c r="K144" s="282"/>
    </row>
    <row r="145" spans="2:11" ht="15">
      <c r="B145" s="89">
        <v>28</v>
      </c>
      <c r="C145" s="90" t="s">
        <v>120</v>
      </c>
      <c r="D145" s="82" t="s">
        <v>148</v>
      </c>
      <c r="E145" s="91">
        <v>15.006</v>
      </c>
      <c r="F145" s="228">
        <v>15.006</v>
      </c>
      <c r="G145" s="154">
        <v>3</v>
      </c>
      <c r="H145" s="93" t="s">
        <v>7</v>
      </c>
      <c r="I145" s="94">
        <v>84</v>
      </c>
      <c r="J145" s="251">
        <f t="shared" si="6"/>
        <v>252.10080000000002</v>
      </c>
      <c r="K145" s="282"/>
    </row>
    <row r="146" spans="2:11" ht="15">
      <c r="B146" s="89">
        <v>29</v>
      </c>
      <c r="C146" s="90" t="s">
        <v>120</v>
      </c>
      <c r="D146" s="96" t="s">
        <v>149</v>
      </c>
      <c r="E146" s="91">
        <v>18.006</v>
      </c>
      <c r="F146" s="228">
        <v>18.006</v>
      </c>
      <c r="G146" s="154">
        <v>3</v>
      </c>
      <c r="H146" s="93" t="s">
        <v>7</v>
      </c>
      <c r="I146" s="94">
        <v>84</v>
      </c>
      <c r="J146" s="251">
        <f t="shared" si="6"/>
        <v>302.5008</v>
      </c>
      <c r="K146" s="282"/>
    </row>
    <row r="147" spans="2:11" ht="15">
      <c r="B147" s="89">
        <v>30</v>
      </c>
      <c r="C147" s="90" t="s">
        <v>120</v>
      </c>
      <c r="D147" s="96" t="s">
        <v>150</v>
      </c>
      <c r="E147" s="91">
        <v>17.405</v>
      </c>
      <c r="F147" s="228">
        <v>17.405</v>
      </c>
      <c r="G147" s="154">
        <v>3</v>
      </c>
      <c r="H147" s="93" t="s">
        <v>7</v>
      </c>
      <c r="I147" s="94">
        <v>84</v>
      </c>
      <c r="J147" s="251">
        <f t="shared" si="6"/>
        <v>292.40400000000005</v>
      </c>
      <c r="K147" s="282"/>
    </row>
    <row r="148" spans="2:11" ht="15">
      <c r="B148" s="89">
        <v>31</v>
      </c>
      <c r="C148" s="90" t="s">
        <v>120</v>
      </c>
      <c r="D148" s="82" t="s">
        <v>151</v>
      </c>
      <c r="E148" s="91">
        <v>15.004</v>
      </c>
      <c r="F148" s="228">
        <v>15.004</v>
      </c>
      <c r="G148" s="154">
        <v>3</v>
      </c>
      <c r="H148" s="93" t="s">
        <v>7</v>
      </c>
      <c r="I148" s="94">
        <v>84</v>
      </c>
      <c r="J148" s="251">
        <f t="shared" si="6"/>
        <v>252.0672</v>
      </c>
      <c r="K148" s="282"/>
    </row>
    <row r="149" spans="2:11" ht="15">
      <c r="B149" s="89">
        <v>32</v>
      </c>
      <c r="C149" s="90" t="s">
        <v>120</v>
      </c>
      <c r="D149" s="82" t="s">
        <v>152</v>
      </c>
      <c r="E149" s="91">
        <v>14.005</v>
      </c>
      <c r="F149" s="228">
        <v>14.005</v>
      </c>
      <c r="G149" s="154">
        <v>3</v>
      </c>
      <c r="H149" s="93" t="s">
        <v>7</v>
      </c>
      <c r="I149" s="94">
        <v>84</v>
      </c>
      <c r="J149" s="251">
        <f t="shared" si="6"/>
        <v>235.28400000000002</v>
      </c>
      <c r="K149" s="282"/>
    </row>
    <row r="150" spans="2:11" ht="15">
      <c r="B150" s="89">
        <v>33</v>
      </c>
      <c r="C150" s="90" t="s">
        <v>120</v>
      </c>
      <c r="D150" s="82" t="s">
        <v>153</v>
      </c>
      <c r="E150" s="91">
        <v>27.509</v>
      </c>
      <c r="F150" s="228">
        <v>27.509</v>
      </c>
      <c r="G150" s="154">
        <v>3</v>
      </c>
      <c r="H150" s="93" t="s">
        <v>7</v>
      </c>
      <c r="I150" s="94">
        <v>84</v>
      </c>
      <c r="J150" s="251">
        <f t="shared" si="6"/>
        <v>462.1512</v>
      </c>
      <c r="K150" s="282"/>
    </row>
    <row r="151" spans="2:11" ht="15">
      <c r="B151" s="89">
        <v>34</v>
      </c>
      <c r="C151" s="90" t="s">
        <v>120</v>
      </c>
      <c r="D151" s="82" t="s">
        <v>154</v>
      </c>
      <c r="E151" s="91">
        <v>16.005</v>
      </c>
      <c r="F151" s="228">
        <v>16.005</v>
      </c>
      <c r="G151" s="154">
        <v>3</v>
      </c>
      <c r="H151" s="93" t="s">
        <v>7</v>
      </c>
      <c r="I151" s="94">
        <v>84</v>
      </c>
      <c r="J151" s="251">
        <f t="shared" si="6"/>
        <v>268.884</v>
      </c>
      <c r="K151" s="282"/>
    </row>
    <row r="152" spans="2:11" ht="15">
      <c r="B152" s="89">
        <v>35</v>
      </c>
      <c r="C152" s="90" t="s">
        <v>120</v>
      </c>
      <c r="D152" s="82" t="s">
        <v>155</v>
      </c>
      <c r="E152" s="91">
        <v>40.013</v>
      </c>
      <c r="F152" s="239">
        <v>39.423</v>
      </c>
      <c r="G152" s="154">
        <v>3</v>
      </c>
      <c r="H152" s="93" t="s">
        <v>7</v>
      </c>
      <c r="I152" s="94">
        <v>84</v>
      </c>
      <c r="J152" s="251">
        <f t="shared" si="6"/>
        <v>672.2184</v>
      </c>
      <c r="K152" s="282"/>
    </row>
    <row r="153" spans="2:11" ht="15">
      <c r="B153" s="89">
        <v>36</v>
      </c>
      <c r="C153" s="90" t="s">
        <v>120</v>
      </c>
      <c r="D153" s="82" t="s">
        <v>156</v>
      </c>
      <c r="E153" s="91">
        <v>40.013</v>
      </c>
      <c r="F153" s="228">
        <v>40.013</v>
      </c>
      <c r="G153" s="154">
        <v>3</v>
      </c>
      <c r="H153" s="93" t="s">
        <v>7</v>
      </c>
      <c r="I153" s="94">
        <v>84</v>
      </c>
      <c r="J153" s="251">
        <f t="shared" si="6"/>
        <v>672.2184</v>
      </c>
      <c r="K153" s="282"/>
    </row>
    <row r="154" spans="2:11" ht="15">
      <c r="B154" s="89">
        <v>37</v>
      </c>
      <c r="C154" s="90" t="s">
        <v>120</v>
      </c>
      <c r="D154" s="82" t="s">
        <v>157</v>
      </c>
      <c r="E154" s="91">
        <v>15.505</v>
      </c>
      <c r="F154" s="228">
        <v>15.505</v>
      </c>
      <c r="G154" s="154">
        <v>3</v>
      </c>
      <c r="H154" s="93" t="s">
        <v>7</v>
      </c>
      <c r="I154" s="94">
        <v>84</v>
      </c>
      <c r="J154" s="251">
        <f t="shared" si="6"/>
        <v>260.48400000000004</v>
      </c>
      <c r="K154" s="282"/>
    </row>
    <row r="155" spans="2:11" ht="15">
      <c r="B155" s="89">
        <v>38</v>
      </c>
      <c r="C155" s="90" t="s">
        <v>120</v>
      </c>
      <c r="D155" s="82" t="s">
        <v>158</v>
      </c>
      <c r="E155" s="91">
        <v>12.004</v>
      </c>
      <c r="F155" s="239">
        <v>11.711</v>
      </c>
      <c r="G155" s="154">
        <v>3</v>
      </c>
      <c r="H155" s="93" t="s">
        <v>7</v>
      </c>
      <c r="I155" s="94">
        <v>84</v>
      </c>
      <c r="J155" s="251">
        <f t="shared" si="6"/>
        <v>201.6672</v>
      </c>
      <c r="K155" s="282"/>
    </row>
    <row r="156" spans="2:11" ht="15">
      <c r="B156" s="89">
        <v>39</v>
      </c>
      <c r="C156" s="90" t="s">
        <v>120</v>
      </c>
      <c r="D156" s="82" t="s">
        <v>159</v>
      </c>
      <c r="E156" s="91">
        <v>12.004</v>
      </c>
      <c r="F156" s="239">
        <v>11.796</v>
      </c>
      <c r="G156" s="154">
        <v>3</v>
      </c>
      <c r="H156" s="93" t="s">
        <v>7</v>
      </c>
      <c r="I156" s="94">
        <v>84</v>
      </c>
      <c r="J156" s="251">
        <f t="shared" si="6"/>
        <v>201.6672</v>
      </c>
      <c r="K156" s="282"/>
    </row>
    <row r="157" spans="2:11" ht="15">
      <c r="B157" s="89">
        <v>40</v>
      </c>
      <c r="C157" s="90" t="s">
        <v>120</v>
      </c>
      <c r="D157" s="82" t="s">
        <v>160</v>
      </c>
      <c r="E157" s="91">
        <v>61.92</v>
      </c>
      <c r="F157" s="239">
        <v>61.648</v>
      </c>
      <c r="G157" s="154">
        <v>3</v>
      </c>
      <c r="H157" s="93" t="s">
        <v>7</v>
      </c>
      <c r="I157" s="94">
        <v>84</v>
      </c>
      <c r="J157" s="251">
        <f t="shared" si="6"/>
        <v>1040.256</v>
      </c>
      <c r="K157" s="282"/>
    </row>
    <row r="158" spans="2:11" ht="15">
      <c r="B158" s="89">
        <v>41</v>
      </c>
      <c r="C158" s="90" t="s">
        <v>120</v>
      </c>
      <c r="D158" s="82" t="s">
        <v>161</v>
      </c>
      <c r="E158" s="91">
        <v>12.004</v>
      </c>
      <c r="F158" s="239">
        <v>11.821</v>
      </c>
      <c r="G158" s="154">
        <v>3</v>
      </c>
      <c r="H158" s="93" t="s">
        <v>7</v>
      </c>
      <c r="I158" s="94">
        <v>84</v>
      </c>
      <c r="J158" s="251">
        <f t="shared" si="6"/>
        <v>201.6672</v>
      </c>
      <c r="K158" s="282"/>
    </row>
    <row r="159" spans="2:11" ht="15">
      <c r="B159" s="89">
        <v>42</v>
      </c>
      <c r="C159" s="90" t="s">
        <v>120</v>
      </c>
      <c r="D159" s="82" t="s">
        <v>162</v>
      </c>
      <c r="E159" s="91">
        <v>16.005</v>
      </c>
      <c r="F159" s="228">
        <v>16.005</v>
      </c>
      <c r="G159" s="154">
        <v>3</v>
      </c>
      <c r="H159" s="93" t="s">
        <v>7</v>
      </c>
      <c r="I159" s="94">
        <v>84</v>
      </c>
      <c r="J159" s="251">
        <f t="shared" si="6"/>
        <v>268.884</v>
      </c>
      <c r="K159" s="282"/>
    </row>
    <row r="160" spans="2:11" ht="15">
      <c r="B160" s="89">
        <v>43</v>
      </c>
      <c r="C160" s="90" t="s">
        <v>120</v>
      </c>
      <c r="D160" s="82" t="s">
        <v>163</v>
      </c>
      <c r="E160" s="91">
        <v>12.004</v>
      </c>
      <c r="F160" s="239">
        <v>11.843</v>
      </c>
      <c r="G160" s="154">
        <v>3</v>
      </c>
      <c r="H160" s="93" t="s">
        <v>7</v>
      </c>
      <c r="I160" s="94">
        <v>84</v>
      </c>
      <c r="J160" s="251">
        <f t="shared" si="6"/>
        <v>201.6672</v>
      </c>
      <c r="K160" s="282"/>
    </row>
    <row r="161" spans="2:11" ht="15">
      <c r="B161" s="89">
        <v>44</v>
      </c>
      <c r="C161" s="90" t="s">
        <v>120</v>
      </c>
      <c r="D161" s="82" t="s">
        <v>164</v>
      </c>
      <c r="E161" s="91">
        <v>49.717</v>
      </c>
      <c r="F161" s="239">
        <v>48.421</v>
      </c>
      <c r="G161" s="154">
        <v>3</v>
      </c>
      <c r="H161" s="93" t="s">
        <v>7</v>
      </c>
      <c r="I161" s="94">
        <v>84</v>
      </c>
      <c r="J161" s="251">
        <f t="shared" si="6"/>
        <v>835.2456</v>
      </c>
      <c r="K161" s="282"/>
    </row>
    <row r="162" spans="2:11" ht="15">
      <c r="B162" s="89">
        <v>45</v>
      </c>
      <c r="C162" s="90" t="s">
        <v>120</v>
      </c>
      <c r="D162" s="82" t="s">
        <v>165</v>
      </c>
      <c r="E162" s="91">
        <v>21.007</v>
      </c>
      <c r="F162" s="228">
        <v>21.007</v>
      </c>
      <c r="G162" s="154">
        <v>3</v>
      </c>
      <c r="H162" s="93" t="s">
        <v>7</v>
      </c>
      <c r="I162" s="94">
        <v>84</v>
      </c>
      <c r="J162" s="251">
        <f t="shared" si="6"/>
        <v>352.91760000000005</v>
      </c>
      <c r="K162" s="282"/>
    </row>
    <row r="163" spans="2:11" ht="15">
      <c r="B163" s="89">
        <v>46</v>
      </c>
      <c r="C163" s="90" t="s">
        <v>120</v>
      </c>
      <c r="D163" s="82" t="s">
        <v>166</v>
      </c>
      <c r="E163" s="91">
        <v>14.005</v>
      </c>
      <c r="F163" s="239">
        <v>12.75</v>
      </c>
      <c r="G163" s="154">
        <v>3</v>
      </c>
      <c r="H163" s="93" t="s">
        <v>7</v>
      </c>
      <c r="I163" s="94">
        <v>84</v>
      </c>
      <c r="J163" s="251">
        <f t="shared" si="6"/>
        <v>235.28400000000002</v>
      </c>
      <c r="K163" s="282"/>
    </row>
    <row r="164" spans="2:11" ht="15">
      <c r="B164" s="89">
        <v>47</v>
      </c>
      <c r="C164" s="90" t="s">
        <v>120</v>
      </c>
      <c r="D164" s="82" t="s">
        <v>167</v>
      </c>
      <c r="E164" s="91">
        <v>17.13</v>
      </c>
      <c r="F164" s="228">
        <v>17.13</v>
      </c>
      <c r="G164" s="154">
        <v>3</v>
      </c>
      <c r="H164" s="93" t="s">
        <v>7</v>
      </c>
      <c r="I164" s="94">
        <v>84</v>
      </c>
      <c r="J164" s="251">
        <f t="shared" si="6"/>
        <v>287.784</v>
      </c>
      <c r="K164" s="282"/>
    </row>
    <row r="165" spans="2:11" ht="15">
      <c r="B165" s="89">
        <v>48</v>
      </c>
      <c r="C165" s="90" t="s">
        <v>120</v>
      </c>
      <c r="D165" s="96" t="s">
        <v>168</v>
      </c>
      <c r="E165" s="91">
        <v>25.008</v>
      </c>
      <c r="F165" s="228">
        <v>25.008</v>
      </c>
      <c r="G165" s="154">
        <v>3</v>
      </c>
      <c r="H165" s="93" t="s">
        <v>7</v>
      </c>
      <c r="I165" s="94">
        <v>84</v>
      </c>
      <c r="J165" s="251">
        <f t="shared" si="6"/>
        <v>420.1344</v>
      </c>
      <c r="K165" s="282"/>
    </row>
    <row r="166" spans="2:11" ht="15">
      <c r="B166" s="89">
        <v>49</v>
      </c>
      <c r="C166" s="90" t="s">
        <v>120</v>
      </c>
      <c r="D166" s="96" t="s">
        <v>169</v>
      </c>
      <c r="E166" s="91">
        <v>19.009</v>
      </c>
      <c r="F166" s="239">
        <v>18.289</v>
      </c>
      <c r="G166" s="154">
        <v>3</v>
      </c>
      <c r="H166" s="93" t="s">
        <v>7</v>
      </c>
      <c r="I166" s="94">
        <v>84</v>
      </c>
      <c r="J166" s="251">
        <f t="shared" si="6"/>
        <v>319.3512</v>
      </c>
      <c r="K166" s="282"/>
    </row>
    <row r="167" spans="2:11" ht="15">
      <c r="B167" s="89">
        <v>50</v>
      </c>
      <c r="C167" s="90" t="s">
        <v>120</v>
      </c>
      <c r="D167" s="96" t="s">
        <v>170</v>
      </c>
      <c r="E167" s="91">
        <v>10.003</v>
      </c>
      <c r="F167" s="228">
        <v>10.003</v>
      </c>
      <c r="G167" s="154">
        <v>3</v>
      </c>
      <c r="H167" s="93" t="s">
        <v>7</v>
      </c>
      <c r="I167" s="94">
        <v>84</v>
      </c>
      <c r="J167" s="251">
        <f t="shared" si="6"/>
        <v>168.0504</v>
      </c>
      <c r="K167" s="282"/>
    </row>
    <row r="168" spans="2:11" ht="15">
      <c r="B168" s="89">
        <v>51</v>
      </c>
      <c r="C168" s="90" t="s">
        <v>120</v>
      </c>
      <c r="D168" s="96" t="s">
        <v>171</v>
      </c>
      <c r="E168" s="91">
        <v>33.01</v>
      </c>
      <c r="F168" s="239">
        <v>32.495</v>
      </c>
      <c r="G168" s="154">
        <v>3</v>
      </c>
      <c r="H168" s="93" t="s">
        <v>7</v>
      </c>
      <c r="I168" s="94">
        <v>84</v>
      </c>
      <c r="J168" s="251">
        <f t="shared" si="6"/>
        <v>554.568</v>
      </c>
      <c r="K168" s="282"/>
    </row>
    <row r="169" spans="2:11" ht="15">
      <c r="B169" s="89">
        <v>52</v>
      </c>
      <c r="C169" s="90" t="s">
        <v>120</v>
      </c>
      <c r="D169" s="96" t="s">
        <v>172</v>
      </c>
      <c r="E169" s="91">
        <v>10.503</v>
      </c>
      <c r="F169" s="239">
        <v>10.323</v>
      </c>
      <c r="G169" s="154">
        <v>3</v>
      </c>
      <c r="H169" s="93" t="s">
        <v>7</v>
      </c>
      <c r="I169" s="94">
        <v>84</v>
      </c>
      <c r="J169" s="251">
        <f t="shared" si="6"/>
        <v>176.4504</v>
      </c>
      <c r="K169" s="282"/>
    </row>
    <row r="170" spans="2:11" ht="15">
      <c r="B170" s="89">
        <v>53</v>
      </c>
      <c r="C170" s="90" t="s">
        <v>120</v>
      </c>
      <c r="D170" s="96" t="s">
        <v>173</v>
      </c>
      <c r="E170" s="91">
        <v>10.003</v>
      </c>
      <c r="F170" s="234">
        <v>9.775</v>
      </c>
      <c r="G170" s="154">
        <v>3</v>
      </c>
      <c r="H170" s="93" t="s">
        <v>7</v>
      </c>
      <c r="I170" s="94">
        <v>84</v>
      </c>
      <c r="J170" s="251">
        <f t="shared" si="6"/>
        <v>168.0504</v>
      </c>
      <c r="K170" s="282"/>
    </row>
    <row r="171" spans="2:11" ht="15">
      <c r="B171" s="89">
        <v>54</v>
      </c>
      <c r="C171" s="90" t="s">
        <v>120</v>
      </c>
      <c r="D171" s="96" t="s">
        <v>174</v>
      </c>
      <c r="E171" s="91">
        <v>57.517</v>
      </c>
      <c r="F171" s="241">
        <v>55.985</v>
      </c>
      <c r="G171" s="154">
        <v>3</v>
      </c>
      <c r="H171" s="93" t="s">
        <v>7</v>
      </c>
      <c r="I171" s="94">
        <v>84</v>
      </c>
      <c r="J171" s="251">
        <f t="shared" si="6"/>
        <v>966.2856</v>
      </c>
      <c r="K171" s="282"/>
    </row>
    <row r="172" spans="2:11" ht="15">
      <c r="B172" s="89">
        <v>55</v>
      </c>
      <c r="C172" s="90" t="s">
        <v>120</v>
      </c>
      <c r="D172" s="96" t="s">
        <v>175</v>
      </c>
      <c r="E172" s="91">
        <v>18.006</v>
      </c>
      <c r="F172" s="234">
        <v>17.341</v>
      </c>
      <c r="G172" s="154">
        <v>3</v>
      </c>
      <c r="H172" s="93" t="s">
        <v>7</v>
      </c>
      <c r="I172" s="94">
        <v>84</v>
      </c>
      <c r="J172" s="251">
        <f t="shared" si="6"/>
        <v>302.5008</v>
      </c>
      <c r="K172" s="282"/>
    </row>
    <row r="173" spans="2:11" ht="15">
      <c r="B173" s="89">
        <v>56</v>
      </c>
      <c r="C173" s="90" t="s">
        <v>120</v>
      </c>
      <c r="D173" s="96" t="s">
        <v>176</v>
      </c>
      <c r="E173" s="91">
        <v>9.703</v>
      </c>
      <c r="F173" s="234">
        <v>8.972</v>
      </c>
      <c r="G173" s="154">
        <v>3</v>
      </c>
      <c r="H173" s="93" t="s">
        <v>7</v>
      </c>
      <c r="I173" s="94">
        <v>84</v>
      </c>
      <c r="J173" s="251">
        <f t="shared" si="6"/>
        <v>163.0104</v>
      </c>
      <c r="K173" s="282"/>
    </row>
    <row r="174" spans="2:11" ht="15">
      <c r="B174" s="89">
        <v>57</v>
      </c>
      <c r="C174" s="90" t="s">
        <v>120</v>
      </c>
      <c r="D174" s="96" t="s">
        <v>177</v>
      </c>
      <c r="E174" s="91">
        <v>24.258</v>
      </c>
      <c r="F174" s="228">
        <v>24.258</v>
      </c>
      <c r="G174" s="154">
        <v>3</v>
      </c>
      <c r="H174" s="93" t="s">
        <v>7</v>
      </c>
      <c r="I174" s="94">
        <v>84</v>
      </c>
      <c r="J174" s="251">
        <f t="shared" si="6"/>
        <v>407.5344</v>
      </c>
      <c r="K174" s="282"/>
    </row>
    <row r="175" spans="2:11" ht="15">
      <c r="B175" s="89">
        <v>58</v>
      </c>
      <c r="C175" s="90" t="s">
        <v>120</v>
      </c>
      <c r="D175" s="82" t="s">
        <v>178</v>
      </c>
      <c r="E175" s="91">
        <v>21.507</v>
      </c>
      <c r="F175" s="228">
        <v>21.507</v>
      </c>
      <c r="G175" s="154">
        <v>3</v>
      </c>
      <c r="H175" s="93" t="s">
        <v>7</v>
      </c>
      <c r="I175" s="94">
        <v>84</v>
      </c>
      <c r="J175" s="251">
        <f t="shared" si="6"/>
        <v>361.3176</v>
      </c>
      <c r="K175" s="282"/>
    </row>
    <row r="176" spans="2:11" ht="15">
      <c r="B176" s="89">
        <v>59</v>
      </c>
      <c r="C176" s="90" t="s">
        <v>120</v>
      </c>
      <c r="D176" s="82" t="s">
        <v>179</v>
      </c>
      <c r="E176" s="91">
        <v>15.205</v>
      </c>
      <c r="F176" s="228">
        <v>15.205</v>
      </c>
      <c r="G176" s="154">
        <v>3</v>
      </c>
      <c r="H176" s="93" t="s">
        <v>7</v>
      </c>
      <c r="I176" s="94">
        <v>84</v>
      </c>
      <c r="J176" s="251">
        <f t="shared" si="6"/>
        <v>255.44400000000002</v>
      </c>
      <c r="K176" s="282"/>
    </row>
    <row r="177" spans="2:11" ht="15">
      <c r="B177" s="89">
        <v>60</v>
      </c>
      <c r="C177" s="90" t="s">
        <v>120</v>
      </c>
      <c r="D177" s="82" t="s">
        <v>180</v>
      </c>
      <c r="E177" s="91">
        <v>22.007</v>
      </c>
      <c r="F177" s="234">
        <v>21.724</v>
      </c>
      <c r="G177" s="154">
        <v>4</v>
      </c>
      <c r="H177" s="93" t="s">
        <v>7</v>
      </c>
      <c r="I177" s="94">
        <v>84</v>
      </c>
      <c r="J177" s="251">
        <f t="shared" si="6"/>
        <v>369.71760000000006</v>
      </c>
      <c r="K177" s="282"/>
    </row>
    <row r="178" spans="2:11" ht="15">
      <c r="B178" s="89">
        <v>61</v>
      </c>
      <c r="C178" s="90" t="s">
        <v>120</v>
      </c>
      <c r="D178" s="82" t="s">
        <v>181</v>
      </c>
      <c r="E178" s="91">
        <v>25.007</v>
      </c>
      <c r="F178" s="234">
        <v>24.968</v>
      </c>
      <c r="G178" s="154">
        <v>4</v>
      </c>
      <c r="H178" s="93" t="s">
        <v>7</v>
      </c>
      <c r="I178" s="94">
        <v>84</v>
      </c>
      <c r="J178" s="251">
        <f t="shared" si="6"/>
        <v>420.11760000000004</v>
      </c>
      <c r="K178" s="282"/>
    </row>
    <row r="179" spans="2:11" ht="15.75" thickBot="1">
      <c r="B179" s="89">
        <v>62</v>
      </c>
      <c r="C179" s="90" t="s">
        <v>120</v>
      </c>
      <c r="D179" s="82" t="s">
        <v>182</v>
      </c>
      <c r="E179" s="91">
        <v>14.43</v>
      </c>
      <c r="F179" s="234">
        <v>12.937</v>
      </c>
      <c r="G179" s="154">
        <v>4</v>
      </c>
      <c r="H179" s="93" t="s">
        <v>7</v>
      </c>
      <c r="I179" s="94">
        <v>84</v>
      </c>
      <c r="J179" s="251">
        <f t="shared" si="6"/>
        <v>242.424</v>
      </c>
      <c r="K179" s="282"/>
    </row>
    <row r="180" spans="2:11" ht="15">
      <c r="B180" s="80">
        <v>63</v>
      </c>
      <c r="C180" s="134" t="s">
        <v>120</v>
      </c>
      <c r="D180" s="135" t="s">
        <v>183</v>
      </c>
      <c r="E180" s="149">
        <v>23.008</v>
      </c>
      <c r="F180" s="227">
        <v>23.008</v>
      </c>
      <c r="G180" s="169">
        <v>3</v>
      </c>
      <c r="H180" s="137" t="s">
        <v>7</v>
      </c>
      <c r="I180" s="87">
        <v>84</v>
      </c>
      <c r="J180" s="138">
        <f aca="true" t="shared" si="7" ref="J180:J187">20%*I180*E180</f>
        <v>386.5344</v>
      </c>
      <c r="K180" s="282"/>
    </row>
    <row r="181" spans="2:11" ht="15">
      <c r="B181" s="89">
        <v>64</v>
      </c>
      <c r="C181" s="90" t="s">
        <v>120</v>
      </c>
      <c r="D181" s="96" t="s">
        <v>184</v>
      </c>
      <c r="E181" s="91">
        <v>25.01</v>
      </c>
      <c r="F181" s="239">
        <v>23.793</v>
      </c>
      <c r="G181" s="154">
        <v>3</v>
      </c>
      <c r="H181" s="93" t="s">
        <v>7</v>
      </c>
      <c r="I181" s="94">
        <v>84</v>
      </c>
      <c r="J181" s="95">
        <f t="shared" si="7"/>
        <v>420.16800000000006</v>
      </c>
      <c r="K181" s="282"/>
    </row>
    <row r="182" spans="2:11" ht="15">
      <c r="B182" s="89">
        <v>65</v>
      </c>
      <c r="C182" s="90" t="s">
        <v>120</v>
      </c>
      <c r="D182" s="96" t="s">
        <v>185</v>
      </c>
      <c r="E182" s="91">
        <v>52.824</v>
      </c>
      <c r="F182" s="239">
        <v>52.019</v>
      </c>
      <c r="G182" s="154">
        <v>3</v>
      </c>
      <c r="H182" s="93" t="s">
        <v>7</v>
      </c>
      <c r="I182" s="94">
        <v>84</v>
      </c>
      <c r="J182" s="95">
        <f t="shared" si="7"/>
        <v>887.4432</v>
      </c>
      <c r="K182" s="282"/>
    </row>
    <row r="183" spans="2:11" ht="15">
      <c r="B183" s="89">
        <v>66</v>
      </c>
      <c r="C183" s="90" t="s">
        <v>120</v>
      </c>
      <c r="D183" s="96" t="s">
        <v>186</v>
      </c>
      <c r="E183" s="91">
        <v>20.306</v>
      </c>
      <c r="F183" s="228">
        <v>20.306</v>
      </c>
      <c r="G183" s="154">
        <v>3</v>
      </c>
      <c r="H183" s="93" t="s">
        <v>7</v>
      </c>
      <c r="I183" s="94">
        <v>84</v>
      </c>
      <c r="J183" s="95">
        <f t="shared" si="7"/>
        <v>341.1408</v>
      </c>
      <c r="K183" s="282"/>
    </row>
    <row r="184" spans="2:11" ht="15">
      <c r="B184" s="89">
        <v>67</v>
      </c>
      <c r="C184" s="90" t="s">
        <v>120</v>
      </c>
      <c r="D184" s="96" t="s">
        <v>187</v>
      </c>
      <c r="E184" s="91">
        <v>28.009</v>
      </c>
      <c r="F184" s="272">
        <v>27.904</v>
      </c>
      <c r="G184" s="154">
        <v>4</v>
      </c>
      <c r="H184" s="93" t="s">
        <v>7</v>
      </c>
      <c r="I184" s="94">
        <v>84</v>
      </c>
      <c r="J184" s="95">
        <f t="shared" si="7"/>
        <v>470.55120000000005</v>
      </c>
      <c r="K184" s="282"/>
    </row>
    <row r="185" spans="2:11" ht="15">
      <c r="B185" s="89">
        <v>68</v>
      </c>
      <c r="C185" s="90" t="s">
        <v>120</v>
      </c>
      <c r="D185" s="96" t="s">
        <v>246</v>
      </c>
      <c r="E185" s="91">
        <v>28.009</v>
      </c>
      <c r="F185" s="228">
        <v>28.009</v>
      </c>
      <c r="G185" s="154">
        <v>4</v>
      </c>
      <c r="H185" s="93" t="s">
        <v>7</v>
      </c>
      <c r="I185" s="94">
        <v>84</v>
      </c>
      <c r="J185" s="95">
        <f t="shared" si="7"/>
        <v>470.55120000000005</v>
      </c>
      <c r="K185" s="282"/>
    </row>
    <row r="186" spans="2:11" ht="15">
      <c r="B186" s="89">
        <v>69</v>
      </c>
      <c r="C186" s="90" t="s">
        <v>120</v>
      </c>
      <c r="D186" s="96" t="s">
        <v>188</v>
      </c>
      <c r="E186" s="91">
        <v>50.015</v>
      </c>
      <c r="F186" s="240">
        <v>48.977</v>
      </c>
      <c r="G186" s="154">
        <v>4</v>
      </c>
      <c r="H186" s="93" t="s">
        <v>7</v>
      </c>
      <c r="I186" s="94">
        <v>84</v>
      </c>
      <c r="J186" s="95">
        <f t="shared" si="7"/>
        <v>840.2520000000001</v>
      </c>
      <c r="K186" s="282"/>
    </row>
    <row r="187" spans="2:11" ht="15.75" thickBot="1">
      <c r="B187" s="128">
        <v>70</v>
      </c>
      <c r="C187" s="129" t="s">
        <v>120</v>
      </c>
      <c r="D187" s="130" t="s">
        <v>189</v>
      </c>
      <c r="E187" s="131">
        <v>16.005</v>
      </c>
      <c r="F187" s="229">
        <v>16.005</v>
      </c>
      <c r="G187" s="273">
        <v>4</v>
      </c>
      <c r="H187" s="139" t="s">
        <v>7</v>
      </c>
      <c r="I187" s="140">
        <v>84</v>
      </c>
      <c r="J187" s="141">
        <f t="shared" si="7"/>
        <v>268.884</v>
      </c>
      <c r="K187" s="282"/>
    </row>
    <row r="188" spans="2:11" ht="15.75" thickBot="1">
      <c r="B188" s="105"/>
      <c r="C188" s="167" t="s">
        <v>45</v>
      </c>
      <c r="D188" s="106"/>
      <c r="E188" s="119">
        <f>SUM(E118:E179,E180:E187)</f>
        <v>1519.6040000000007</v>
      </c>
      <c r="F188" s="225">
        <f>SUM(F118:F187)</f>
        <v>1497.1290000000001</v>
      </c>
      <c r="G188" s="107"/>
      <c r="H188" s="108"/>
      <c r="I188" s="109"/>
      <c r="J188" s="110"/>
      <c r="K188" s="282"/>
    </row>
    <row r="189" spans="2:11" ht="15.75" thickBot="1">
      <c r="B189" s="120"/>
      <c r="C189" s="124"/>
      <c r="D189" s="124"/>
      <c r="E189" s="124"/>
      <c r="F189" s="125"/>
      <c r="G189" s="124"/>
      <c r="H189" s="124"/>
      <c r="I189" s="124"/>
      <c r="J189" s="270"/>
      <c r="K189" s="282"/>
    </row>
    <row r="190" spans="2:11" ht="15.75" thickBot="1">
      <c r="B190" s="105">
        <v>1</v>
      </c>
      <c r="C190" s="65" t="s">
        <v>190</v>
      </c>
      <c r="D190" s="106" t="s">
        <v>191</v>
      </c>
      <c r="E190" s="260">
        <v>3</v>
      </c>
      <c r="F190" s="274">
        <v>2.979</v>
      </c>
      <c r="G190" s="108">
        <v>3</v>
      </c>
      <c r="H190" s="108" t="s">
        <v>7</v>
      </c>
      <c r="I190" s="109">
        <v>84</v>
      </c>
      <c r="J190" s="110">
        <f>20%*I190*E190</f>
        <v>50.400000000000006</v>
      </c>
      <c r="K190" s="282"/>
    </row>
    <row r="191" spans="2:11" ht="15.75" thickBot="1">
      <c r="B191" s="105"/>
      <c r="C191" s="167" t="s">
        <v>45</v>
      </c>
      <c r="D191" s="106"/>
      <c r="E191" s="119">
        <f>SUM(E190)</f>
        <v>3</v>
      </c>
      <c r="F191" s="225">
        <f>SUM(F190)</f>
        <v>2.979</v>
      </c>
      <c r="G191" s="107"/>
      <c r="H191" s="108"/>
      <c r="I191" s="109"/>
      <c r="J191" s="110"/>
      <c r="K191" s="282"/>
    </row>
    <row r="192" spans="2:11" ht="15.75" thickBot="1">
      <c r="B192" s="97"/>
      <c r="C192" s="98"/>
      <c r="D192" s="99"/>
      <c r="E192" s="242"/>
      <c r="F192" s="235"/>
      <c r="G192" s="101"/>
      <c r="H192" s="102"/>
      <c r="I192" s="103"/>
      <c r="J192" s="104"/>
      <c r="K192" s="282"/>
    </row>
    <row r="193" spans="2:11" ht="15">
      <c r="B193" s="80">
        <v>1</v>
      </c>
      <c r="C193" s="134" t="s">
        <v>192</v>
      </c>
      <c r="D193" s="135" t="s">
        <v>193</v>
      </c>
      <c r="E193" s="149">
        <v>38.534</v>
      </c>
      <c r="F193" s="227">
        <v>38.129</v>
      </c>
      <c r="G193" s="137">
        <v>4</v>
      </c>
      <c r="H193" s="137" t="s">
        <v>7</v>
      </c>
      <c r="I193" s="87">
        <v>84</v>
      </c>
      <c r="J193" s="255">
        <f>20%*I193*E193</f>
        <v>647.3712</v>
      </c>
      <c r="K193" s="282"/>
    </row>
    <row r="194" spans="2:11" ht="15">
      <c r="B194" s="89">
        <v>2</v>
      </c>
      <c r="C194" s="90" t="s">
        <v>192</v>
      </c>
      <c r="D194" s="96" t="s">
        <v>194</v>
      </c>
      <c r="E194" s="91">
        <v>96.854</v>
      </c>
      <c r="F194" s="228">
        <v>92.904</v>
      </c>
      <c r="G194" s="93">
        <v>4</v>
      </c>
      <c r="H194" s="93" t="s">
        <v>7</v>
      </c>
      <c r="I194" s="94">
        <v>84</v>
      </c>
      <c r="J194" s="251">
        <f>20%*I194*E194</f>
        <v>1627.1472</v>
      </c>
      <c r="K194" s="282"/>
    </row>
    <row r="195" spans="2:11" ht="15">
      <c r="B195" s="89">
        <v>3</v>
      </c>
      <c r="C195" s="90" t="s">
        <v>192</v>
      </c>
      <c r="D195" s="96" t="s">
        <v>195</v>
      </c>
      <c r="E195" s="91">
        <v>252.502</v>
      </c>
      <c r="F195" s="228">
        <v>250.026</v>
      </c>
      <c r="G195" s="93">
        <v>4</v>
      </c>
      <c r="H195" s="93" t="s">
        <v>7</v>
      </c>
      <c r="I195" s="94">
        <v>84</v>
      </c>
      <c r="J195" s="251">
        <f>20%*I195*E195</f>
        <v>4242.033600000001</v>
      </c>
      <c r="K195" s="282"/>
    </row>
    <row r="196" spans="2:11" ht="15.75" thickBot="1">
      <c r="B196" s="128">
        <v>4</v>
      </c>
      <c r="C196" s="129" t="s">
        <v>192</v>
      </c>
      <c r="D196" s="130" t="s">
        <v>196</v>
      </c>
      <c r="E196" s="131">
        <v>917.535</v>
      </c>
      <c r="F196" s="229">
        <v>910.447</v>
      </c>
      <c r="G196" s="139">
        <v>4</v>
      </c>
      <c r="H196" s="139" t="s">
        <v>7</v>
      </c>
      <c r="I196" s="140">
        <v>84</v>
      </c>
      <c r="J196" s="253">
        <f>20%*I196*E196</f>
        <v>15414.588</v>
      </c>
      <c r="K196" s="282"/>
    </row>
    <row r="197" spans="2:11" ht="15.75" thickBot="1">
      <c r="B197" s="105"/>
      <c r="C197" s="167" t="s">
        <v>45</v>
      </c>
      <c r="D197" s="106"/>
      <c r="E197" s="119">
        <f>SUM(E193:E196)</f>
        <v>1305.425</v>
      </c>
      <c r="F197" s="225">
        <f>SUM(F193:F196)</f>
        <v>1291.5059999999999</v>
      </c>
      <c r="G197" s="107"/>
      <c r="H197" s="108"/>
      <c r="I197" s="109"/>
      <c r="J197" s="110"/>
      <c r="K197" s="282"/>
    </row>
    <row r="198" spans="2:11" ht="15.75" thickBot="1">
      <c r="B198" s="97"/>
      <c r="C198" s="98"/>
      <c r="D198" s="99"/>
      <c r="E198" s="242"/>
      <c r="F198" s="235"/>
      <c r="G198" s="102"/>
      <c r="H198" s="102"/>
      <c r="I198" s="103"/>
      <c r="J198" s="104"/>
      <c r="K198" s="282"/>
    </row>
    <row r="199" spans="2:11" ht="15">
      <c r="B199" s="80">
        <v>1</v>
      </c>
      <c r="C199" s="275" t="s">
        <v>0</v>
      </c>
      <c r="D199" s="135" t="s">
        <v>197</v>
      </c>
      <c r="E199" s="149">
        <v>50.008</v>
      </c>
      <c r="F199" s="227">
        <v>48.054</v>
      </c>
      <c r="G199" s="137">
        <v>3</v>
      </c>
      <c r="H199" s="137" t="s">
        <v>7</v>
      </c>
      <c r="I199" s="87">
        <v>84</v>
      </c>
      <c r="J199" s="138">
        <f aca="true" t="shared" si="8" ref="J199:J208">20%*I199*E199</f>
        <v>840.1344</v>
      </c>
      <c r="K199" s="282"/>
    </row>
    <row r="200" spans="2:11" ht="15">
      <c r="B200" s="89">
        <v>2</v>
      </c>
      <c r="C200" s="156" t="s">
        <v>0</v>
      </c>
      <c r="D200" s="96" t="s">
        <v>198</v>
      </c>
      <c r="E200" s="91">
        <v>24.412</v>
      </c>
      <c r="F200" s="228">
        <v>24.412</v>
      </c>
      <c r="G200" s="93">
        <v>3</v>
      </c>
      <c r="H200" s="93" t="s">
        <v>7</v>
      </c>
      <c r="I200" s="94">
        <v>84</v>
      </c>
      <c r="J200" s="95">
        <f t="shared" si="8"/>
        <v>410.1216</v>
      </c>
      <c r="K200" s="282"/>
    </row>
    <row r="201" spans="2:11" ht="15">
      <c r="B201" s="89">
        <v>3</v>
      </c>
      <c r="C201" s="156" t="s">
        <v>0</v>
      </c>
      <c r="D201" s="96" t="s">
        <v>199</v>
      </c>
      <c r="E201" s="91">
        <v>15.639</v>
      </c>
      <c r="F201" s="228">
        <v>15.639</v>
      </c>
      <c r="G201" s="93">
        <v>3</v>
      </c>
      <c r="H201" s="93" t="s">
        <v>7</v>
      </c>
      <c r="I201" s="94">
        <v>84</v>
      </c>
      <c r="J201" s="95">
        <f t="shared" si="8"/>
        <v>262.7352</v>
      </c>
      <c r="K201" s="282"/>
    </row>
    <row r="202" spans="2:11" ht="15">
      <c r="B202" s="89">
        <v>4</v>
      </c>
      <c r="C202" s="156" t="s">
        <v>0</v>
      </c>
      <c r="D202" s="96" t="s">
        <v>200</v>
      </c>
      <c r="E202" s="91">
        <v>2.484</v>
      </c>
      <c r="F202" s="228">
        <v>2.484</v>
      </c>
      <c r="G202" s="93">
        <v>4</v>
      </c>
      <c r="H202" s="93" t="s">
        <v>7</v>
      </c>
      <c r="I202" s="94">
        <v>84</v>
      </c>
      <c r="J202" s="95">
        <f t="shared" si="8"/>
        <v>41.7312</v>
      </c>
      <c r="K202" s="282"/>
    </row>
    <row r="203" spans="2:11" ht="15">
      <c r="B203" s="89">
        <v>5</v>
      </c>
      <c r="C203" s="156" t="s">
        <v>0</v>
      </c>
      <c r="D203" s="96" t="s">
        <v>201</v>
      </c>
      <c r="E203" s="91">
        <v>26.605</v>
      </c>
      <c r="F203" s="228">
        <v>26.478</v>
      </c>
      <c r="G203" s="93">
        <v>3</v>
      </c>
      <c r="H203" s="93" t="s">
        <v>7</v>
      </c>
      <c r="I203" s="94">
        <v>84</v>
      </c>
      <c r="J203" s="95">
        <f t="shared" si="8"/>
        <v>446.964</v>
      </c>
      <c r="K203" s="282"/>
    </row>
    <row r="204" spans="2:11" ht="15">
      <c r="B204" s="89">
        <v>6</v>
      </c>
      <c r="C204" s="156" t="s">
        <v>0</v>
      </c>
      <c r="D204" s="96" t="s">
        <v>202</v>
      </c>
      <c r="E204" s="91">
        <v>14.757</v>
      </c>
      <c r="F204" s="228">
        <v>14.665</v>
      </c>
      <c r="G204" s="93">
        <v>3</v>
      </c>
      <c r="H204" s="93" t="s">
        <v>7</v>
      </c>
      <c r="I204" s="94">
        <v>84</v>
      </c>
      <c r="J204" s="95">
        <f t="shared" si="8"/>
        <v>247.9176</v>
      </c>
      <c r="K204" s="282"/>
    </row>
    <row r="205" spans="2:11" ht="15">
      <c r="B205" s="89">
        <v>7</v>
      </c>
      <c r="C205" s="156" t="s">
        <v>0</v>
      </c>
      <c r="D205" s="96" t="s">
        <v>203</v>
      </c>
      <c r="E205" s="91">
        <v>43.408</v>
      </c>
      <c r="F205" s="228">
        <v>43.044</v>
      </c>
      <c r="G205" s="93">
        <v>3</v>
      </c>
      <c r="H205" s="93" t="s">
        <v>7</v>
      </c>
      <c r="I205" s="94">
        <v>84</v>
      </c>
      <c r="J205" s="95">
        <f t="shared" si="8"/>
        <v>729.2544</v>
      </c>
      <c r="K205" s="282"/>
    </row>
    <row r="206" spans="2:11" ht="15">
      <c r="B206" s="89">
        <v>8</v>
      </c>
      <c r="C206" s="156" t="s">
        <v>0</v>
      </c>
      <c r="D206" s="96" t="s">
        <v>204</v>
      </c>
      <c r="E206" s="91">
        <v>14.758</v>
      </c>
      <c r="F206" s="228">
        <v>14.607</v>
      </c>
      <c r="G206" s="93">
        <v>3</v>
      </c>
      <c r="H206" s="93" t="s">
        <v>7</v>
      </c>
      <c r="I206" s="94">
        <v>84</v>
      </c>
      <c r="J206" s="95">
        <f t="shared" si="8"/>
        <v>247.93439999999998</v>
      </c>
      <c r="K206" s="282"/>
    </row>
    <row r="207" spans="2:11" ht="15">
      <c r="B207" s="89">
        <v>9</v>
      </c>
      <c r="C207" s="156" t="s">
        <v>0</v>
      </c>
      <c r="D207" s="96" t="s">
        <v>205</v>
      </c>
      <c r="E207" s="91">
        <v>33.311</v>
      </c>
      <c r="F207" s="228">
        <v>31.813</v>
      </c>
      <c r="G207" s="93">
        <v>3</v>
      </c>
      <c r="H207" s="93" t="s">
        <v>7</v>
      </c>
      <c r="I207" s="94">
        <v>84</v>
      </c>
      <c r="J207" s="95">
        <f t="shared" si="8"/>
        <v>559.6248</v>
      </c>
      <c r="K207" s="282"/>
    </row>
    <row r="208" spans="2:11" ht="15.75" thickBot="1">
      <c r="B208" s="128">
        <v>10</v>
      </c>
      <c r="C208" s="158" t="s">
        <v>0</v>
      </c>
      <c r="D208" s="130" t="s">
        <v>206</v>
      </c>
      <c r="E208" s="131">
        <v>5.001</v>
      </c>
      <c r="F208" s="229">
        <v>4.915</v>
      </c>
      <c r="G208" s="139">
        <v>3</v>
      </c>
      <c r="H208" s="139" t="s">
        <v>7</v>
      </c>
      <c r="I208" s="140">
        <v>84</v>
      </c>
      <c r="J208" s="141">
        <f t="shared" si="8"/>
        <v>84.0168</v>
      </c>
      <c r="K208" s="282"/>
    </row>
    <row r="209" spans="2:11" ht="15.75" thickBot="1">
      <c r="B209" s="105"/>
      <c r="C209" s="167" t="s">
        <v>45</v>
      </c>
      <c r="D209" s="106"/>
      <c r="E209" s="119">
        <f>SUM(E199:E208)</f>
        <v>230.383</v>
      </c>
      <c r="F209" s="225">
        <f>SUM(F199:F208)</f>
        <v>226.111</v>
      </c>
      <c r="G209" s="107"/>
      <c r="H209" s="108"/>
      <c r="I209" s="109"/>
      <c r="J209" s="110"/>
      <c r="K209" s="282"/>
    </row>
    <row r="210" spans="2:11" ht="15.75" thickBot="1">
      <c r="B210" s="97"/>
      <c r="C210" s="98"/>
      <c r="D210" s="99"/>
      <c r="E210" s="242"/>
      <c r="F210" s="235"/>
      <c r="G210" s="102"/>
      <c r="H210" s="102"/>
      <c r="I210" s="103"/>
      <c r="J210" s="104"/>
      <c r="K210" s="282"/>
    </row>
    <row r="211" spans="2:11" ht="15">
      <c r="B211" s="80">
        <v>1</v>
      </c>
      <c r="C211" s="276" t="s">
        <v>207</v>
      </c>
      <c r="D211" s="245" t="s">
        <v>208</v>
      </c>
      <c r="E211" s="246">
        <v>15.674</v>
      </c>
      <c r="F211" s="247">
        <v>15.674</v>
      </c>
      <c r="G211" s="277">
        <v>3</v>
      </c>
      <c r="H211" s="249" t="s">
        <v>7</v>
      </c>
      <c r="I211" s="87">
        <v>84</v>
      </c>
      <c r="J211" s="138">
        <f>20%*I211*E211</f>
        <v>263.3232</v>
      </c>
      <c r="K211" s="282"/>
    </row>
    <row r="212" spans="2:11" ht="15">
      <c r="B212" s="89">
        <v>2</v>
      </c>
      <c r="C212" s="155" t="s">
        <v>207</v>
      </c>
      <c r="D212" s="82" t="s">
        <v>209</v>
      </c>
      <c r="E212" s="91">
        <v>17.505</v>
      </c>
      <c r="F212" s="228">
        <v>17.152</v>
      </c>
      <c r="G212" s="154">
        <v>3</v>
      </c>
      <c r="H212" s="93" t="s">
        <v>7</v>
      </c>
      <c r="I212" s="94">
        <v>84</v>
      </c>
      <c r="J212" s="95">
        <f>20%*I212*E212</f>
        <v>294.084</v>
      </c>
      <c r="K212" s="282"/>
    </row>
    <row r="213" spans="2:11" ht="15">
      <c r="B213" s="89">
        <v>3</v>
      </c>
      <c r="C213" s="155" t="s">
        <v>207</v>
      </c>
      <c r="D213" s="82" t="s">
        <v>210</v>
      </c>
      <c r="E213" s="91">
        <v>17.505</v>
      </c>
      <c r="F213" s="228">
        <v>16.863</v>
      </c>
      <c r="G213" s="154">
        <v>3</v>
      </c>
      <c r="H213" s="93" t="s">
        <v>7</v>
      </c>
      <c r="I213" s="94">
        <v>84</v>
      </c>
      <c r="J213" s="95">
        <f>20%*I213*E213</f>
        <v>294.084</v>
      </c>
      <c r="K213" s="282"/>
    </row>
    <row r="214" spans="2:11" ht="15.75" thickBot="1">
      <c r="B214" s="128">
        <v>4</v>
      </c>
      <c r="C214" s="278" t="s">
        <v>207</v>
      </c>
      <c r="D214" s="130" t="s">
        <v>211</v>
      </c>
      <c r="E214" s="131">
        <v>25.007</v>
      </c>
      <c r="F214" s="229">
        <v>25.007</v>
      </c>
      <c r="G214" s="273">
        <v>3</v>
      </c>
      <c r="H214" s="139" t="s">
        <v>7</v>
      </c>
      <c r="I214" s="140">
        <v>84</v>
      </c>
      <c r="J214" s="141">
        <f>20%*I214*E214</f>
        <v>420.11760000000004</v>
      </c>
      <c r="K214" s="282"/>
    </row>
    <row r="215" spans="2:11" ht="15.75" thickBot="1">
      <c r="B215" s="105"/>
      <c r="C215" s="167" t="s">
        <v>45</v>
      </c>
      <c r="D215" s="106"/>
      <c r="E215" s="119">
        <f>SUM(E211:E214)</f>
        <v>75.691</v>
      </c>
      <c r="F215" s="225">
        <f>SUM(F211:F214)</f>
        <v>74.696</v>
      </c>
      <c r="G215" s="107"/>
      <c r="H215" s="108"/>
      <c r="I215" s="109"/>
      <c r="J215" s="110"/>
      <c r="K215" s="282"/>
    </row>
    <row r="216" spans="2:11" ht="15.75" thickBot="1">
      <c r="B216" s="97"/>
      <c r="C216" s="98"/>
      <c r="D216" s="99"/>
      <c r="E216" s="242"/>
      <c r="F216" s="235"/>
      <c r="G216" s="102"/>
      <c r="H216" s="102"/>
      <c r="I216" s="103"/>
      <c r="J216" s="104"/>
      <c r="K216" s="282"/>
    </row>
    <row r="217" spans="2:11" ht="15">
      <c r="B217" s="80">
        <v>1</v>
      </c>
      <c r="C217" s="134" t="s">
        <v>212</v>
      </c>
      <c r="D217" s="135" t="s">
        <v>213</v>
      </c>
      <c r="E217" s="149">
        <v>30.01</v>
      </c>
      <c r="F217" s="227">
        <v>28.839</v>
      </c>
      <c r="G217" s="169">
        <v>4</v>
      </c>
      <c r="H217" s="137" t="s">
        <v>7</v>
      </c>
      <c r="I217" s="87">
        <v>84</v>
      </c>
      <c r="J217" s="138">
        <f aca="true" t="shared" si="9" ref="J217:J227">20%*I217*E217</f>
        <v>504.16800000000006</v>
      </c>
      <c r="K217" s="282"/>
    </row>
    <row r="218" spans="2:11" ht="15">
      <c r="B218" s="89">
        <v>2</v>
      </c>
      <c r="C218" s="90" t="s">
        <v>212</v>
      </c>
      <c r="D218" s="82" t="s">
        <v>214</v>
      </c>
      <c r="E218" s="91">
        <v>15.004</v>
      </c>
      <c r="F218" s="228">
        <v>14.858</v>
      </c>
      <c r="G218" s="92">
        <v>3</v>
      </c>
      <c r="H218" s="93" t="s">
        <v>7</v>
      </c>
      <c r="I218" s="94">
        <v>84</v>
      </c>
      <c r="J218" s="95">
        <f t="shared" si="9"/>
        <v>252.0672</v>
      </c>
      <c r="K218" s="282"/>
    </row>
    <row r="219" spans="2:11" ht="15">
      <c r="B219" s="89">
        <v>3</v>
      </c>
      <c r="C219" s="90" t="s">
        <v>212</v>
      </c>
      <c r="D219" s="82" t="s">
        <v>215</v>
      </c>
      <c r="E219" s="91">
        <v>23.032</v>
      </c>
      <c r="F219" s="228">
        <v>23.032</v>
      </c>
      <c r="G219" s="92">
        <v>3</v>
      </c>
      <c r="H219" s="93" t="s">
        <v>7</v>
      </c>
      <c r="I219" s="94">
        <v>84</v>
      </c>
      <c r="J219" s="95">
        <f t="shared" si="9"/>
        <v>386.93760000000003</v>
      </c>
      <c r="K219" s="282"/>
    </row>
    <row r="220" spans="2:11" ht="15">
      <c r="B220" s="89">
        <v>4</v>
      </c>
      <c r="C220" s="90" t="s">
        <v>212</v>
      </c>
      <c r="D220" s="82" t="s">
        <v>216</v>
      </c>
      <c r="E220" s="91">
        <v>10.003</v>
      </c>
      <c r="F220" s="228">
        <v>10.003</v>
      </c>
      <c r="G220" s="92">
        <v>3</v>
      </c>
      <c r="H220" s="93" t="s">
        <v>7</v>
      </c>
      <c r="I220" s="94">
        <v>84</v>
      </c>
      <c r="J220" s="95">
        <f t="shared" si="9"/>
        <v>168.0504</v>
      </c>
      <c r="K220" s="282"/>
    </row>
    <row r="221" spans="2:11" ht="15">
      <c r="B221" s="89">
        <v>5</v>
      </c>
      <c r="C221" s="90" t="s">
        <v>212</v>
      </c>
      <c r="D221" s="82" t="s">
        <v>217</v>
      </c>
      <c r="E221" s="91">
        <v>15.004</v>
      </c>
      <c r="F221" s="228">
        <v>14.465</v>
      </c>
      <c r="G221" s="92">
        <v>3</v>
      </c>
      <c r="H221" s="93" t="s">
        <v>7</v>
      </c>
      <c r="I221" s="94">
        <v>84</v>
      </c>
      <c r="J221" s="95">
        <f t="shared" si="9"/>
        <v>252.0672</v>
      </c>
      <c r="K221" s="282"/>
    </row>
    <row r="222" spans="2:11" ht="15">
      <c r="B222" s="89">
        <v>6</v>
      </c>
      <c r="C222" s="81" t="s">
        <v>212</v>
      </c>
      <c r="D222" s="82" t="s">
        <v>218</v>
      </c>
      <c r="E222" s="83">
        <v>27.348</v>
      </c>
      <c r="F222" s="231">
        <v>27.348</v>
      </c>
      <c r="G222" s="85">
        <v>3</v>
      </c>
      <c r="H222" s="86" t="s">
        <v>7</v>
      </c>
      <c r="I222" s="94">
        <v>84</v>
      </c>
      <c r="J222" s="95">
        <f t="shared" si="9"/>
        <v>459.4464</v>
      </c>
      <c r="K222" s="282"/>
    </row>
    <row r="223" spans="2:11" ht="15">
      <c r="B223" s="89">
        <v>7</v>
      </c>
      <c r="C223" s="81" t="s">
        <v>212</v>
      </c>
      <c r="D223" s="82" t="s">
        <v>219</v>
      </c>
      <c r="E223" s="83">
        <v>27.349</v>
      </c>
      <c r="F223" s="231">
        <v>27.349</v>
      </c>
      <c r="G223" s="85">
        <v>3</v>
      </c>
      <c r="H223" s="86" t="s">
        <v>7</v>
      </c>
      <c r="I223" s="94">
        <v>84</v>
      </c>
      <c r="J223" s="95">
        <f t="shared" si="9"/>
        <v>459.46320000000003</v>
      </c>
      <c r="K223" s="282"/>
    </row>
    <row r="224" spans="2:11" ht="15">
      <c r="B224" s="279">
        <v>8</v>
      </c>
      <c r="C224" s="81" t="s">
        <v>212</v>
      </c>
      <c r="D224" s="82" t="s">
        <v>245</v>
      </c>
      <c r="E224" s="83">
        <v>1.667</v>
      </c>
      <c r="F224" s="231">
        <v>1.662</v>
      </c>
      <c r="G224" s="85">
        <v>3</v>
      </c>
      <c r="H224" s="86" t="s">
        <v>7</v>
      </c>
      <c r="I224" s="280">
        <v>84</v>
      </c>
      <c r="J224" s="281">
        <f>20%*I224*E224</f>
        <v>28.0056</v>
      </c>
      <c r="K224" s="282"/>
    </row>
    <row r="225" spans="2:11" ht="15">
      <c r="B225" s="89">
        <v>9</v>
      </c>
      <c r="C225" s="90" t="s">
        <v>212</v>
      </c>
      <c r="D225" s="96" t="s">
        <v>220</v>
      </c>
      <c r="E225" s="91">
        <v>13.474</v>
      </c>
      <c r="F225" s="228">
        <v>13.474</v>
      </c>
      <c r="G225" s="92">
        <v>3</v>
      </c>
      <c r="H225" s="93" t="s">
        <v>7</v>
      </c>
      <c r="I225" s="94">
        <v>84</v>
      </c>
      <c r="J225" s="95">
        <f t="shared" si="9"/>
        <v>226.3632</v>
      </c>
      <c r="K225" s="282"/>
    </row>
    <row r="226" spans="2:11" ht="15">
      <c r="B226" s="89">
        <v>10</v>
      </c>
      <c r="C226" s="90" t="s">
        <v>212</v>
      </c>
      <c r="D226" s="96" t="s">
        <v>221</v>
      </c>
      <c r="E226" s="91">
        <v>22.007</v>
      </c>
      <c r="F226" s="228">
        <v>22.007</v>
      </c>
      <c r="G226" s="92">
        <v>3</v>
      </c>
      <c r="H226" s="93" t="s">
        <v>7</v>
      </c>
      <c r="I226" s="94">
        <v>84</v>
      </c>
      <c r="J226" s="95">
        <f t="shared" si="9"/>
        <v>369.71760000000006</v>
      </c>
      <c r="K226" s="282"/>
    </row>
    <row r="227" spans="2:11" ht="15.75" thickBot="1">
      <c r="B227" s="128">
        <v>11</v>
      </c>
      <c r="C227" s="129" t="s">
        <v>212</v>
      </c>
      <c r="D227" s="130" t="s">
        <v>222</v>
      </c>
      <c r="E227" s="131">
        <v>14.254</v>
      </c>
      <c r="F227" s="229">
        <v>14.254</v>
      </c>
      <c r="G227" s="132">
        <v>3</v>
      </c>
      <c r="H227" s="139" t="s">
        <v>7</v>
      </c>
      <c r="I227" s="140">
        <v>84</v>
      </c>
      <c r="J227" s="141">
        <f t="shared" si="9"/>
        <v>239.4672</v>
      </c>
      <c r="K227" s="282"/>
    </row>
    <row r="228" spans="2:11" ht="15.75" thickBot="1">
      <c r="B228" s="105"/>
      <c r="C228" s="167" t="s">
        <v>45</v>
      </c>
      <c r="D228" s="106"/>
      <c r="E228" s="119">
        <f>SUM(E217:E227)</f>
        <v>199.152</v>
      </c>
      <c r="F228" s="225">
        <f>SUM(F217:F227)</f>
        <v>197.291</v>
      </c>
      <c r="G228" s="107"/>
      <c r="H228" s="108"/>
      <c r="I228" s="109"/>
      <c r="J228" s="110"/>
      <c r="K228" s="282"/>
    </row>
    <row r="229" spans="2:11" ht="15.75" thickBot="1">
      <c r="B229" s="97"/>
      <c r="C229" s="98"/>
      <c r="D229" s="99"/>
      <c r="E229" s="242"/>
      <c r="F229" s="235"/>
      <c r="G229" s="102"/>
      <c r="H229" s="102"/>
      <c r="I229" s="103"/>
      <c r="J229" s="104"/>
      <c r="K229" s="282"/>
    </row>
    <row r="230" spans="2:11" ht="15">
      <c r="B230" s="80">
        <v>1</v>
      </c>
      <c r="C230" s="276" t="s">
        <v>223</v>
      </c>
      <c r="D230" s="245" t="s">
        <v>224</v>
      </c>
      <c r="E230" s="246">
        <v>30.007</v>
      </c>
      <c r="F230" s="227">
        <v>29.322</v>
      </c>
      <c r="G230" s="249">
        <v>3</v>
      </c>
      <c r="H230" s="249" t="s">
        <v>7</v>
      </c>
      <c r="I230" s="87">
        <v>84</v>
      </c>
      <c r="J230" s="255">
        <f>20%*I230*E230</f>
        <v>504.11760000000004</v>
      </c>
      <c r="K230" s="282"/>
    </row>
    <row r="231" spans="2:11" ht="28.5">
      <c r="B231" s="89">
        <v>2</v>
      </c>
      <c r="C231" s="179" t="s">
        <v>223</v>
      </c>
      <c r="D231" s="180" t="s">
        <v>225</v>
      </c>
      <c r="E231" s="118">
        <v>79.877</v>
      </c>
      <c r="F231" s="228">
        <v>66.095</v>
      </c>
      <c r="G231" s="181">
        <v>3</v>
      </c>
      <c r="H231" s="182" t="s">
        <v>55</v>
      </c>
      <c r="I231" s="94">
        <v>84</v>
      </c>
      <c r="J231" s="251">
        <f>20%*I231*E231</f>
        <v>1341.9336</v>
      </c>
      <c r="K231" s="282"/>
    </row>
    <row r="232" spans="2:11" ht="15">
      <c r="B232" s="89">
        <v>3</v>
      </c>
      <c r="C232" s="179" t="s">
        <v>223</v>
      </c>
      <c r="D232" s="180" t="s">
        <v>226</v>
      </c>
      <c r="E232" s="118">
        <v>11.086</v>
      </c>
      <c r="F232" s="228">
        <v>11.076</v>
      </c>
      <c r="G232" s="181">
        <v>3</v>
      </c>
      <c r="H232" s="181" t="s">
        <v>7</v>
      </c>
      <c r="I232" s="94">
        <v>84</v>
      </c>
      <c r="J232" s="251">
        <f>20%*I232*E232</f>
        <v>186.24480000000003</v>
      </c>
      <c r="K232" s="282"/>
    </row>
    <row r="233" spans="2:11" ht="15.75" thickBot="1">
      <c r="B233" s="128">
        <v>4</v>
      </c>
      <c r="C233" s="183" t="s">
        <v>223</v>
      </c>
      <c r="D233" s="184" t="s">
        <v>227</v>
      </c>
      <c r="E233" s="185">
        <v>50.011</v>
      </c>
      <c r="F233" s="229">
        <v>49.89</v>
      </c>
      <c r="G233" s="186">
        <v>3</v>
      </c>
      <c r="H233" s="186" t="s">
        <v>7</v>
      </c>
      <c r="I233" s="140">
        <v>84</v>
      </c>
      <c r="J233" s="253">
        <f>20%*I233*E233</f>
        <v>840.1848000000001</v>
      </c>
      <c r="K233" s="282"/>
    </row>
    <row r="234" spans="2:11" ht="15.75" thickBot="1">
      <c r="B234" s="105"/>
      <c r="C234" s="167" t="s">
        <v>45</v>
      </c>
      <c r="D234" s="106"/>
      <c r="E234" s="119">
        <f>SUM(E230:E233)</f>
        <v>170.981</v>
      </c>
      <c r="F234" s="225">
        <f>SUM(F230:F233)</f>
        <v>156.38299999999998</v>
      </c>
      <c r="G234" s="107"/>
      <c r="H234" s="108"/>
      <c r="I234" s="109"/>
      <c r="J234" s="110"/>
      <c r="K234" s="282"/>
    </row>
    <row r="235" spans="2:11" ht="15.75" thickBot="1">
      <c r="B235" s="97"/>
      <c r="C235" s="98"/>
      <c r="D235" s="99"/>
      <c r="E235" s="242"/>
      <c r="F235" s="235"/>
      <c r="G235" s="102"/>
      <c r="H235" s="102"/>
      <c r="I235" s="103"/>
      <c r="J235" s="104"/>
      <c r="K235" s="282"/>
    </row>
    <row r="236" spans="2:11" ht="15">
      <c r="B236" s="80">
        <v>1</v>
      </c>
      <c r="C236" s="168" t="s">
        <v>1</v>
      </c>
      <c r="D236" s="135" t="s">
        <v>228</v>
      </c>
      <c r="E236" s="149">
        <v>10.002</v>
      </c>
      <c r="F236" s="227">
        <v>10.002</v>
      </c>
      <c r="G236" s="137">
        <v>3</v>
      </c>
      <c r="H236" s="137" t="s">
        <v>7</v>
      </c>
      <c r="I236" s="87">
        <v>84</v>
      </c>
      <c r="J236" s="138">
        <f>20%*I236*E236</f>
        <v>168.0336</v>
      </c>
      <c r="K236" s="282"/>
    </row>
    <row r="237" spans="2:11" ht="15">
      <c r="B237" s="89">
        <v>2</v>
      </c>
      <c r="C237" s="155" t="s">
        <v>1</v>
      </c>
      <c r="D237" s="96" t="s">
        <v>229</v>
      </c>
      <c r="E237" s="91">
        <v>14.002</v>
      </c>
      <c r="F237" s="228">
        <v>14.002</v>
      </c>
      <c r="G237" s="93">
        <v>3</v>
      </c>
      <c r="H237" s="93" t="s">
        <v>7</v>
      </c>
      <c r="I237" s="94">
        <v>84</v>
      </c>
      <c r="J237" s="95">
        <f>20%*I237*E237</f>
        <v>235.23360000000002</v>
      </c>
      <c r="K237" s="282"/>
    </row>
    <row r="238" spans="2:11" ht="15.75" thickBot="1">
      <c r="B238" s="128">
        <v>3</v>
      </c>
      <c r="C238" s="278" t="s">
        <v>1</v>
      </c>
      <c r="D238" s="130" t="s">
        <v>230</v>
      </c>
      <c r="E238" s="131">
        <v>10.219</v>
      </c>
      <c r="F238" s="229">
        <v>9.203</v>
      </c>
      <c r="G238" s="139">
        <v>3</v>
      </c>
      <c r="H238" s="139" t="s">
        <v>7</v>
      </c>
      <c r="I238" s="140">
        <v>84</v>
      </c>
      <c r="J238" s="141">
        <f>20%*I238*E238</f>
        <v>171.6792</v>
      </c>
      <c r="K238" s="282"/>
    </row>
    <row r="239" spans="2:11" ht="15.75" thickBot="1">
      <c r="B239" s="105"/>
      <c r="C239" s="167" t="s">
        <v>45</v>
      </c>
      <c r="D239" s="106"/>
      <c r="E239" s="119">
        <f>SUM(E236:E238)</f>
        <v>34.223</v>
      </c>
      <c r="F239" s="225">
        <f>SUM(F236:F238)</f>
        <v>33.207</v>
      </c>
      <c r="G239" s="107"/>
      <c r="H239" s="108"/>
      <c r="I239" s="109"/>
      <c r="J239" s="110"/>
      <c r="K239" s="282"/>
    </row>
    <row r="240" spans="2:11" ht="15.75" thickBot="1">
      <c r="B240" s="120"/>
      <c r="C240" s="121"/>
      <c r="D240" s="122"/>
      <c r="E240" s="123"/>
      <c r="F240" s="236"/>
      <c r="G240" s="125"/>
      <c r="H240" s="125"/>
      <c r="I240" s="126"/>
      <c r="J240" s="88"/>
      <c r="K240" s="282"/>
    </row>
    <row r="241" spans="2:11" ht="15.75" thickBot="1">
      <c r="B241" s="80">
        <v>1</v>
      </c>
      <c r="C241" s="187" t="s">
        <v>231</v>
      </c>
      <c r="D241" s="188" t="s">
        <v>232</v>
      </c>
      <c r="E241" s="189">
        <v>1.438</v>
      </c>
      <c r="F241" s="243">
        <v>1.438</v>
      </c>
      <c r="G241" s="190">
        <v>3</v>
      </c>
      <c r="H241" s="191" t="s">
        <v>7</v>
      </c>
      <c r="I241" s="87">
        <v>84</v>
      </c>
      <c r="J241" s="138">
        <f>20%*I241*E241</f>
        <v>24.1584</v>
      </c>
      <c r="K241" s="282"/>
    </row>
    <row r="242" spans="2:11" ht="15.75" thickBot="1">
      <c r="B242" s="105"/>
      <c r="C242" s="167" t="s">
        <v>45</v>
      </c>
      <c r="D242" s="106"/>
      <c r="E242" s="119">
        <f>SUM(E241)</f>
        <v>1.438</v>
      </c>
      <c r="F242" s="225">
        <f>SUM(F241)</f>
        <v>1.438</v>
      </c>
      <c r="G242" s="107"/>
      <c r="H242" s="108"/>
      <c r="I242" s="109"/>
      <c r="J242" s="110"/>
      <c r="K242" s="282"/>
    </row>
    <row r="243" spans="2:11" ht="15">
      <c r="B243" s="89">
        <v>1</v>
      </c>
      <c r="C243" s="201" t="s">
        <v>233</v>
      </c>
      <c r="D243" s="202" t="s">
        <v>234</v>
      </c>
      <c r="E243" s="203">
        <v>51.758</v>
      </c>
      <c r="F243" s="228">
        <v>51.067</v>
      </c>
      <c r="G243" s="171">
        <v>4</v>
      </c>
      <c r="H243" s="172" t="s">
        <v>7</v>
      </c>
      <c r="I243" s="94">
        <v>84</v>
      </c>
      <c r="J243" s="95">
        <f aca="true" t="shared" si="10" ref="J243:J253">20%*I243*E243</f>
        <v>869.5344000000001</v>
      </c>
      <c r="K243" s="282"/>
    </row>
    <row r="244" spans="2:11" ht="15">
      <c r="B244" s="89">
        <v>2</v>
      </c>
      <c r="C244" s="155" t="s">
        <v>233</v>
      </c>
      <c r="D244" s="96" t="s">
        <v>235</v>
      </c>
      <c r="E244" s="91">
        <v>15.002</v>
      </c>
      <c r="F244" s="228">
        <v>14.989</v>
      </c>
      <c r="G244" s="173">
        <v>4</v>
      </c>
      <c r="H244" s="86" t="s">
        <v>7</v>
      </c>
      <c r="I244" s="94">
        <v>84</v>
      </c>
      <c r="J244" s="95">
        <f t="shared" si="10"/>
        <v>252.03360000000004</v>
      </c>
      <c r="K244" s="282"/>
    </row>
    <row r="245" spans="2:11" ht="15">
      <c r="B245" s="89">
        <v>3</v>
      </c>
      <c r="C245" s="166" t="s">
        <v>233</v>
      </c>
      <c r="D245" s="159" t="s">
        <v>236</v>
      </c>
      <c r="E245" s="204">
        <v>15.002</v>
      </c>
      <c r="F245" s="228">
        <v>14.764</v>
      </c>
      <c r="G245" s="205">
        <v>4</v>
      </c>
      <c r="H245" s="181" t="s">
        <v>7</v>
      </c>
      <c r="I245" s="94">
        <v>84</v>
      </c>
      <c r="J245" s="95">
        <f t="shared" si="10"/>
        <v>252.03360000000004</v>
      </c>
      <c r="K245" s="282"/>
    </row>
    <row r="246" spans="2:11" ht="15">
      <c r="B246" s="89">
        <v>4</v>
      </c>
      <c r="C246" s="166" t="s">
        <v>233</v>
      </c>
      <c r="D246" s="159" t="s">
        <v>237</v>
      </c>
      <c r="E246" s="204">
        <v>15.002</v>
      </c>
      <c r="F246" s="233">
        <v>15.002</v>
      </c>
      <c r="G246" s="205">
        <v>4</v>
      </c>
      <c r="H246" s="181" t="s">
        <v>7</v>
      </c>
      <c r="I246" s="94">
        <v>84</v>
      </c>
      <c r="J246" s="95">
        <f t="shared" si="10"/>
        <v>252.03360000000004</v>
      </c>
      <c r="K246" s="282"/>
    </row>
    <row r="247" spans="2:11" ht="15">
      <c r="B247" s="89">
        <v>5</v>
      </c>
      <c r="C247" s="155" t="s">
        <v>233</v>
      </c>
      <c r="D247" s="96" t="s">
        <v>238</v>
      </c>
      <c r="E247" s="91">
        <v>15.002</v>
      </c>
      <c r="F247" s="228">
        <v>15.002</v>
      </c>
      <c r="G247" s="173">
        <v>4</v>
      </c>
      <c r="H247" s="86" t="s">
        <v>7</v>
      </c>
      <c r="I247" s="94">
        <v>84</v>
      </c>
      <c r="J247" s="95">
        <f t="shared" si="10"/>
        <v>252.03360000000004</v>
      </c>
      <c r="K247" s="282"/>
    </row>
    <row r="248" spans="2:11" ht="15">
      <c r="B248" s="89">
        <v>6</v>
      </c>
      <c r="C248" s="166" t="s">
        <v>233</v>
      </c>
      <c r="D248" s="159" t="s">
        <v>239</v>
      </c>
      <c r="E248" s="204">
        <v>15.002</v>
      </c>
      <c r="F248" s="228">
        <v>13.26</v>
      </c>
      <c r="G248" s="205">
        <v>4</v>
      </c>
      <c r="H248" s="181" t="s">
        <v>7</v>
      </c>
      <c r="I248" s="94">
        <v>84</v>
      </c>
      <c r="J248" s="95">
        <f t="shared" si="10"/>
        <v>252.03360000000004</v>
      </c>
      <c r="K248" s="282"/>
    </row>
    <row r="249" spans="2:11" ht="15">
      <c r="B249" s="89">
        <v>7</v>
      </c>
      <c r="C249" s="166" t="s">
        <v>233</v>
      </c>
      <c r="D249" s="159" t="s">
        <v>240</v>
      </c>
      <c r="E249" s="204">
        <v>15.003</v>
      </c>
      <c r="F249" s="228">
        <v>14.749</v>
      </c>
      <c r="G249" s="205">
        <v>4</v>
      </c>
      <c r="H249" s="181" t="s">
        <v>7</v>
      </c>
      <c r="I249" s="94">
        <v>84</v>
      </c>
      <c r="J249" s="95">
        <f t="shared" si="10"/>
        <v>252.05040000000002</v>
      </c>
      <c r="K249" s="282"/>
    </row>
    <row r="250" spans="2:11" ht="15">
      <c r="B250" s="89">
        <v>8</v>
      </c>
      <c r="C250" s="166" t="s">
        <v>233</v>
      </c>
      <c r="D250" s="159" t="s">
        <v>241</v>
      </c>
      <c r="E250" s="204">
        <v>15.002</v>
      </c>
      <c r="F250" s="233">
        <v>15.002</v>
      </c>
      <c r="G250" s="205">
        <v>4</v>
      </c>
      <c r="H250" s="181" t="s">
        <v>7</v>
      </c>
      <c r="I250" s="94">
        <v>84</v>
      </c>
      <c r="J250" s="95">
        <f t="shared" si="10"/>
        <v>252.03360000000004</v>
      </c>
      <c r="K250" s="282"/>
    </row>
    <row r="251" spans="2:11" ht="15">
      <c r="B251" s="89">
        <v>9</v>
      </c>
      <c r="C251" s="166" t="s">
        <v>233</v>
      </c>
      <c r="D251" s="159" t="s">
        <v>242</v>
      </c>
      <c r="E251" s="204">
        <v>15.002</v>
      </c>
      <c r="F251" s="233">
        <v>15.002</v>
      </c>
      <c r="G251" s="205">
        <v>4</v>
      </c>
      <c r="H251" s="181" t="s">
        <v>7</v>
      </c>
      <c r="I251" s="94">
        <v>84</v>
      </c>
      <c r="J251" s="95">
        <f t="shared" si="10"/>
        <v>252.03360000000004</v>
      </c>
      <c r="K251" s="282"/>
    </row>
    <row r="252" spans="2:11" ht="15">
      <c r="B252" s="89">
        <v>10</v>
      </c>
      <c r="C252" s="166" t="s">
        <v>233</v>
      </c>
      <c r="D252" s="159" t="s">
        <v>243</v>
      </c>
      <c r="E252" s="204">
        <v>8.975</v>
      </c>
      <c r="F252" s="233">
        <v>8.975</v>
      </c>
      <c r="G252" s="206">
        <v>4</v>
      </c>
      <c r="H252" s="160" t="s">
        <v>7</v>
      </c>
      <c r="I252" s="94">
        <v>84</v>
      </c>
      <c r="J252" s="95">
        <f t="shared" si="10"/>
        <v>150.78</v>
      </c>
      <c r="K252" s="282"/>
    </row>
    <row r="253" spans="2:11" ht="15.75" thickBot="1">
      <c r="B253" s="89">
        <v>11</v>
      </c>
      <c r="C253" s="207" t="s">
        <v>233</v>
      </c>
      <c r="D253" s="99" t="s">
        <v>244</v>
      </c>
      <c r="E253" s="100">
        <v>1.02</v>
      </c>
      <c r="F253" s="235">
        <v>1.02</v>
      </c>
      <c r="G253" s="178">
        <v>3</v>
      </c>
      <c r="H253" s="102" t="s">
        <v>7</v>
      </c>
      <c r="I253" s="94">
        <v>84</v>
      </c>
      <c r="J253" s="112">
        <f t="shared" si="10"/>
        <v>17.136000000000003</v>
      </c>
      <c r="K253" s="282"/>
    </row>
    <row r="254" spans="2:11" ht="15.75" thickBot="1">
      <c r="B254" s="105"/>
      <c r="C254" s="167" t="s">
        <v>45</v>
      </c>
      <c r="D254" s="106"/>
      <c r="E254" s="119">
        <f>SUM(E243:E253)</f>
        <v>181.77</v>
      </c>
      <c r="F254" s="225">
        <f>SUM(F243:F253)</f>
        <v>178.83200000000002</v>
      </c>
      <c r="G254" s="107"/>
      <c r="H254" s="108"/>
      <c r="I254" s="109"/>
      <c r="J254" s="110"/>
      <c r="K254" s="282"/>
    </row>
    <row r="255" spans="2:11" ht="15.75" thickBot="1">
      <c r="B255" s="113"/>
      <c r="C255" s="208"/>
      <c r="D255" s="209"/>
      <c r="E255" s="210"/>
      <c r="F255" s="237"/>
      <c r="G255" s="211"/>
      <c r="H255" s="212"/>
      <c r="I255" s="115"/>
      <c r="J255" s="116"/>
      <c r="K255" s="282"/>
    </row>
    <row r="256" spans="2:11" ht="15.75" thickBot="1">
      <c r="B256" s="105"/>
      <c r="C256" s="167" t="s">
        <v>248</v>
      </c>
      <c r="D256" s="213"/>
      <c r="E256" s="214">
        <f>SUM(E254,E242,E239,E234,E228,E215,E209,E197,E191,E188,E116,E109,E90,E84,E69,E47,E43,E40,E36,E24)</f>
        <v>8087.482999999999</v>
      </c>
      <c r="F256" s="225">
        <f>SUM(F254,F242,F239,F234,F228,F215,F209,F197,F191,F188,F116,F109,F90,F84,F69,F47,F43,F40,F36,F24)</f>
        <v>7970.545</v>
      </c>
      <c r="G256" s="215"/>
      <c r="H256" s="216"/>
      <c r="I256" s="109"/>
      <c r="J256" s="110"/>
      <c r="K256" s="282"/>
    </row>
    <row r="257" ht="15">
      <c r="K257" s="282"/>
    </row>
    <row r="258" spans="3:11" ht="15">
      <c r="C258" s="143"/>
      <c r="D258" s="144"/>
      <c r="E258" s="145"/>
      <c r="F258" s="146"/>
      <c r="G258" s="146"/>
      <c r="H258" s="143"/>
      <c r="I258" s="147"/>
      <c r="J258" s="148"/>
      <c r="K258" s="282"/>
    </row>
    <row r="259" spans="3:11" ht="15">
      <c r="C259" s="143"/>
      <c r="D259" s="144"/>
      <c r="E259" s="145"/>
      <c r="F259" s="146"/>
      <c r="G259" s="146"/>
      <c r="H259" s="143"/>
      <c r="I259" s="147"/>
      <c r="J259" s="148"/>
      <c r="K259" s="282"/>
    </row>
    <row r="260" spans="3:11" ht="15">
      <c r="C260" s="142"/>
      <c r="D260" s="164"/>
      <c r="E260" s="165"/>
      <c r="F260" s="165"/>
      <c r="G260" s="143"/>
      <c r="H260" s="147"/>
      <c r="I260" s="148"/>
      <c r="K260" s="282"/>
    </row>
    <row r="261" ht="15">
      <c r="K261" s="282"/>
    </row>
    <row r="262" ht="15">
      <c r="K262" s="282"/>
    </row>
    <row r="263" ht="15">
      <c r="K263" s="282"/>
    </row>
    <row r="264" ht="15">
      <c r="K264" s="282"/>
    </row>
    <row r="265" ht="15">
      <c r="K265" s="282"/>
    </row>
    <row r="266" ht="15">
      <c r="K266" s="282"/>
    </row>
    <row r="267" ht="15">
      <c r="K267" s="282"/>
    </row>
    <row r="268" ht="15">
      <c r="K268" s="282"/>
    </row>
    <row r="269" ht="15">
      <c r="K269" s="282"/>
    </row>
    <row r="270" ht="15">
      <c r="K270" s="282"/>
    </row>
    <row r="271" ht="15">
      <c r="K271" s="282"/>
    </row>
    <row r="272" ht="15">
      <c r="K272" s="282"/>
    </row>
    <row r="273" ht="15">
      <c r="K273" s="282"/>
    </row>
    <row r="274" ht="15">
      <c r="K274" s="282"/>
    </row>
    <row r="275" ht="15">
      <c r="K275" s="282"/>
    </row>
    <row r="276" ht="15">
      <c r="K276" s="282"/>
    </row>
    <row r="277" ht="15">
      <c r="K277" s="282"/>
    </row>
    <row r="278" ht="15">
      <c r="K278" s="282"/>
    </row>
  </sheetData>
  <sheetProtection/>
  <mergeCells count="1">
    <mergeCell ref="B6:J7"/>
  </mergeCells>
  <printOptions/>
  <pageMargins left="0.25" right="0.25" top="0.75" bottom="0.75" header="0.3" footer="0.3"/>
  <pageSetup fitToHeight="0" fitToWidth="1" horizontalDpi="600" verticalDpi="600" orientation="portrait" paperSize="9" scale="71" r:id="rId1"/>
  <headerFooter>
    <oddFooter>&amp;CСтр. &amp;P от &amp;N</oddFooter>
  </headerFooter>
  <rowBreaks count="4" manualBreakCount="4">
    <brk id="57" max="255" man="1"/>
    <brk id="120" max="10" man="1"/>
    <brk id="178" max="10" man="1"/>
    <brk id="2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J26"/>
  <sheetViews>
    <sheetView zoomScalePageLayoutView="0" workbookViewId="0" topLeftCell="A1">
      <selection activeCell="B6" sqref="B6:J7"/>
    </sheetView>
  </sheetViews>
  <sheetFormatPr defaultColWidth="9.140625" defaultRowHeight="12.75"/>
  <cols>
    <col min="1" max="1" width="9.140625" style="22" customWidth="1"/>
    <col min="2" max="2" width="7.00390625" style="22" customWidth="1"/>
    <col min="3" max="3" width="9.57421875" style="22" customWidth="1"/>
    <col min="4" max="4" width="12.00390625" style="22" customWidth="1"/>
    <col min="5" max="5" width="9.140625" style="22" customWidth="1"/>
    <col min="6" max="6" width="9.8515625" style="22" customWidth="1"/>
    <col min="7" max="7" width="5.8515625" style="22" customWidth="1"/>
    <col min="8" max="8" width="7.8515625" style="22" customWidth="1"/>
    <col min="9" max="9" width="9.00390625" style="22" customWidth="1"/>
    <col min="10" max="16384" width="9.140625" style="22" customWidth="1"/>
  </cols>
  <sheetData>
    <row r="4" spans="2:10" ht="12.75">
      <c r="B4" s="44" t="s">
        <v>18</v>
      </c>
      <c r="C4"/>
      <c r="D4"/>
      <c r="E4"/>
      <c r="F4"/>
      <c r="G4"/>
      <c r="H4"/>
      <c r="I4"/>
      <c r="J4"/>
    </row>
    <row r="5" spans="2:10" ht="12.75" customHeight="1" thickBot="1">
      <c r="B5"/>
      <c r="C5"/>
      <c r="D5"/>
      <c r="E5"/>
      <c r="F5"/>
      <c r="G5"/>
      <c r="H5"/>
      <c r="I5"/>
      <c r="J5"/>
    </row>
    <row r="6" spans="2:10" ht="12.75">
      <c r="B6" s="297" t="s">
        <v>250</v>
      </c>
      <c r="C6" s="298"/>
      <c r="D6" s="298"/>
      <c r="E6" s="298"/>
      <c r="F6" s="298"/>
      <c r="G6" s="298"/>
      <c r="H6" s="298"/>
      <c r="I6" s="298"/>
      <c r="J6" s="299"/>
    </row>
    <row r="7" spans="2:10" ht="103.5" customHeight="1">
      <c r="B7" s="300"/>
      <c r="C7" s="301"/>
      <c r="D7" s="301"/>
      <c r="E7" s="301"/>
      <c r="F7" s="301"/>
      <c r="G7" s="301"/>
      <c r="H7" s="301"/>
      <c r="I7" s="301"/>
      <c r="J7" s="302"/>
    </row>
    <row r="8" spans="2:10" ht="87" customHeight="1" thickBot="1">
      <c r="B8" s="303" t="s">
        <v>247</v>
      </c>
      <c r="C8" s="304"/>
      <c r="D8" s="304"/>
      <c r="E8" s="304"/>
      <c r="F8" s="304"/>
      <c r="G8" s="304"/>
      <c r="H8" s="304"/>
      <c r="I8" s="304"/>
      <c r="J8" s="305"/>
    </row>
    <row r="9" spans="2:10" ht="12.75">
      <c r="B9" s="306" t="s">
        <v>8</v>
      </c>
      <c r="C9" s="291" t="s">
        <v>9</v>
      </c>
      <c r="D9" s="291" t="s">
        <v>10</v>
      </c>
      <c r="E9" s="308" t="s">
        <v>4</v>
      </c>
      <c r="F9" s="289" t="s">
        <v>17</v>
      </c>
      <c r="G9" s="291" t="s">
        <v>6</v>
      </c>
      <c r="H9" s="291" t="s">
        <v>5</v>
      </c>
      <c r="I9" s="293" t="s">
        <v>15</v>
      </c>
      <c r="J9" s="295" t="s">
        <v>16</v>
      </c>
    </row>
    <row r="10" spans="2:10" ht="30" customHeight="1" thickBot="1">
      <c r="B10" s="307"/>
      <c r="C10" s="292"/>
      <c r="D10" s="292"/>
      <c r="E10" s="309"/>
      <c r="F10" s="290"/>
      <c r="G10" s="292"/>
      <c r="H10" s="292"/>
      <c r="I10" s="294"/>
      <c r="J10" s="296"/>
    </row>
    <row r="11" spans="2:10" ht="13.5" thickBot="1">
      <c r="B11" s="45">
        <v>1</v>
      </c>
      <c r="C11" s="46">
        <v>2</v>
      </c>
      <c r="D11" s="46">
        <v>3</v>
      </c>
      <c r="E11" s="47">
        <v>4</v>
      </c>
      <c r="F11" s="47">
        <v>5</v>
      </c>
      <c r="G11" s="46">
        <v>6</v>
      </c>
      <c r="H11" s="48">
        <v>7</v>
      </c>
      <c r="I11" s="46">
        <v>8</v>
      </c>
      <c r="J11" s="46">
        <v>9</v>
      </c>
    </row>
    <row r="12" spans="2:10" ht="12.75">
      <c r="B12" s="49"/>
      <c r="C12" s="50"/>
      <c r="D12" s="50"/>
      <c r="E12" s="51"/>
      <c r="F12" s="51"/>
      <c r="G12" s="50"/>
      <c r="H12" s="50"/>
      <c r="I12" s="52"/>
      <c r="J12" s="53"/>
    </row>
    <row r="13" spans="2:10" ht="13.5" thickBot="1">
      <c r="B13" s="1">
        <v>1</v>
      </c>
      <c r="C13" s="2" t="s">
        <v>0</v>
      </c>
      <c r="D13" s="3" t="s">
        <v>2</v>
      </c>
      <c r="E13" s="56">
        <v>23.712</v>
      </c>
      <c r="F13" s="226">
        <v>0</v>
      </c>
      <c r="G13" s="36">
        <v>3</v>
      </c>
      <c r="H13" s="23" t="s">
        <v>7</v>
      </c>
      <c r="I13" s="43">
        <v>42</v>
      </c>
      <c r="J13" s="40">
        <f>20%*I13*E13</f>
        <v>199.1808</v>
      </c>
    </row>
    <row r="14" spans="2:10" ht="13.5" thickBot="1">
      <c r="B14" s="20"/>
      <c r="C14" s="9"/>
      <c r="D14" s="11"/>
      <c r="E14" s="10">
        <v>23.712</v>
      </c>
      <c r="F14" s="217"/>
      <c r="G14" s="42"/>
      <c r="H14" s="57"/>
      <c r="I14" s="34"/>
      <c r="J14" s="35"/>
    </row>
    <row r="15" spans="2:10" ht="12.75">
      <c r="B15" s="4"/>
      <c r="C15" s="5"/>
      <c r="D15" s="6"/>
      <c r="E15" s="58"/>
      <c r="F15" s="218"/>
      <c r="G15" s="28"/>
      <c r="H15" s="29"/>
      <c r="I15" s="37"/>
      <c r="J15" s="38"/>
    </row>
    <row r="16" spans="2:10" ht="54.75" customHeight="1" thickBot="1">
      <c r="B16" s="7">
        <v>1</v>
      </c>
      <c r="C16" s="41" t="s">
        <v>1</v>
      </c>
      <c r="D16" s="8" t="s">
        <v>3</v>
      </c>
      <c r="E16" s="30">
        <v>3.598</v>
      </c>
      <c r="F16" s="30">
        <v>0.096</v>
      </c>
      <c r="G16" s="31">
        <v>3</v>
      </c>
      <c r="H16" s="63" t="s">
        <v>19</v>
      </c>
      <c r="I16" s="64">
        <v>42</v>
      </c>
      <c r="J16" s="32">
        <f>20%*I16*E16</f>
        <v>30.2232</v>
      </c>
    </row>
    <row r="17" spans="2:10" ht="13.5" thickBot="1">
      <c r="B17" s="59"/>
      <c r="C17" s="39"/>
      <c r="D17" s="60"/>
      <c r="E17" s="33">
        <f>SUM(E16:E16)</f>
        <v>3.598</v>
      </c>
      <c r="F17" s="61"/>
      <c r="G17" s="62"/>
      <c r="H17" s="39"/>
      <c r="I17" s="12"/>
      <c r="J17" s="13"/>
    </row>
    <row r="18" spans="2:10" ht="13.5" thickBot="1">
      <c r="B18" s="24"/>
      <c r="C18" s="21"/>
      <c r="D18" s="25"/>
      <c r="E18" s="26"/>
      <c r="F18" s="26"/>
      <c r="G18" s="27"/>
      <c r="H18" s="54"/>
      <c r="I18" s="16"/>
      <c r="J18" s="17"/>
    </row>
    <row r="19" spans="2:10" ht="13.5" thickBot="1">
      <c r="B19" s="14" t="s">
        <v>11</v>
      </c>
      <c r="C19" s="15" t="s">
        <v>249</v>
      </c>
      <c r="D19" s="15"/>
      <c r="E19" s="55">
        <f>SUM(E13:E18)*0.5</f>
        <v>27.31</v>
      </c>
      <c r="F19" s="55">
        <f>SUM(F16,F13)</f>
        <v>0.096</v>
      </c>
      <c r="G19" s="15"/>
      <c r="H19" s="15"/>
      <c r="I19" s="18"/>
      <c r="J19" s="19"/>
    </row>
    <row r="23" spans="2:9" ht="14.25">
      <c r="B23" s="68"/>
      <c r="C23" s="68"/>
      <c r="D23" s="68"/>
      <c r="E23" s="68"/>
      <c r="F23" s="68"/>
      <c r="G23" s="68"/>
      <c r="H23" s="68"/>
      <c r="I23" s="148"/>
    </row>
    <row r="24" spans="2:9" ht="14.25">
      <c r="B24" s="68"/>
      <c r="C24" s="143"/>
      <c r="D24" s="144"/>
      <c r="E24" s="145"/>
      <c r="F24" s="146"/>
      <c r="G24" s="146"/>
      <c r="H24" s="143"/>
      <c r="I24" s="147"/>
    </row>
    <row r="25" spans="2:9" ht="14.25">
      <c r="B25" s="68"/>
      <c r="C25" s="143"/>
      <c r="D25" s="144"/>
      <c r="E25" s="145"/>
      <c r="F25" s="146"/>
      <c r="G25" s="146"/>
      <c r="H25" s="143"/>
      <c r="I25" s="147"/>
    </row>
    <row r="26" spans="2:9" ht="15">
      <c r="B26" s="142"/>
      <c r="C26" s="142"/>
      <c r="D26" s="164"/>
      <c r="E26" s="165"/>
      <c r="F26" s="165"/>
      <c r="G26" s="143"/>
      <c r="H26" s="147"/>
      <c r="I26" s="148"/>
    </row>
  </sheetData>
  <sheetProtection/>
  <mergeCells count="11">
    <mergeCell ref="E9:E10"/>
    <mergeCell ref="F9:F10"/>
    <mergeCell ref="G9:G10"/>
    <mergeCell ref="H9:H10"/>
    <mergeCell ref="I9:I10"/>
    <mergeCell ref="J9:J10"/>
    <mergeCell ref="B6:J7"/>
    <mergeCell ref="B8:J8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ODZ-DOB2</cp:lastModifiedBy>
  <cp:lastPrinted>2023-06-22T12:29:47Z</cp:lastPrinted>
  <dcterms:created xsi:type="dcterms:W3CDTF">2012-12-13T12:35:57Z</dcterms:created>
  <dcterms:modified xsi:type="dcterms:W3CDTF">2023-06-22T12:29:55Z</dcterms:modified>
  <cp:category/>
  <cp:version/>
  <cp:contentType/>
  <cp:contentStatus/>
</cp:coreProperties>
</file>