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995" windowHeight="9345" activeTab="2"/>
  </bookViews>
  <sheets>
    <sheet name="Приложение 1" sheetId="1" r:id="rId1"/>
    <sheet name="Приложение 2" sheetId="2" r:id="rId2"/>
    <sheet name="Приложение 2А" sheetId="3" r:id="rId3"/>
  </sheets>
  <definedNames>
    <definedName name="_xlnm.Print_Titles" localSheetId="0">'Приложение 1'!$5:$6</definedName>
  </definedNames>
  <calcPr calcId="162913"/>
</workbook>
</file>

<file path=xl/calcChain.xml><?xml version="1.0" encoding="utf-8"?>
<calcChain xmlns="http://schemas.openxmlformats.org/spreadsheetml/2006/main">
  <c r="I7" i="3" l="1"/>
  <c r="E85" i="1" l="1"/>
  <c r="D85" i="1"/>
  <c r="E11" i="2" l="1"/>
  <c r="D11" i="2"/>
  <c r="I84" i="1"/>
  <c r="I22" i="1"/>
  <c r="I38" i="1" l="1"/>
  <c r="I9" i="2"/>
  <c r="I10" i="2"/>
  <c r="I110" i="1" l="1"/>
  <c r="I111" i="1"/>
  <c r="I105" i="1"/>
  <c r="I106" i="1"/>
  <c r="I98" i="1"/>
  <c r="I99" i="1"/>
  <c r="I100" i="1"/>
  <c r="I101" i="1"/>
  <c r="I88" i="1"/>
  <c r="I89" i="1"/>
  <c r="I90" i="1"/>
  <c r="I91" i="1"/>
  <c r="I83" i="1"/>
  <c r="I78" i="1"/>
  <c r="I79" i="1"/>
  <c r="I73" i="1"/>
  <c r="I74" i="1"/>
  <c r="I69" i="1"/>
  <c r="I68" i="1"/>
  <c r="I54" i="1"/>
  <c r="I55" i="1"/>
  <c r="I56" i="1"/>
  <c r="I57" i="1"/>
  <c r="I58" i="1"/>
  <c r="I59" i="1"/>
  <c r="I45" i="1"/>
  <c r="I46" i="1"/>
  <c r="I47" i="1"/>
  <c r="I48" i="1"/>
  <c r="I49" i="1"/>
  <c r="I50" i="1"/>
  <c r="I109" i="1"/>
  <c r="I104" i="1"/>
  <c r="I97" i="1"/>
  <c r="I94" i="1"/>
  <c r="I87" i="1"/>
  <c r="I82" i="1"/>
  <c r="I77" i="1"/>
  <c r="I72" i="1"/>
  <c r="I65" i="1"/>
  <c r="I62" i="1"/>
  <c r="I53" i="1"/>
  <c r="I44" i="1"/>
  <c r="I41" i="1"/>
  <c r="I37" i="1"/>
  <c r="I34" i="1"/>
  <c r="I21" i="1"/>
  <c r="I23" i="1"/>
  <c r="I24" i="1"/>
  <c r="I25" i="1"/>
  <c r="I26" i="1"/>
  <c r="I27" i="1"/>
  <c r="I28" i="1"/>
  <c r="I29" i="1"/>
  <c r="I30" i="1"/>
  <c r="I31" i="1"/>
  <c r="I20" i="1"/>
  <c r="I17" i="1"/>
  <c r="I14" i="1"/>
  <c r="I13" i="1"/>
  <c r="I9" i="1"/>
  <c r="I10" i="1"/>
  <c r="I8" i="1"/>
  <c r="E112" i="1" l="1"/>
  <c r="E107" i="1"/>
  <c r="E102" i="1"/>
  <c r="E95" i="1"/>
  <c r="E92" i="1"/>
  <c r="E80" i="1"/>
  <c r="E75" i="1"/>
  <c r="E70" i="1" l="1"/>
  <c r="E66" i="1"/>
  <c r="E63" i="1"/>
  <c r="E60" i="1"/>
  <c r="E51" i="1"/>
  <c r="E42" i="1"/>
  <c r="E39" i="1"/>
  <c r="E35" i="1"/>
  <c r="E32" i="1"/>
  <c r="E18" i="1"/>
  <c r="E15" i="1"/>
  <c r="E11" i="1"/>
  <c r="E114" i="1" l="1"/>
  <c r="D13" i="2"/>
  <c r="D112" i="1" l="1"/>
  <c r="D107" i="1"/>
  <c r="D102" i="1"/>
  <c r="D95" i="1"/>
  <c r="D92" i="1"/>
  <c r="D80" i="1"/>
  <c r="D75" i="1"/>
  <c r="D70" i="1"/>
  <c r="D66" i="1"/>
  <c r="D63" i="1"/>
  <c r="D60" i="1"/>
  <c r="D51" i="1"/>
  <c r="D42" i="1"/>
  <c r="D39" i="1"/>
  <c r="D35" i="1"/>
  <c r="D32" i="1"/>
  <c r="D18" i="1"/>
  <c r="D15" i="1"/>
  <c r="D11" i="1"/>
  <c r="D114" i="1" l="1"/>
</calcChain>
</file>

<file path=xl/sharedStrings.xml><?xml version="1.0" encoding="utf-8"?>
<sst xmlns="http://schemas.openxmlformats.org/spreadsheetml/2006/main" count="259" uniqueCount="132">
  <si>
    <t>ПРИЛОЖЕНИЕ 1</t>
  </si>
  <si>
    <t>№ 
по ред</t>
  </si>
  <si>
    <t>Землище</t>
  </si>
  <si>
    <t>Номер имот</t>
  </si>
  <si>
    <t>Площ дка</t>
  </si>
  <si>
    <t>Площ допустим слой</t>
  </si>
  <si>
    <t>Кат.</t>
  </si>
  <si>
    <t>НТП</t>
  </si>
  <si>
    <t>Начална цена лв/дка</t>
  </si>
  <si>
    <t>Депозит 20 %</t>
  </si>
  <si>
    <t>Белгун</t>
  </si>
  <si>
    <t>03318.6.20</t>
  </si>
  <si>
    <t>нива</t>
  </si>
  <si>
    <t>03318.8.78</t>
  </si>
  <si>
    <t xml:space="preserve">Било </t>
  </si>
  <si>
    <t xml:space="preserve">Българево     </t>
  </si>
  <si>
    <t>07257.16.57</t>
  </si>
  <si>
    <t>07257.16.80</t>
  </si>
  <si>
    <t>07257.16.85</t>
  </si>
  <si>
    <t>Изоставена орна земя</t>
  </si>
  <si>
    <t>07257.16.88</t>
  </si>
  <si>
    <t>07257.16.89</t>
  </si>
  <si>
    <t>07257.16.90</t>
  </si>
  <si>
    <t>07257.34.61</t>
  </si>
  <si>
    <t>07257.39.64</t>
  </si>
  <si>
    <t>Видно</t>
  </si>
  <si>
    <t>Каварна</t>
  </si>
  <si>
    <t>Камен бряг</t>
  </si>
  <si>
    <t>35746.13.39</t>
  </si>
  <si>
    <t>35746.15.12</t>
  </si>
  <si>
    <t>Крупен</t>
  </si>
  <si>
    <t>Друг вид нива</t>
  </si>
  <si>
    <t>Нейково</t>
  </si>
  <si>
    <t>Св. Никола</t>
  </si>
  <si>
    <t>65543.11.95</t>
  </si>
  <si>
    <t>Септемврийци</t>
  </si>
  <si>
    <t>Челопечене</t>
  </si>
  <si>
    <t>80340.22.43</t>
  </si>
  <si>
    <t>ПРИЛОЖЕНИЕ 2</t>
  </si>
  <si>
    <t>Площ допустим слой дка</t>
  </si>
  <si>
    <t>65543.19.42</t>
  </si>
  <si>
    <t>65543.21.17</t>
  </si>
  <si>
    <t>65543.22.14</t>
  </si>
  <si>
    <t>03318.20.102</t>
  </si>
  <si>
    <t>04090.7.35</t>
  </si>
  <si>
    <t>04090.15.26</t>
  </si>
  <si>
    <t>Божурец</t>
  </si>
  <si>
    <t>05009.15.45</t>
  </si>
  <si>
    <t>07257.18.35</t>
  </si>
  <si>
    <t>07257.22.42</t>
  </si>
  <si>
    <t>07257.34.15</t>
  </si>
  <si>
    <t>07257.46.11</t>
  </si>
  <si>
    <t>11003.16.15</t>
  </si>
  <si>
    <t xml:space="preserve">Вранино </t>
  </si>
  <si>
    <t>12173.14.26</t>
  </si>
  <si>
    <t>12173.26.17</t>
  </si>
  <si>
    <t>Иречек</t>
  </si>
  <si>
    <t>32768.15.11</t>
  </si>
  <si>
    <t>35064.12.16</t>
  </si>
  <si>
    <t>35064.26.57</t>
  </si>
  <si>
    <t>35064.26.58</t>
  </si>
  <si>
    <t>35064.26.59</t>
  </si>
  <si>
    <t>35064.33.23</t>
  </si>
  <si>
    <t>35064.33.26</t>
  </si>
  <si>
    <t>35064.33.27</t>
  </si>
  <si>
    <t>35746.11.7</t>
  </si>
  <si>
    <t>35746.14.21</t>
  </si>
  <si>
    <t>35746.17.55</t>
  </si>
  <si>
    <t>35746.18.20</t>
  </si>
  <si>
    <t>35746.22.1</t>
  </si>
  <si>
    <t>40049.13.28</t>
  </si>
  <si>
    <t>Могилище</t>
  </si>
  <si>
    <t>48828.5.7</t>
  </si>
  <si>
    <t>51408.2.21</t>
  </si>
  <si>
    <t>51408.11.54</t>
  </si>
  <si>
    <t>Пор. Чунчево</t>
  </si>
  <si>
    <t>57861.10.38</t>
  </si>
  <si>
    <t>57861.18.10</t>
  </si>
  <si>
    <t>57861.20.4</t>
  </si>
  <si>
    <t>Раковски</t>
  </si>
  <si>
    <t>62092.12.33</t>
  </si>
  <si>
    <t>62092.12.39</t>
  </si>
  <si>
    <t>62092.15.21</t>
  </si>
  <si>
    <t>65543.17.1</t>
  </si>
  <si>
    <t>66281.5.32</t>
  </si>
  <si>
    <t>66281.5.34</t>
  </si>
  <si>
    <t>66281.5.39</t>
  </si>
  <si>
    <t>66281.22.42</t>
  </si>
  <si>
    <t>66281.22.49</t>
  </si>
  <si>
    <t>Топола</t>
  </si>
  <si>
    <t>72693.14.18</t>
  </si>
  <si>
    <t xml:space="preserve">Травник          </t>
  </si>
  <si>
    <t>72936.12.35</t>
  </si>
  <si>
    <t>72936.12.38</t>
  </si>
  <si>
    <t>72936.12.42</t>
  </si>
  <si>
    <t>72936.12.43</t>
  </si>
  <si>
    <t>72936.12.45</t>
  </si>
  <si>
    <t>Х. Димитър</t>
  </si>
  <si>
    <t>77044.16.67</t>
  </si>
  <si>
    <t>77044.19.13</t>
  </si>
  <si>
    <t>77044.20.54</t>
  </si>
  <si>
    <t>80340.3.37</t>
  </si>
  <si>
    <t>80340.23.7</t>
  </si>
  <si>
    <t>Всичко: 66 броя имоти</t>
  </si>
  <si>
    <t>ОБЩО: 2 броя имоти</t>
  </si>
  <si>
    <t xml:space="preserve">За първата 2023/2024 стопанска година, на основание чл. 24а, ал. 9 ЗСПЗЗ, АРЕНДАТОРЪТ не дължи арендно плащане. На основание т. 4.3 от Заповед № РД-46-95/ 27.03.2023 г. на министъра на земеделието началната тръжна цена за тези имоти е в размер на 50 % от определената със заповедта. При възстановяване на негодната част АРЕНДАТОРЪТ може да я включи в допустимия слой по предвидения за това ред  </t>
  </si>
  <si>
    <t>ПРИЛОЖЕНИЕ 2А</t>
  </si>
  <si>
    <t>землище</t>
  </si>
  <si>
    <t>номер имот</t>
  </si>
  <si>
    <t>площ дка</t>
  </si>
  <si>
    <t>кат.</t>
  </si>
  <si>
    <t>депозит           20 лв/дка</t>
  </si>
  <si>
    <t>Вид на трайното насаждение</t>
  </si>
  <si>
    <t>07257.113.33</t>
  </si>
  <si>
    <t>лозе</t>
  </si>
  <si>
    <t>07257.127.11</t>
  </si>
  <si>
    <t xml:space="preserve"> Продължителността на периода на плододаване за отделните видове трайни насаждения се определя от приложенията към чл. 5 от Наредбата за базисните цени на трайните насаждения (ДВ бр. 107 от 2000 г.)</t>
  </si>
  <si>
    <t>Трайни насаждения</t>
  </si>
  <si>
    <t>год.</t>
  </si>
  <si>
    <t>години</t>
  </si>
  <si>
    <t>лв./дка</t>
  </si>
  <si>
    <t>Начална тръжна цена за създаване и отглеждане на трайни насаждения по периоди</t>
  </si>
  <si>
    <t>гратисен период</t>
  </si>
  <si>
    <t>период на плододаване</t>
  </si>
  <si>
    <t>вид</t>
  </si>
  <si>
    <t>от 4 до 7</t>
  </si>
  <si>
    <t>от 8 до 20</t>
  </si>
  <si>
    <t>лозови насаждения (винени и десертни)</t>
  </si>
  <si>
    <t xml:space="preserve">лозови насаждения (винени) </t>
  </si>
  <si>
    <t xml:space="preserve">СПИСЪК
ЗА ОТДАВАНЕ ПОД АРЕНДА ЗА СЪЗДАВАНЕ И ОТГЛЕЖДАНЕ НА ЛОЗОВИ НАСАЖДЕНИЯ                                                                                                                                                                     НА СВОБОДНИТЕ ЗЕМЕДЕЛСКИ ЗЕМИ ОТ ДПФ
ЗА ОБЩИНА КАВАРНА ЗА СТОПАНСКАТА 2023/2024 г.                                                                             </t>
  </si>
  <si>
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ПРИ УСЛОВИЯТА НА ЧЛ. 47о, АЛ. 2 ППЗСПЗЗ, ЗА КОИТО НА ТРИ ПОСЛЕДОВАТЕЛНИ ТРЪЖНИ СЕСИИ НЕ СА ПОДАВАНИ ПРЕДЛОЖЕНИЯ И ПОПАДАТ ДО 20% В ДОПУСТИМИЯ СЛОЙ ЗА ПОДПОМАГАНЕ
ЗА ОБЩИНА КАВАРНА ЗА СТОПАНСКАТА 2023/2024 г.                                                                                                                             
</t>
  </si>
  <si>
    <t xml:space="preserve">СПИСЪК
ЗА ПРОВЕЖДАНЕ НА I ТРЪЖНА СЕСИЯ ЗА ОТДАВАНЕ ПОД АРЕНДА ЗА СРОК ОТ ДЕСЕТ СТОПАНСКИ ГОДИНИ                                                                                                                                                                     НА СВОБОДНИТЕ ЗЕМЕДЕЛСКИ ЗЕМИ ОТ ДПФ 
ЗА ОБЩИНА КАВАРНА ЗА СТОПАНСКАТА 2023/2024 г.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</si>
</sst>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00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onsolas"/>
      <family val="3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9" fontId="15" fillId="0" borderId="0" applyFont="0" applyFill="0" applyBorder="0" applyAlignment="0" applyProtection="0"/>
  </cellStyleXfs>
  <cellXfs count="306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2" applyFont="1" applyFill="1" applyBorder="1"/>
    <xf numFmtId="0" fontId="1" fillId="0" borderId="0" xfId="1"/>
    <xf numFmtId="0" fontId="3" fillId="0" borderId="0" xfId="1" applyFont="1"/>
    <xf numFmtId="0" fontId="1" fillId="0" borderId="0" xfId="1" applyBorder="1"/>
    <xf numFmtId="0" fontId="10" fillId="0" borderId="0" xfId="1" applyFont="1" applyBorder="1"/>
    <xf numFmtId="0" fontId="10" fillId="0" borderId="0" xfId="1" applyFont="1" applyFill="1"/>
    <xf numFmtId="0" fontId="0" fillId="0" borderId="0" xfId="0" applyBorder="1"/>
    <xf numFmtId="9" fontId="0" fillId="0" borderId="0" xfId="9" applyFont="1"/>
    <xf numFmtId="0" fontId="8" fillId="3" borderId="32" xfId="1" applyFont="1" applyFill="1" applyBorder="1" applyAlignment="1">
      <alignment horizontal="right"/>
    </xf>
    <xf numFmtId="0" fontId="12" fillId="0" borderId="27" xfId="8" applyFont="1" applyFill="1" applyBorder="1" applyAlignment="1">
      <alignment horizontal="center"/>
    </xf>
    <xf numFmtId="0" fontId="8" fillId="0" borderId="28" xfId="8" applyFont="1" applyFill="1" applyBorder="1" applyAlignment="1">
      <alignment horizontal="right"/>
    </xf>
    <xf numFmtId="164" fontId="8" fillId="0" borderId="28" xfId="8" applyNumberFormat="1" applyFont="1" applyFill="1" applyBorder="1" applyAlignment="1">
      <alignment horizontal="right"/>
    </xf>
    <xf numFmtId="164" fontId="8" fillId="0" borderId="28" xfId="1" applyNumberFormat="1" applyFont="1" applyFill="1" applyBorder="1" applyAlignment="1">
      <alignment horizontal="right"/>
    </xf>
    <xf numFmtId="0" fontId="8" fillId="0" borderId="28" xfId="8" applyFont="1" applyFill="1" applyBorder="1" applyAlignment="1">
      <alignment horizontal="center"/>
    </xf>
    <xf numFmtId="2" fontId="8" fillId="0" borderId="28" xfId="2" applyNumberFormat="1" applyFont="1" applyFill="1" applyBorder="1" applyAlignment="1">
      <alignment horizontal="center"/>
    </xf>
    <xf numFmtId="4" fontId="8" fillId="0" borderId="29" xfId="2" applyNumberFormat="1" applyFont="1" applyFill="1" applyBorder="1" applyAlignment="1">
      <alignment horizontal="center"/>
    </xf>
    <xf numFmtId="0" fontId="12" fillId="0" borderId="24" xfId="8" applyFont="1" applyFill="1" applyBorder="1" applyAlignment="1">
      <alignment horizontal="center"/>
    </xf>
    <xf numFmtId="0" fontId="8" fillId="0" borderId="14" xfId="8" applyFont="1" applyFill="1" applyBorder="1" applyAlignment="1">
      <alignment horizontal="right"/>
    </xf>
    <xf numFmtId="164" fontId="8" fillId="0" borderId="14" xfId="8" applyNumberFormat="1" applyFont="1" applyFill="1" applyBorder="1" applyAlignment="1">
      <alignment horizontal="right"/>
    </xf>
    <xf numFmtId="164" fontId="8" fillId="0" borderId="14" xfId="1" applyNumberFormat="1" applyFont="1" applyFill="1" applyBorder="1" applyAlignment="1">
      <alignment horizontal="right"/>
    </xf>
    <xf numFmtId="0" fontId="8" fillId="0" borderId="14" xfId="8" applyFont="1" applyFill="1" applyBorder="1" applyAlignment="1">
      <alignment horizontal="center"/>
    </xf>
    <xf numFmtId="2" fontId="8" fillId="0" borderId="14" xfId="2" applyNumberFormat="1" applyFont="1" applyFill="1" applyBorder="1" applyAlignment="1">
      <alignment horizontal="center"/>
    </xf>
    <xf numFmtId="4" fontId="8" fillId="0" borderId="30" xfId="2" applyNumberFormat="1" applyFont="1" applyFill="1" applyBorder="1" applyAlignment="1">
      <alignment horizontal="center"/>
    </xf>
    <xf numFmtId="0" fontId="12" fillId="0" borderId="31" xfId="8" applyFont="1" applyFill="1" applyBorder="1" applyAlignment="1">
      <alignment horizontal="center"/>
    </xf>
    <xf numFmtId="0" fontId="8" fillId="0" borderId="32" xfId="8" applyFont="1" applyFill="1" applyBorder="1" applyAlignment="1">
      <alignment horizontal="right"/>
    </xf>
    <xf numFmtId="0" fontId="8" fillId="0" borderId="32" xfId="8" applyFont="1" applyFill="1" applyBorder="1" applyAlignment="1">
      <alignment horizontal="center"/>
    </xf>
    <xf numFmtId="2" fontId="8" fillId="0" borderId="32" xfId="2" applyNumberFormat="1" applyFont="1" applyFill="1" applyBorder="1" applyAlignment="1">
      <alignment horizontal="center"/>
    </xf>
    <xf numFmtId="4" fontId="8" fillId="0" borderId="33" xfId="2" applyNumberFormat="1" applyFont="1" applyFill="1" applyBorder="1" applyAlignment="1">
      <alignment horizontal="center"/>
    </xf>
    <xf numFmtId="0" fontId="8" fillId="0" borderId="6" xfId="2" applyFont="1" applyFill="1" applyBorder="1" applyAlignment="1">
      <alignment wrapText="1"/>
    </xf>
    <xf numFmtId="0" fontId="7" fillId="0" borderId="7" xfId="2" applyFont="1" applyFill="1" applyBorder="1" applyAlignment="1">
      <alignment wrapText="1"/>
    </xf>
    <xf numFmtId="164" fontId="17" fillId="0" borderId="7" xfId="2" applyNumberFormat="1" applyFont="1" applyFill="1" applyBorder="1" applyAlignment="1">
      <alignment vertical="center" wrapText="1"/>
    </xf>
    <xf numFmtId="4" fontId="7" fillId="0" borderId="9" xfId="2" applyNumberFormat="1" applyFont="1" applyFill="1" applyBorder="1" applyAlignment="1">
      <alignment wrapText="1"/>
    </xf>
    <xf numFmtId="0" fontId="8" fillId="0" borderId="25" xfId="2" applyFont="1" applyFill="1" applyBorder="1" applyAlignment="1">
      <alignment horizontal="center"/>
    </xf>
    <xf numFmtId="0" fontId="8" fillId="0" borderId="22" xfId="1" quotePrefix="1" applyFont="1" applyFill="1" applyBorder="1" applyAlignment="1">
      <alignment horizontal="right"/>
    </xf>
    <xf numFmtId="164" fontId="8" fillId="0" borderId="22" xfId="1" applyNumberFormat="1" applyFont="1" applyFill="1" applyBorder="1" applyAlignment="1">
      <alignment horizontal="right"/>
    </xf>
    <xf numFmtId="0" fontId="8" fillId="0" borderId="22" xfId="1" applyFont="1" applyFill="1" applyBorder="1" applyAlignment="1">
      <alignment horizontal="right"/>
    </xf>
    <xf numFmtId="0" fontId="8" fillId="0" borderId="22" xfId="2" applyFont="1" applyFill="1" applyBorder="1" applyAlignment="1">
      <alignment horizontal="center"/>
    </xf>
    <xf numFmtId="4" fontId="8" fillId="0" borderId="26" xfId="2" applyNumberFormat="1" applyFont="1" applyFill="1" applyBorder="1" applyAlignment="1">
      <alignment horizontal="center"/>
    </xf>
    <xf numFmtId="0" fontId="12" fillId="0" borderId="27" xfId="8" applyFont="1" applyFill="1" applyBorder="1" applyAlignment="1">
      <alignment horizontal="center" vertical="center"/>
    </xf>
    <xf numFmtId="0" fontId="12" fillId="0" borderId="31" xfId="8" applyFont="1" applyFill="1" applyBorder="1" applyAlignment="1">
      <alignment horizontal="center" vertical="center"/>
    </xf>
    <xf numFmtId="0" fontId="8" fillId="0" borderId="6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/>
    </xf>
    <xf numFmtId="164" fontId="17" fillId="0" borderId="7" xfId="2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center" vertical="center"/>
    </xf>
    <xf numFmtId="4" fontId="8" fillId="0" borderId="9" xfId="2" applyNumberFormat="1" applyFont="1" applyFill="1" applyBorder="1" applyAlignment="1">
      <alignment horizontal="center" vertical="center"/>
    </xf>
    <xf numFmtId="0" fontId="8" fillId="0" borderId="25" xfId="2" applyFont="1" applyFill="1" applyBorder="1" applyAlignment="1"/>
    <xf numFmtId="0" fontId="7" fillId="0" borderId="22" xfId="2" applyFont="1" applyFill="1" applyBorder="1" applyAlignment="1"/>
    <xf numFmtId="4" fontId="7" fillId="0" borderId="26" xfId="2" applyNumberFormat="1" applyFont="1" applyFill="1" applyBorder="1" applyAlignment="1"/>
    <xf numFmtId="0" fontId="12" fillId="0" borderId="6" xfId="2" applyFont="1" applyFill="1" applyBorder="1" applyAlignment="1">
      <alignment horizontal="center"/>
    </xf>
    <xf numFmtId="0" fontId="8" fillId="0" borderId="7" xfId="2" applyFont="1" applyFill="1" applyBorder="1" applyAlignment="1">
      <alignment horizontal="right"/>
    </xf>
    <xf numFmtId="164" fontId="8" fillId="0" borderId="7" xfId="2" applyNumberFormat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horizontal="right"/>
    </xf>
    <xf numFmtId="0" fontId="8" fillId="0" borderId="7" xfId="2" applyFont="1" applyFill="1" applyBorder="1" applyAlignment="1">
      <alignment horizontal="center"/>
    </xf>
    <xf numFmtId="2" fontId="8" fillId="0" borderId="7" xfId="2" applyNumberFormat="1" applyFont="1" applyFill="1" applyBorder="1" applyAlignment="1">
      <alignment horizontal="center"/>
    </xf>
    <xf numFmtId="4" fontId="8" fillId="0" borderId="9" xfId="2" applyNumberFormat="1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0" fontId="8" fillId="0" borderId="22" xfId="1" applyFont="1" applyFill="1" applyBorder="1" applyAlignment="1">
      <alignment horizontal="right" wrapText="1"/>
    </xf>
    <xf numFmtId="0" fontId="12" fillId="0" borderId="27" xfId="2" applyFont="1" applyFill="1" applyBorder="1" applyAlignment="1">
      <alignment horizontal="center"/>
    </xf>
    <xf numFmtId="0" fontId="8" fillId="0" borderId="28" xfId="2" applyFont="1" applyFill="1" applyBorder="1" applyAlignment="1">
      <alignment horizontal="right"/>
    </xf>
    <xf numFmtId="0" fontId="8" fillId="0" borderId="28" xfId="2" applyFont="1" applyFill="1" applyBorder="1" applyAlignment="1">
      <alignment horizontal="center"/>
    </xf>
    <xf numFmtId="0" fontId="12" fillId="0" borderId="24" xfId="2" applyFont="1" applyFill="1" applyBorder="1" applyAlignment="1">
      <alignment horizontal="center"/>
    </xf>
    <xf numFmtId="0" fontId="8" fillId="0" borderId="14" xfId="2" applyFont="1" applyFill="1" applyBorder="1" applyAlignment="1">
      <alignment horizontal="right"/>
    </xf>
    <xf numFmtId="164" fontId="8" fillId="0" borderId="14" xfId="2" applyNumberFormat="1" applyFont="1" applyFill="1" applyBorder="1" applyAlignment="1">
      <alignment horizontal="right"/>
    </xf>
    <xf numFmtId="0" fontId="8" fillId="0" borderId="14" xfId="2" applyFont="1" applyFill="1" applyBorder="1" applyAlignment="1">
      <alignment horizontal="center"/>
    </xf>
    <xf numFmtId="164" fontId="8" fillId="0" borderId="14" xfId="2" applyNumberFormat="1" applyFont="1" applyFill="1" applyBorder="1"/>
    <xf numFmtId="0" fontId="12" fillId="0" borderId="31" xfId="2" applyFont="1" applyFill="1" applyBorder="1" applyAlignment="1">
      <alignment horizontal="center"/>
    </xf>
    <xf numFmtId="0" fontId="8" fillId="0" borderId="32" xfId="2" applyFont="1" applyFill="1" applyBorder="1" applyAlignment="1">
      <alignment horizontal="right"/>
    </xf>
    <xf numFmtId="164" fontId="8" fillId="0" borderId="32" xfId="2" applyNumberFormat="1" applyFont="1" applyFill="1" applyBorder="1" applyAlignment="1">
      <alignment horizontal="right"/>
    </xf>
    <xf numFmtId="164" fontId="8" fillId="0" borderId="32" xfId="1" applyNumberFormat="1" applyFont="1" applyFill="1" applyBorder="1" applyAlignment="1">
      <alignment horizontal="right"/>
    </xf>
    <xf numFmtId="0" fontId="8" fillId="0" borderId="32" xfId="2" applyFont="1" applyFill="1" applyBorder="1" applyAlignment="1">
      <alignment horizontal="center"/>
    </xf>
    <xf numFmtId="0" fontId="8" fillId="0" borderId="8" xfId="2" applyFont="1" applyFill="1" applyBorder="1" applyAlignment="1"/>
    <xf numFmtId="164" fontId="17" fillId="0" borderId="8" xfId="2" applyNumberFormat="1" applyFont="1" applyFill="1" applyBorder="1" applyAlignment="1"/>
    <xf numFmtId="0" fontId="8" fillId="0" borderId="6" xfId="2" applyFont="1" applyFill="1" applyBorder="1" applyAlignment="1">
      <alignment horizontal="center"/>
    </xf>
    <xf numFmtId="0" fontId="8" fillId="0" borderId="7" xfId="1" applyFont="1" applyFill="1" applyBorder="1" applyAlignment="1">
      <alignment horizontal="right"/>
    </xf>
    <xf numFmtId="164" fontId="17" fillId="0" borderId="7" xfId="1" applyNumberFormat="1" applyFont="1" applyFill="1" applyBorder="1" applyAlignment="1">
      <alignment horizontal="right"/>
    </xf>
    <xf numFmtId="0" fontId="8" fillId="0" borderId="6" xfId="2" applyFont="1" applyFill="1" applyBorder="1"/>
    <xf numFmtId="0" fontId="8" fillId="0" borderId="7" xfId="2" applyFont="1" applyFill="1" applyBorder="1"/>
    <xf numFmtId="164" fontId="17" fillId="0" borderId="7" xfId="2" applyNumberFormat="1" applyFont="1" applyFill="1" applyBorder="1"/>
    <xf numFmtId="0" fontId="8" fillId="0" borderId="22" xfId="2" applyFont="1" applyFill="1" applyBorder="1" applyAlignment="1"/>
    <xf numFmtId="164" fontId="17" fillId="0" borderId="7" xfId="2" applyNumberFormat="1" applyFont="1" applyFill="1" applyBorder="1" applyAlignment="1">
      <alignment horizontal="right"/>
    </xf>
    <xf numFmtId="164" fontId="17" fillId="0" borderId="22" xfId="2" applyNumberFormat="1" applyFont="1" applyFill="1" applyBorder="1" applyAlignment="1">
      <alignment horizontal="right"/>
    </xf>
    <xf numFmtId="0" fontId="8" fillId="0" borderId="28" xfId="2" quotePrefix="1" applyFont="1" applyFill="1" applyBorder="1" applyAlignment="1">
      <alignment horizontal="right"/>
    </xf>
    <xf numFmtId="0" fontId="8" fillId="0" borderId="28" xfId="2" applyFont="1" applyFill="1" applyBorder="1"/>
    <xf numFmtId="0" fontId="8" fillId="0" borderId="14" xfId="2" applyFont="1" applyFill="1" applyBorder="1" applyAlignment="1"/>
    <xf numFmtId="0" fontId="8" fillId="0" borderId="6" xfId="2" applyFont="1" applyFill="1" applyBorder="1" applyAlignment="1"/>
    <xf numFmtId="0" fontId="8" fillId="0" borderId="7" xfId="2" applyFont="1" applyFill="1" applyBorder="1" applyAlignment="1"/>
    <xf numFmtId="0" fontId="17" fillId="0" borderId="7" xfId="2" applyFont="1" applyFill="1" applyBorder="1" applyAlignment="1"/>
    <xf numFmtId="164" fontId="8" fillId="0" borderId="28" xfId="2" applyNumberFormat="1" applyFont="1" applyFill="1" applyBorder="1" applyAlignment="1">
      <alignment horizontal="right"/>
    </xf>
    <xf numFmtId="0" fontId="8" fillId="0" borderId="32" xfId="2" quotePrefix="1" applyFont="1" applyFill="1" applyBorder="1" applyAlignment="1">
      <alignment horizontal="right"/>
    </xf>
    <xf numFmtId="0" fontId="8" fillId="0" borderId="32" xfId="2" applyFont="1" applyFill="1" applyBorder="1" applyAlignment="1"/>
    <xf numFmtId="0" fontId="18" fillId="0" borderId="6" xfId="2" applyFont="1" applyFill="1" applyBorder="1" applyAlignment="1"/>
    <xf numFmtId="0" fontId="15" fillId="0" borderId="25" xfId="0" applyFont="1" applyFill="1" applyBorder="1"/>
    <xf numFmtId="0" fontId="15" fillId="0" borderId="22" xfId="0" applyFont="1" applyFill="1" applyBorder="1"/>
    <xf numFmtId="0" fontId="8" fillId="0" borderId="7" xfId="2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5" fillId="0" borderId="7" xfId="0" applyFont="1" applyFill="1" applyBorder="1"/>
    <xf numFmtId="164" fontId="13" fillId="0" borderId="7" xfId="0" applyNumberFormat="1" applyFont="1" applyFill="1" applyBorder="1"/>
    <xf numFmtId="0" fontId="13" fillId="0" borderId="7" xfId="0" applyFont="1" applyFill="1" applyBorder="1"/>
    <xf numFmtId="0" fontId="15" fillId="0" borderId="28" xfId="0" applyFont="1" applyFill="1" applyBorder="1"/>
    <xf numFmtId="165" fontId="15" fillId="0" borderId="28" xfId="0" applyNumberFormat="1" applyFont="1" applyFill="1" applyBorder="1"/>
    <xf numFmtId="0" fontId="15" fillId="0" borderId="14" xfId="0" applyFont="1" applyFill="1" applyBorder="1"/>
    <xf numFmtId="0" fontId="15" fillId="0" borderId="32" xfId="0" applyFont="1" applyFill="1" applyBorder="1"/>
    <xf numFmtId="165" fontId="13" fillId="0" borderId="7" xfId="0" applyNumberFormat="1" applyFont="1" applyFill="1" applyBorder="1"/>
    <xf numFmtId="0" fontId="8" fillId="0" borderId="27" xfId="2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0" fontId="8" fillId="0" borderId="31" xfId="2" applyFont="1" applyFill="1" applyBorder="1" applyAlignment="1">
      <alignment horizontal="center"/>
    </xf>
    <xf numFmtId="165" fontId="15" fillId="0" borderId="14" xfId="0" applyNumberFormat="1" applyFont="1" applyFill="1" applyBorder="1"/>
    <xf numFmtId="0" fontId="15" fillId="0" borderId="22" xfId="0" applyFont="1" applyBorder="1"/>
    <xf numFmtId="0" fontId="15" fillId="0" borderId="0" xfId="0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Border="1"/>
    <xf numFmtId="0" fontId="15" fillId="0" borderId="7" xfId="0" applyFont="1" applyBorder="1"/>
    <xf numFmtId="0" fontId="15" fillId="0" borderId="9" xfId="0" applyFont="1" applyBorder="1"/>
    <xf numFmtId="0" fontId="15" fillId="0" borderId="26" xfId="0" applyFont="1" applyBorder="1"/>
    <xf numFmtId="164" fontId="13" fillId="0" borderId="7" xfId="0" applyNumberFormat="1" applyFont="1" applyBorder="1" applyAlignment="1">
      <alignment vertical="center"/>
    </xf>
    <xf numFmtId="0" fontId="15" fillId="0" borderId="0" xfId="0" applyFont="1" applyBorder="1"/>
    <xf numFmtId="0" fontId="12" fillId="0" borderId="24" xfId="2" applyFont="1" applyFill="1" applyBorder="1" applyAlignment="1">
      <alignment horizontal="center" vertical="center"/>
    </xf>
    <xf numFmtId="4" fontId="8" fillId="0" borderId="30" xfId="2" applyNumberFormat="1" applyFont="1" applyFill="1" applyBorder="1" applyAlignment="1">
      <alignment horizontal="center" vertical="center"/>
    </xf>
    <xf numFmtId="164" fontId="8" fillId="0" borderId="32" xfId="8" applyNumberFormat="1" applyFont="1" applyFill="1" applyBorder="1" applyAlignment="1">
      <alignment horizontal="right"/>
    </xf>
    <xf numFmtId="0" fontId="8" fillId="0" borderId="14" xfId="2" applyFont="1" applyFill="1" applyBorder="1" applyAlignment="1">
      <alignment horizontal="right" vertical="center"/>
    </xf>
    <xf numFmtId="164" fontId="8" fillId="0" borderId="14" xfId="2" applyNumberFormat="1" applyFont="1" applyFill="1" applyBorder="1" applyAlignment="1">
      <alignment horizontal="right" vertical="center"/>
    </xf>
    <xf numFmtId="164" fontId="8" fillId="0" borderId="14" xfId="1" applyNumberFormat="1" applyFont="1" applyFill="1" applyBorder="1" applyAlignment="1">
      <alignment horizontal="right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right" vertical="center" wrapText="1"/>
    </xf>
    <xf numFmtId="2" fontId="8" fillId="0" borderId="21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/>
    <xf numFmtId="0" fontId="8" fillId="0" borderId="15" xfId="2" applyFont="1" applyFill="1" applyBorder="1" applyAlignment="1"/>
    <xf numFmtId="0" fontId="8" fillId="0" borderId="8" xfId="2" applyFont="1" applyFill="1" applyBorder="1" applyAlignment="1">
      <alignment horizontal="center"/>
    </xf>
    <xf numFmtId="4" fontId="8" fillId="0" borderId="16" xfId="2" applyNumberFormat="1" applyFont="1" applyFill="1" applyBorder="1" applyAlignment="1">
      <alignment horizontal="center"/>
    </xf>
    <xf numFmtId="2" fontId="8" fillId="0" borderId="22" xfId="2" applyNumberFormat="1" applyFont="1" applyFill="1" applyBorder="1" applyAlignment="1">
      <alignment horizontal="center"/>
    </xf>
    <xf numFmtId="2" fontId="8" fillId="0" borderId="0" xfId="2" applyNumberFormat="1" applyFont="1" applyFill="1" applyBorder="1" applyAlignment="1">
      <alignment horizontal="center"/>
    </xf>
    <xf numFmtId="164" fontId="8" fillId="0" borderId="32" xfId="2" applyNumberFormat="1" applyFont="1" applyFill="1" applyBorder="1"/>
    <xf numFmtId="4" fontId="8" fillId="0" borderId="9" xfId="2" applyNumberFormat="1" applyFont="1" applyFill="1" applyBorder="1" applyAlignment="1"/>
    <xf numFmtId="4" fontId="15" fillId="0" borderId="26" xfId="0" applyNumberFormat="1" applyFont="1" applyFill="1" applyBorder="1"/>
    <xf numFmtId="4" fontId="8" fillId="0" borderId="9" xfId="2" applyNumberFormat="1" applyFont="1" applyFill="1" applyBorder="1"/>
    <xf numFmtId="4" fontId="8" fillId="0" borderId="26" xfId="2" applyNumberFormat="1" applyFont="1" applyFill="1" applyBorder="1"/>
    <xf numFmtId="4" fontId="15" fillId="0" borderId="9" xfId="0" applyNumberFormat="1" applyFont="1" applyFill="1" applyBorder="1"/>
    <xf numFmtId="0" fontId="8" fillId="0" borderId="32" xfId="1" applyFont="1" applyFill="1" applyBorder="1" applyAlignment="1">
      <alignment horizontal="right"/>
    </xf>
    <xf numFmtId="0" fontId="15" fillId="0" borderId="15" xfId="0" applyFont="1" applyFill="1" applyBorder="1"/>
    <xf numFmtId="0" fontId="15" fillId="0" borderId="8" xfId="0" applyFont="1" applyFill="1" applyBorder="1"/>
    <xf numFmtId="164" fontId="13" fillId="0" borderId="8" xfId="0" applyNumberFormat="1" applyFont="1" applyFill="1" applyBorder="1"/>
    <xf numFmtId="165" fontId="13" fillId="0" borderId="8" xfId="0" applyNumberFormat="1" applyFont="1" applyFill="1" applyBorder="1"/>
    <xf numFmtId="2" fontId="8" fillId="0" borderId="8" xfId="2" applyNumberFormat="1" applyFont="1" applyFill="1" applyBorder="1" applyAlignment="1">
      <alignment horizontal="center"/>
    </xf>
    <xf numFmtId="4" fontId="15" fillId="0" borderId="16" xfId="0" applyNumberFormat="1" applyFont="1" applyFill="1" applyBorder="1"/>
    <xf numFmtId="165" fontId="15" fillId="0" borderId="32" xfId="0" applyNumberFormat="1" applyFont="1" applyFill="1" applyBorder="1"/>
    <xf numFmtId="0" fontId="15" fillId="0" borderId="9" xfId="0" applyFont="1" applyFill="1" applyBorder="1"/>
    <xf numFmtId="0" fontId="15" fillId="0" borderId="26" xfId="0" applyFont="1" applyFill="1" applyBorder="1"/>
    <xf numFmtId="0" fontId="7" fillId="3" borderId="6" xfId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/>
    </xf>
    <xf numFmtId="3" fontId="7" fillId="3" borderId="7" xfId="1" applyNumberFormat="1" applyFont="1" applyFill="1" applyBorder="1" applyAlignment="1">
      <alignment horizontal="center"/>
    </xf>
    <xf numFmtId="0" fontId="7" fillId="3" borderId="9" xfId="1" applyNumberFormat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/>
    </xf>
    <xf numFmtId="0" fontId="7" fillId="3" borderId="7" xfId="4" applyFont="1" applyFill="1" applyBorder="1" applyAlignment="1">
      <alignment horizontal="center" vertical="center" wrapText="1"/>
    </xf>
    <xf numFmtId="164" fontId="7" fillId="3" borderId="7" xfId="4" applyNumberFormat="1" applyFont="1" applyFill="1" applyBorder="1" applyAlignment="1">
      <alignment horizontal="center" vertical="center" wrapText="1"/>
    </xf>
    <xf numFmtId="2" fontId="7" fillId="3" borderId="10" xfId="5" applyNumberFormat="1" applyFont="1" applyFill="1" applyBorder="1" applyAlignment="1">
      <alignment horizontal="center" vertical="center" wrapText="1"/>
    </xf>
    <xf numFmtId="2" fontId="7" fillId="3" borderId="17" xfId="5" applyNumberFormat="1" applyFont="1" applyFill="1" applyBorder="1" applyAlignment="1">
      <alignment horizontal="center" vertical="center" wrapText="1"/>
    </xf>
    <xf numFmtId="0" fontId="8" fillId="3" borderId="22" xfId="1" applyFont="1" applyFill="1" applyBorder="1" applyAlignment="1">
      <alignment horizontal="right"/>
    </xf>
    <xf numFmtId="0" fontId="15" fillId="0" borderId="27" xfId="1" applyFont="1" applyBorder="1" applyAlignment="1">
      <alignment horizontal="center"/>
    </xf>
    <xf numFmtId="0" fontId="8" fillId="3" borderId="28" xfId="1" applyFont="1" applyFill="1" applyBorder="1" applyAlignment="1">
      <alignment horizontal="right"/>
    </xf>
    <xf numFmtId="164" fontId="12" fillId="3" borderId="28" xfId="1" applyNumberFormat="1" applyFont="1" applyFill="1" applyBorder="1" applyAlignment="1">
      <alignment horizontal="right"/>
    </xf>
    <xf numFmtId="0" fontId="15" fillId="0" borderId="31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7" fillId="3" borderId="7" xfId="2" applyFont="1" applyFill="1" applyBorder="1"/>
    <xf numFmtId="0" fontId="8" fillId="3" borderId="7" xfId="1" applyFont="1" applyFill="1" applyBorder="1" applyAlignment="1">
      <alignment horizontal="right"/>
    </xf>
    <xf numFmtId="0" fontId="15" fillId="0" borderId="25" xfId="1" applyFont="1" applyBorder="1" applyAlignment="1">
      <alignment horizontal="center"/>
    </xf>
    <xf numFmtId="0" fontId="7" fillId="3" borderId="22" xfId="2" applyFont="1" applyFill="1" applyBorder="1"/>
    <xf numFmtId="0" fontId="13" fillId="0" borderId="7" xfId="1" applyFont="1" applyBorder="1"/>
    <xf numFmtId="0" fontId="13" fillId="0" borderId="9" xfId="1" applyFont="1" applyBorder="1"/>
    <xf numFmtId="0" fontId="8" fillId="0" borderId="28" xfId="8" applyFont="1" applyFill="1" applyBorder="1" applyAlignment="1">
      <alignment horizontal="left"/>
    </xf>
    <xf numFmtId="0" fontId="8" fillId="0" borderId="14" xfId="8" applyFont="1" applyFill="1" applyBorder="1" applyAlignment="1">
      <alignment horizontal="left"/>
    </xf>
    <xf numFmtId="0" fontId="8" fillId="0" borderId="32" xfId="8" applyFont="1" applyFill="1" applyBorder="1" applyAlignment="1">
      <alignment horizontal="left"/>
    </xf>
    <xf numFmtId="0" fontId="8" fillId="0" borderId="7" xfId="2" applyFont="1" applyFill="1" applyBorder="1" applyAlignment="1">
      <alignment wrapText="1"/>
    </xf>
    <xf numFmtId="0" fontId="8" fillId="0" borderId="22" xfId="2" applyFont="1" applyFill="1" applyBorder="1"/>
    <xf numFmtId="0" fontId="8" fillId="0" borderId="28" xfId="8" applyFont="1" applyFill="1" applyBorder="1"/>
    <xf numFmtId="0" fontId="8" fillId="0" borderId="32" xfId="8" applyFont="1" applyFill="1" applyBorder="1"/>
    <xf numFmtId="0" fontId="8" fillId="0" borderId="14" xfId="2" applyFont="1" applyFill="1" applyBorder="1"/>
    <xf numFmtId="0" fontId="8" fillId="0" borderId="14" xfId="2" applyFont="1" applyFill="1" applyBorder="1" applyAlignment="1">
      <alignment vertical="center"/>
    </xf>
    <xf numFmtId="0" fontId="8" fillId="0" borderId="32" xfId="2" applyFont="1" applyFill="1" applyBorder="1"/>
    <xf numFmtId="0" fontId="18" fillId="0" borderId="7" xfId="2" applyFont="1" applyFill="1" applyBorder="1" applyAlignment="1"/>
    <xf numFmtId="0" fontId="8" fillId="0" borderId="32" xfId="2" quotePrefix="1" applyFont="1" applyFill="1" applyBorder="1" applyAlignment="1">
      <alignment horizontal="left"/>
    </xf>
    <xf numFmtId="165" fontId="8" fillId="0" borderId="14" xfId="2" applyNumberFormat="1" applyFont="1" applyFill="1" applyBorder="1"/>
    <xf numFmtId="0" fontId="15" fillId="0" borderId="4" xfId="0" applyFont="1" applyFill="1" applyBorder="1"/>
    <xf numFmtId="4" fontId="15" fillId="0" borderId="5" xfId="0" applyNumberFormat="1" applyFont="1" applyFill="1" applyBorder="1"/>
    <xf numFmtId="0" fontId="7" fillId="0" borderId="17" xfId="2" applyFont="1" applyBorder="1" applyAlignment="1">
      <alignment horizontal="center" vertical="center" wrapText="1"/>
    </xf>
    <xf numFmtId="0" fontId="7" fillId="0" borderId="12" xfId="4" applyFont="1" applyFill="1" applyBorder="1" applyAlignment="1">
      <alignment horizontal="center" vertical="center" wrapText="1"/>
    </xf>
    <xf numFmtId="0" fontId="7" fillId="0" borderId="11" xfId="4" applyFont="1" applyFill="1" applyBorder="1" applyAlignment="1">
      <alignment horizontal="center" vertical="center" wrapText="1"/>
    </xf>
    <xf numFmtId="164" fontId="7" fillId="0" borderId="7" xfId="4" applyNumberFormat="1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2" fontId="7" fillId="0" borderId="17" xfId="5" applyNumberFormat="1" applyFont="1" applyFill="1" applyBorder="1" applyAlignment="1">
      <alignment horizontal="center" vertical="center" wrapText="1"/>
    </xf>
    <xf numFmtId="2" fontId="7" fillId="0" borderId="13" xfId="5" applyNumberFormat="1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3" fontId="7" fillId="2" borderId="8" xfId="2" applyNumberFormat="1" applyFont="1" applyFill="1" applyBorder="1" applyAlignment="1">
      <alignment horizontal="center"/>
    </xf>
    <xf numFmtId="0" fontId="7" fillId="0" borderId="8" xfId="2" applyFont="1" applyBorder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65" fontId="13" fillId="0" borderId="7" xfId="1" applyNumberFormat="1" applyFont="1" applyBorder="1"/>
    <xf numFmtId="164" fontId="13" fillId="0" borderId="7" xfId="1" applyNumberFormat="1" applyFont="1" applyBorder="1"/>
    <xf numFmtId="0" fontId="8" fillId="3" borderId="28" xfId="2" applyFont="1" applyFill="1" applyBorder="1"/>
    <xf numFmtId="0" fontId="8" fillId="3" borderId="32" xfId="2" applyFont="1" applyFill="1" applyBorder="1"/>
    <xf numFmtId="0" fontId="0" fillId="0" borderId="0" xfId="0" applyFont="1"/>
    <xf numFmtId="9" fontId="19" fillId="0" borderId="0" xfId="9" applyNumberFormat="1" applyFont="1" applyBorder="1"/>
    <xf numFmtId="0" fontId="8" fillId="0" borderId="14" xfId="2" quotePrefix="1" applyFont="1" applyFill="1" applyBorder="1" applyAlignment="1">
      <alignment horizontal="right"/>
    </xf>
    <xf numFmtId="164" fontId="12" fillId="0" borderId="32" xfId="1" applyNumberFormat="1" applyFont="1" applyFill="1" applyBorder="1" applyAlignment="1">
      <alignment horizontal="right"/>
    </xf>
    <xf numFmtId="0" fontId="8" fillId="0" borderId="32" xfId="1" applyFont="1" applyFill="1" applyBorder="1" applyAlignment="1">
      <alignment horizontal="center"/>
    </xf>
    <xf numFmtId="0" fontId="2" fillId="3" borderId="0" xfId="0" applyFont="1" applyFill="1"/>
    <xf numFmtId="2" fontId="2" fillId="3" borderId="0" xfId="0" applyNumberFormat="1" applyFont="1" applyFill="1"/>
    <xf numFmtId="0" fontId="9" fillId="3" borderId="17" xfId="0" applyFont="1" applyFill="1" applyBorder="1" applyAlignment="1">
      <alignment horizontal="center" wrapText="1"/>
    </xf>
    <xf numFmtId="0" fontId="9" fillId="3" borderId="6" xfId="4" applyFont="1" applyFill="1" applyBorder="1" applyAlignment="1">
      <alignment horizontal="center" vertical="center"/>
    </xf>
    <xf numFmtId="0" fontId="9" fillId="3" borderId="7" xfId="4" applyFont="1" applyFill="1" applyBorder="1" applyAlignment="1">
      <alignment horizontal="center" vertical="center" wrapText="1"/>
    </xf>
    <xf numFmtId="164" fontId="9" fillId="3" borderId="7" xfId="4" applyNumberFormat="1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3" fontId="9" fillId="3" borderId="35" xfId="0" applyNumberFormat="1" applyFont="1" applyFill="1" applyBorder="1" applyAlignment="1">
      <alignment horizontal="center"/>
    </xf>
    <xf numFmtId="0" fontId="20" fillId="0" borderId="27" xfId="0" applyFont="1" applyFill="1" applyBorder="1"/>
    <xf numFmtId="0" fontId="2" fillId="0" borderId="28" xfId="2" applyFont="1" applyFill="1" applyBorder="1" applyAlignment="1">
      <alignment horizontal="left"/>
    </xf>
    <xf numFmtId="166" fontId="2" fillId="0" borderId="28" xfId="2" applyNumberFormat="1" applyFont="1" applyFill="1" applyBorder="1" applyAlignment="1">
      <alignment horizontal="right"/>
    </xf>
    <xf numFmtId="165" fontId="2" fillId="0" borderId="28" xfId="2" applyNumberFormat="1" applyFont="1" applyFill="1" applyBorder="1" applyAlignment="1">
      <alignment horizontal="right"/>
    </xf>
    <xf numFmtId="0" fontId="2" fillId="0" borderId="28" xfId="2" applyFont="1" applyFill="1" applyBorder="1" applyAlignment="1">
      <alignment horizontal="right"/>
    </xf>
    <xf numFmtId="0" fontId="2" fillId="0" borderId="28" xfId="2" applyFont="1" applyFill="1" applyBorder="1" applyAlignment="1">
      <alignment horizontal="right" wrapText="1"/>
    </xf>
    <xf numFmtId="0" fontId="0" fillId="0" borderId="28" xfId="0" applyBorder="1" applyAlignment="1">
      <alignment horizontal="center"/>
    </xf>
    <xf numFmtId="0" fontId="20" fillId="0" borderId="31" xfId="0" applyFont="1" applyFill="1" applyBorder="1"/>
    <xf numFmtId="0" fontId="2" fillId="0" borderId="32" xfId="2" applyFont="1" applyFill="1" applyBorder="1" applyAlignment="1">
      <alignment horizontal="left"/>
    </xf>
    <xf numFmtId="166" fontId="2" fillId="0" borderId="32" xfId="2" applyNumberFormat="1" applyFont="1" applyFill="1" applyBorder="1" applyAlignment="1">
      <alignment horizontal="right"/>
    </xf>
    <xf numFmtId="165" fontId="2" fillId="0" borderId="32" xfId="2" applyNumberFormat="1" applyFont="1" applyFill="1" applyBorder="1" applyAlignment="1">
      <alignment horizontal="right"/>
    </xf>
    <xf numFmtId="0" fontId="2" fillId="0" borderId="32" xfId="2" applyFont="1" applyFill="1" applyBorder="1" applyAlignment="1">
      <alignment horizontal="right"/>
    </xf>
    <xf numFmtId="0" fontId="2" fillId="0" borderId="32" xfId="2" applyFont="1" applyFill="1" applyBorder="1" applyAlignment="1">
      <alignment horizontal="right" wrapText="1"/>
    </xf>
    <xf numFmtId="2" fontId="0" fillId="0" borderId="32" xfId="0" applyNumberFormat="1" applyBorder="1" applyAlignment="1">
      <alignment horizontal="center"/>
    </xf>
    <xf numFmtId="0" fontId="0" fillId="0" borderId="15" xfId="0" applyBorder="1"/>
    <xf numFmtId="0" fontId="0" fillId="0" borderId="8" xfId="0" applyBorder="1"/>
    <xf numFmtId="0" fontId="21" fillId="0" borderId="8" xfId="0" applyFont="1" applyBorder="1"/>
    <xf numFmtId="165" fontId="0" fillId="0" borderId="0" xfId="0" applyNumberFormat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9" fillId="3" borderId="0" xfId="0" applyFont="1" applyFill="1" applyBorder="1" applyAlignment="1">
      <alignment vertical="center" wrapText="1"/>
    </xf>
    <xf numFmtId="0" fontId="9" fillId="3" borderId="36" xfId="0" applyNumberFormat="1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16" xfId="0" applyBorder="1"/>
    <xf numFmtId="0" fontId="6" fillId="0" borderId="39" xfId="0" applyFont="1" applyFill="1" applyBorder="1" applyAlignment="1">
      <alignment horizontal="center" vertical="center"/>
    </xf>
    <xf numFmtId="165" fontId="6" fillId="0" borderId="2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165" fontId="6" fillId="0" borderId="22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2" fontId="4" fillId="0" borderId="29" xfId="0" applyNumberFormat="1" applyFont="1" applyBorder="1"/>
    <xf numFmtId="2" fontId="4" fillId="0" borderId="33" xfId="0" applyNumberFormat="1" applyFont="1" applyBorder="1"/>
    <xf numFmtId="2" fontId="9" fillId="3" borderId="13" xfId="5" applyNumberFormat="1" applyFont="1" applyFill="1" applyBorder="1" applyAlignment="1">
      <alignment horizontal="center" vertical="center"/>
    </xf>
    <xf numFmtId="2" fontId="9" fillId="3" borderId="7" xfId="5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6" fillId="0" borderId="1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wrapText="1"/>
    </xf>
    <xf numFmtId="0" fontId="5" fillId="0" borderId="2" xfId="3" applyFont="1" applyFill="1" applyBorder="1" applyAlignment="1">
      <alignment horizontal="center" wrapText="1"/>
    </xf>
    <xf numFmtId="0" fontId="5" fillId="0" borderId="3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5" xfId="3" applyFont="1" applyFill="1" applyBorder="1" applyAlignment="1">
      <alignment horizontal="center" wrapText="1"/>
    </xf>
    <xf numFmtId="0" fontId="5" fillId="0" borderId="18" xfId="3" applyFont="1" applyFill="1" applyBorder="1" applyAlignment="1">
      <alignment horizontal="center" wrapText="1"/>
    </xf>
    <xf numFmtId="0" fontId="5" fillId="0" borderId="19" xfId="3" applyFont="1" applyFill="1" applyBorder="1" applyAlignment="1">
      <alignment horizontal="center" wrapText="1"/>
    </xf>
    <xf numFmtId="0" fontId="5" fillId="0" borderId="20" xfId="3" applyFont="1" applyFill="1" applyBorder="1" applyAlignment="1">
      <alignment horizontal="center" wrapText="1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6" fillId="0" borderId="27" xfId="3" applyFont="1" applyFill="1" applyBorder="1" applyAlignment="1">
      <alignment horizontal="center" wrapText="1"/>
    </xf>
    <xf numFmtId="0" fontId="6" fillId="0" borderId="28" xfId="3" applyFont="1" applyFill="1" applyBorder="1" applyAlignment="1">
      <alignment horizontal="center" wrapText="1"/>
    </xf>
    <xf numFmtId="0" fontId="6" fillId="0" borderId="29" xfId="3" applyFont="1" applyFill="1" applyBorder="1" applyAlignment="1">
      <alignment horizontal="center" wrapText="1"/>
    </xf>
    <xf numFmtId="0" fontId="6" fillId="0" borderId="31" xfId="3" applyFont="1" applyFill="1" applyBorder="1" applyAlignment="1">
      <alignment horizontal="center" wrapText="1"/>
    </xf>
    <xf numFmtId="0" fontId="6" fillId="0" borderId="32" xfId="3" applyFont="1" applyFill="1" applyBorder="1" applyAlignment="1">
      <alignment horizontal="center" wrapText="1"/>
    </xf>
    <xf numFmtId="0" fontId="6" fillId="0" borderId="33" xfId="3" applyFont="1" applyFill="1" applyBorder="1" applyAlignment="1">
      <alignment horizontal="center" wrapText="1"/>
    </xf>
    <xf numFmtId="0" fontId="11" fillId="3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left"/>
    </xf>
    <xf numFmtId="0" fontId="13" fillId="0" borderId="7" xfId="1" applyFont="1" applyBorder="1" applyAlignment="1">
      <alignment horizontal="left"/>
    </xf>
    <xf numFmtId="0" fontId="6" fillId="0" borderId="3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wrapText="1"/>
    </xf>
    <xf numFmtId="0" fontId="6" fillId="0" borderId="42" xfId="0" applyFont="1" applyFill="1" applyBorder="1" applyAlignment="1">
      <alignment horizontal="center" wrapText="1"/>
    </xf>
    <xf numFmtId="0" fontId="6" fillId="0" borderId="43" xfId="0" applyFont="1" applyFill="1" applyBorder="1" applyAlignment="1">
      <alignment horizontal="center" wrapText="1"/>
    </xf>
    <xf numFmtId="16" fontId="4" fillId="0" borderId="37" xfId="0" applyNumberFormat="1" applyFont="1" applyFill="1" applyBorder="1" applyAlignment="1">
      <alignment horizontal="center" wrapText="1"/>
    </xf>
    <xf numFmtId="16" fontId="4" fillId="0" borderId="40" xfId="0" applyNumberFormat="1" applyFont="1" applyFill="1" applyBorder="1" applyAlignment="1">
      <alignment horizontal="center" wrapText="1"/>
    </xf>
    <xf numFmtId="16" fontId="4" fillId="0" borderId="44" xfId="0" applyNumberFormat="1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9" fillId="3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</cellXfs>
  <cellStyles count="10">
    <cellStyle name="Normal_Sheet1" xfId="7"/>
    <cellStyle name="Нормален" xfId="0" builtinId="0"/>
    <cellStyle name="Нормален 2" xfId="2"/>
    <cellStyle name="Нормален 2 2" xfId="8"/>
    <cellStyle name="Нормален 3" xfId="1"/>
    <cellStyle name="Нормален 4" xfId="6"/>
    <cellStyle name="Нормален_Лист2" xfId="4"/>
    <cellStyle name="Нормален_Лист3" xfId="3"/>
    <cellStyle name="Нормален_ниви" xfId="5"/>
    <cellStyle name="Процент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5"/>
  <sheetViews>
    <sheetView topLeftCell="A88" workbookViewId="0">
      <selection activeCell="Q17" sqref="Q17"/>
    </sheetView>
  </sheetViews>
  <sheetFormatPr defaultRowHeight="15" x14ac:dyDescent="0.25"/>
  <cols>
    <col min="1" max="1" width="6.85546875" customWidth="1"/>
    <col min="2" max="2" width="14.7109375" bestFit="1" customWidth="1"/>
    <col min="3" max="3" width="12.42578125" customWidth="1"/>
    <col min="4" max="4" width="10.85546875" customWidth="1"/>
    <col min="5" max="5" width="9.7109375" bestFit="1" customWidth="1"/>
    <col min="6" max="6" width="6.7109375" customWidth="1"/>
    <col min="7" max="7" width="9" customWidth="1"/>
    <col min="9" max="9" width="9.7109375" customWidth="1"/>
  </cols>
  <sheetData>
    <row r="1" spans="1:12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2" x14ac:dyDescent="0.25">
      <c r="A2" s="260" t="s">
        <v>131</v>
      </c>
      <c r="B2" s="261"/>
      <c r="C2" s="261"/>
      <c r="D2" s="261"/>
      <c r="E2" s="261"/>
      <c r="F2" s="261"/>
      <c r="G2" s="261"/>
      <c r="H2" s="261"/>
      <c r="I2" s="262"/>
    </row>
    <row r="3" spans="1:12" x14ac:dyDescent="0.25">
      <c r="A3" s="263"/>
      <c r="B3" s="264"/>
      <c r="C3" s="264"/>
      <c r="D3" s="264"/>
      <c r="E3" s="264"/>
      <c r="F3" s="264"/>
      <c r="G3" s="264"/>
      <c r="H3" s="264"/>
      <c r="I3" s="265"/>
    </row>
    <row r="4" spans="1:12" ht="74.25" customHeight="1" thickBot="1" x14ac:dyDescent="0.3">
      <c r="A4" s="266"/>
      <c r="B4" s="267"/>
      <c r="C4" s="267"/>
      <c r="D4" s="267"/>
      <c r="E4" s="267"/>
      <c r="F4" s="267"/>
      <c r="G4" s="267"/>
      <c r="H4" s="267"/>
      <c r="I4" s="268"/>
    </row>
    <row r="5" spans="1:12" ht="45.75" thickBot="1" x14ac:dyDescent="0.3">
      <c r="A5" s="189" t="s">
        <v>1</v>
      </c>
      <c r="B5" s="190" t="s">
        <v>2</v>
      </c>
      <c r="C5" s="191" t="s">
        <v>3</v>
      </c>
      <c r="D5" s="192" t="s">
        <v>4</v>
      </c>
      <c r="E5" s="192" t="s">
        <v>5</v>
      </c>
      <c r="F5" s="193" t="s">
        <v>6</v>
      </c>
      <c r="G5" s="190" t="s">
        <v>7</v>
      </c>
      <c r="H5" s="194" t="s">
        <v>8</v>
      </c>
      <c r="I5" s="195" t="s">
        <v>9</v>
      </c>
    </row>
    <row r="6" spans="1:12" ht="15.75" thickBot="1" x14ac:dyDescent="0.3">
      <c r="A6" s="196">
        <v>1</v>
      </c>
      <c r="B6" s="197">
        <v>2</v>
      </c>
      <c r="C6" s="197">
        <v>3</v>
      </c>
      <c r="D6" s="198">
        <v>4</v>
      </c>
      <c r="E6" s="198">
        <v>5</v>
      </c>
      <c r="F6" s="197">
        <v>6</v>
      </c>
      <c r="G6" s="197">
        <v>7</v>
      </c>
      <c r="H6" s="199">
        <v>8</v>
      </c>
      <c r="I6" s="200">
        <v>9</v>
      </c>
    </row>
    <row r="7" spans="1:12" ht="15.75" thickBot="1" x14ac:dyDescent="0.3">
      <c r="A7" s="269"/>
      <c r="B7" s="270"/>
      <c r="C7" s="270"/>
      <c r="D7" s="270"/>
      <c r="E7" s="270"/>
      <c r="F7" s="270"/>
      <c r="G7" s="270"/>
      <c r="H7" s="270"/>
      <c r="I7" s="271"/>
    </row>
    <row r="8" spans="1:12" x14ac:dyDescent="0.25">
      <c r="A8" s="12">
        <v>1</v>
      </c>
      <c r="B8" s="174" t="s">
        <v>10</v>
      </c>
      <c r="C8" s="13" t="s">
        <v>11</v>
      </c>
      <c r="D8" s="14">
        <v>3</v>
      </c>
      <c r="E8" s="15">
        <v>2.8719999999999999</v>
      </c>
      <c r="F8" s="16">
        <v>3</v>
      </c>
      <c r="G8" s="16" t="s">
        <v>12</v>
      </c>
      <c r="H8" s="17">
        <v>89</v>
      </c>
      <c r="I8" s="18">
        <f>H8*D8*20%</f>
        <v>53.400000000000006</v>
      </c>
      <c r="L8" s="10"/>
    </row>
    <row r="9" spans="1:12" x14ac:dyDescent="0.25">
      <c r="A9" s="19">
        <v>2</v>
      </c>
      <c r="B9" s="175" t="s">
        <v>10</v>
      </c>
      <c r="C9" s="20" t="s">
        <v>13</v>
      </c>
      <c r="D9" s="21">
        <v>6.2510000000000003</v>
      </c>
      <c r="E9" s="22">
        <v>5.9409999999999998</v>
      </c>
      <c r="F9" s="23">
        <v>3</v>
      </c>
      <c r="G9" s="23" t="s">
        <v>12</v>
      </c>
      <c r="H9" s="24">
        <v>89</v>
      </c>
      <c r="I9" s="25">
        <f t="shared" ref="I9:I10" si="0">H9*D9*20%</f>
        <v>111.26780000000002</v>
      </c>
    </row>
    <row r="10" spans="1:12" ht="15.75" thickBot="1" x14ac:dyDescent="0.3">
      <c r="A10" s="26">
        <v>3</v>
      </c>
      <c r="B10" s="176" t="s">
        <v>10</v>
      </c>
      <c r="C10" s="27" t="s">
        <v>43</v>
      </c>
      <c r="D10" s="123">
        <v>5.2759999999999998</v>
      </c>
      <c r="E10" s="73">
        <v>5.2759999999999998</v>
      </c>
      <c r="F10" s="28">
        <v>3</v>
      </c>
      <c r="G10" s="28" t="s">
        <v>12</v>
      </c>
      <c r="H10" s="29">
        <v>89</v>
      </c>
      <c r="I10" s="30">
        <f t="shared" si="0"/>
        <v>93.912800000000004</v>
      </c>
    </row>
    <row r="11" spans="1:12" ht="15.75" thickBot="1" x14ac:dyDescent="0.3">
      <c r="A11" s="31"/>
      <c r="B11" s="177"/>
      <c r="C11" s="32"/>
      <c r="D11" s="33">
        <f>SUM(D8:D10)</f>
        <v>14.527000000000001</v>
      </c>
      <c r="E11" s="33">
        <f>SUM(E8:E10)</f>
        <v>14.088999999999999</v>
      </c>
      <c r="F11" s="32"/>
      <c r="G11" s="32"/>
      <c r="H11" s="32"/>
      <c r="I11" s="34"/>
    </row>
    <row r="12" spans="1:12" ht="15.75" thickBot="1" x14ac:dyDescent="0.3">
      <c r="A12" s="35"/>
      <c r="B12" s="178"/>
      <c r="C12" s="36"/>
      <c r="D12" s="37"/>
      <c r="E12" s="37"/>
      <c r="F12" s="38"/>
      <c r="G12" s="38"/>
      <c r="H12" s="39"/>
      <c r="I12" s="40"/>
    </row>
    <row r="13" spans="1:12" x14ac:dyDescent="0.25">
      <c r="A13" s="41">
        <v>1</v>
      </c>
      <c r="B13" s="179" t="s">
        <v>14</v>
      </c>
      <c r="C13" s="13" t="s">
        <v>44</v>
      </c>
      <c r="D13" s="14">
        <v>24.103000000000002</v>
      </c>
      <c r="E13" s="15">
        <v>23.626999999999999</v>
      </c>
      <c r="F13" s="16">
        <v>3</v>
      </c>
      <c r="G13" s="16" t="s">
        <v>12</v>
      </c>
      <c r="H13" s="17">
        <v>89</v>
      </c>
      <c r="I13" s="18">
        <f t="shared" ref="I13:I14" si="1">H13*D13*20%</f>
        <v>429.03340000000003</v>
      </c>
    </row>
    <row r="14" spans="1:12" ht="15.75" thickBot="1" x14ac:dyDescent="0.3">
      <c r="A14" s="42">
        <v>2</v>
      </c>
      <c r="B14" s="180" t="s">
        <v>14</v>
      </c>
      <c r="C14" s="27" t="s">
        <v>45</v>
      </c>
      <c r="D14" s="123">
        <v>24.786000000000001</v>
      </c>
      <c r="E14" s="73">
        <v>24.786000000000001</v>
      </c>
      <c r="F14" s="28">
        <v>3</v>
      </c>
      <c r="G14" s="28" t="s">
        <v>12</v>
      </c>
      <c r="H14" s="29">
        <v>89</v>
      </c>
      <c r="I14" s="30">
        <f t="shared" si="1"/>
        <v>441.19080000000008</v>
      </c>
    </row>
    <row r="15" spans="1:12" ht="15.75" thickBot="1" x14ac:dyDescent="0.3">
      <c r="A15" s="43"/>
      <c r="B15" s="44"/>
      <c r="C15" s="44"/>
      <c r="D15" s="45">
        <f>SUM(D13:D14)</f>
        <v>48.889000000000003</v>
      </c>
      <c r="E15" s="45">
        <f>SUM(E13:E14)</f>
        <v>48.412999999999997</v>
      </c>
      <c r="F15" s="44"/>
      <c r="G15" s="44"/>
      <c r="H15" s="46"/>
      <c r="I15" s="47"/>
    </row>
    <row r="16" spans="1:12" ht="15.75" thickBot="1" x14ac:dyDescent="0.3">
      <c r="A16" s="48"/>
      <c r="B16" s="83"/>
      <c r="C16" s="49"/>
      <c r="D16" s="49"/>
      <c r="E16" s="49"/>
      <c r="F16" s="49"/>
      <c r="G16" s="49"/>
      <c r="H16" s="49"/>
      <c r="I16" s="50"/>
    </row>
    <row r="17" spans="1:9" ht="15.75" thickBot="1" x14ac:dyDescent="0.3">
      <c r="A17" s="51">
        <v>1</v>
      </c>
      <c r="B17" s="81" t="s">
        <v>46</v>
      </c>
      <c r="C17" s="52" t="s">
        <v>47</v>
      </c>
      <c r="D17" s="53">
        <v>26.835000000000001</v>
      </c>
      <c r="E17" s="54">
        <v>26.128</v>
      </c>
      <c r="F17" s="55">
        <v>3</v>
      </c>
      <c r="G17" s="55" t="s">
        <v>12</v>
      </c>
      <c r="H17" s="56">
        <v>89</v>
      </c>
      <c r="I17" s="57">
        <f t="shared" ref="I17" si="2">H17*D17*20%</f>
        <v>477.66300000000001</v>
      </c>
    </row>
    <row r="18" spans="1:9" ht="15.75" thickBot="1" x14ac:dyDescent="0.3">
      <c r="A18" s="58"/>
      <c r="B18" s="44"/>
      <c r="C18" s="59"/>
      <c r="D18" s="60">
        <f>SUM(D17)</f>
        <v>26.835000000000001</v>
      </c>
      <c r="E18" s="60">
        <f>SUM(E17)</f>
        <v>26.128</v>
      </c>
      <c r="F18" s="59"/>
      <c r="G18" s="59"/>
      <c r="H18" s="46"/>
      <c r="I18" s="47"/>
    </row>
    <row r="19" spans="1:9" ht="15.75" thickBot="1" x14ac:dyDescent="0.3">
      <c r="A19" s="35"/>
      <c r="B19" s="178"/>
      <c r="C19" s="38"/>
      <c r="D19" s="37"/>
      <c r="E19" s="37"/>
      <c r="F19" s="38"/>
      <c r="G19" s="61"/>
      <c r="H19" s="39"/>
      <c r="I19" s="40"/>
    </row>
    <row r="20" spans="1:9" x14ac:dyDescent="0.25">
      <c r="A20" s="62">
        <v>1</v>
      </c>
      <c r="B20" s="87" t="s">
        <v>15</v>
      </c>
      <c r="C20" s="63" t="s">
        <v>16</v>
      </c>
      <c r="D20" s="92">
        <v>23.334</v>
      </c>
      <c r="E20" s="15">
        <v>23.334</v>
      </c>
      <c r="F20" s="64">
        <v>3</v>
      </c>
      <c r="G20" s="64" t="s">
        <v>12</v>
      </c>
      <c r="H20" s="17">
        <v>89</v>
      </c>
      <c r="I20" s="18">
        <f t="shared" ref="I20:I31" si="3">H20*D20*20%</f>
        <v>415.34520000000003</v>
      </c>
    </row>
    <row r="21" spans="1:9" x14ac:dyDescent="0.25">
      <c r="A21" s="65">
        <v>2</v>
      </c>
      <c r="B21" s="181" t="s">
        <v>15</v>
      </c>
      <c r="C21" s="66" t="s">
        <v>17</v>
      </c>
      <c r="D21" s="67">
        <v>5.1340000000000003</v>
      </c>
      <c r="E21" s="22">
        <v>5.0970000000000004</v>
      </c>
      <c r="F21" s="68">
        <v>3</v>
      </c>
      <c r="G21" s="68" t="s">
        <v>12</v>
      </c>
      <c r="H21" s="24">
        <v>89</v>
      </c>
      <c r="I21" s="25">
        <f t="shared" si="3"/>
        <v>91.385200000000012</v>
      </c>
    </row>
    <row r="22" spans="1:9" ht="60" x14ac:dyDescent="0.25">
      <c r="A22" s="121">
        <v>3</v>
      </c>
      <c r="B22" s="182" t="s">
        <v>15</v>
      </c>
      <c r="C22" s="124" t="s">
        <v>18</v>
      </c>
      <c r="D22" s="125">
        <v>35.006999999999998</v>
      </c>
      <c r="E22" s="126">
        <v>35.006999999999998</v>
      </c>
      <c r="F22" s="127">
        <v>3</v>
      </c>
      <c r="G22" s="128" t="s">
        <v>19</v>
      </c>
      <c r="H22" s="129">
        <v>89</v>
      </c>
      <c r="I22" s="122">
        <f>H22*D22*20%</f>
        <v>623.12459999999999</v>
      </c>
    </row>
    <row r="23" spans="1:9" x14ac:dyDescent="0.25">
      <c r="A23" s="65">
        <v>4</v>
      </c>
      <c r="B23" s="181" t="s">
        <v>15</v>
      </c>
      <c r="C23" s="66" t="s">
        <v>20</v>
      </c>
      <c r="D23" s="67">
        <v>15.000999999999999</v>
      </c>
      <c r="E23" s="22">
        <v>14.991</v>
      </c>
      <c r="F23" s="68">
        <v>3</v>
      </c>
      <c r="G23" s="68" t="s">
        <v>12</v>
      </c>
      <c r="H23" s="24">
        <v>89</v>
      </c>
      <c r="I23" s="25">
        <f t="shared" si="3"/>
        <v>267.01780000000002</v>
      </c>
    </row>
    <row r="24" spans="1:9" x14ac:dyDescent="0.25">
      <c r="A24" s="65">
        <v>5</v>
      </c>
      <c r="B24" s="181" t="s">
        <v>15</v>
      </c>
      <c r="C24" s="66" t="s">
        <v>21</v>
      </c>
      <c r="D24" s="67">
        <v>15</v>
      </c>
      <c r="E24" s="22">
        <v>15</v>
      </c>
      <c r="F24" s="68">
        <v>3</v>
      </c>
      <c r="G24" s="68" t="s">
        <v>12</v>
      </c>
      <c r="H24" s="24">
        <v>89</v>
      </c>
      <c r="I24" s="25">
        <f t="shared" si="3"/>
        <v>267</v>
      </c>
    </row>
    <row r="25" spans="1:9" x14ac:dyDescent="0.25">
      <c r="A25" s="65">
        <v>6</v>
      </c>
      <c r="B25" s="181" t="s">
        <v>15</v>
      </c>
      <c r="C25" s="66" t="s">
        <v>22</v>
      </c>
      <c r="D25" s="67">
        <v>15.000999999999999</v>
      </c>
      <c r="E25" s="69">
        <v>15.000999999999999</v>
      </c>
      <c r="F25" s="68">
        <v>3</v>
      </c>
      <c r="G25" s="68" t="s">
        <v>12</v>
      </c>
      <c r="H25" s="24">
        <v>89</v>
      </c>
      <c r="I25" s="25">
        <f t="shared" si="3"/>
        <v>267.01780000000002</v>
      </c>
    </row>
    <row r="26" spans="1:9" x14ac:dyDescent="0.25">
      <c r="A26" s="65">
        <v>7</v>
      </c>
      <c r="B26" s="181" t="s">
        <v>15</v>
      </c>
      <c r="C26" s="66" t="s">
        <v>48</v>
      </c>
      <c r="D26" s="67">
        <v>20.201000000000001</v>
      </c>
      <c r="E26" s="130">
        <v>20.201000000000001</v>
      </c>
      <c r="F26" s="68">
        <v>3</v>
      </c>
      <c r="G26" s="68" t="s">
        <v>12</v>
      </c>
      <c r="H26" s="24">
        <v>89</v>
      </c>
      <c r="I26" s="25">
        <f t="shared" si="3"/>
        <v>359.57780000000002</v>
      </c>
    </row>
    <row r="27" spans="1:9" x14ac:dyDescent="0.25">
      <c r="A27" s="65">
        <v>8</v>
      </c>
      <c r="B27" s="181" t="s">
        <v>15</v>
      </c>
      <c r="C27" s="66" t="s">
        <v>49</v>
      </c>
      <c r="D27" s="67">
        <v>11.5</v>
      </c>
      <c r="E27" s="22">
        <v>11.5</v>
      </c>
      <c r="F27" s="68">
        <v>2</v>
      </c>
      <c r="G27" s="68" t="s">
        <v>12</v>
      </c>
      <c r="H27" s="24">
        <v>89</v>
      </c>
      <c r="I27" s="25">
        <f t="shared" si="3"/>
        <v>204.70000000000002</v>
      </c>
    </row>
    <row r="28" spans="1:9" x14ac:dyDescent="0.25">
      <c r="A28" s="65">
        <v>9</v>
      </c>
      <c r="B28" s="181" t="s">
        <v>15</v>
      </c>
      <c r="C28" s="66" t="s">
        <v>50</v>
      </c>
      <c r="D28" s="67">
        <v>34.304000000000002</v>
      </c>
      <c r="E28" s="22">
        <v>34.304000000000002</v>
      </c>
      <c r="F28" s="68">
        <v>3</v>
      </c>
      <c r="G28" s="68" t="s">
        <v>12</v>
      </c>
      <c r="H28" s="24">
        <v>89</v>
      </c>
      <c r="I28" s="25">
        <f t="shared" si="3"/>
        <v>610.61120000000005</v>
      </c>
    </row>
    <row r="29" spans="1:9" x14ac:dyDescent="0.25">
      <c r="A29" s="65">
        <v>10</v>
      </c>
      <c r="B29" s="181" t="s">
        <v>15</v>
      </c>
      <c r="C29" s="66" t="s">
        <v>23</v>
      </c>
      <c r="D29" s="67">
        <v>15.000999999999999</v>
      </c>
      <c r="E29" s="69">
        <v>14.872</v>
      </c>
      <c r="F29" s="68">
        <v>9</v>
      </c>
      <c r="G29" s="68" t="s">
        <v>12</v>
      </c>
      <c r="H29" s="24">
        <v>89</v>
      </c>
      <c r="I29" s="25">
        <f t="shared" si="3"/>
        <v>267.01780000000002</v>
      </c>
    </row>
    <row r="30" spans="1:9" x14ac:dyDescent="0.25">
      <c r="A30" s="65">
        <v>11</v>
      </c>
      <c r="B30" s="181" t="s">
        <v>15</v>
      </c>
      <c r="C30" s="66" t="s">
        <v>24</v>
      </c>
      <c r="D30" s="67">
        <v>19.998999999999999</v>
      </c>
      <c r="E30" s="88">
        <v>19.998999999999999</v>
      </c>
      <c r="F30" s="68">
        <v>3</v>
      </c>
      <c r="G30" s="68" t="s">
        <v>12</v>
      </c>
      <c r="H30" s="24">
        <v>89</v>
      </c>
      <c r="I30" s="25">
        <f t="shared" si="3"/>
        <v>355.98219999999998</v>
      </c>
    </row>
    <row r="31" spans="1:9" ht="15.75" thickBot="1" x14ac:dyDescent="0.3">
      <c r="A31" s="70">
        <v>12</v>
      </c>
      <c r="B31" s="183" t="s">
        <v>15</v>
      </c>
      <c r="C31" s="71" t="s">
        <v>51</v>
      </c>
      <c r="D31" s="72">
        <v>14.999000000000001</v>
      </c>
      <c r="E31" s="73">
        <v>14.698</v>
      </c>
      <c r="F31" s="74">
        <v>3</v>
      </c>
      <c r="G31" s="74" t="s">
        <v>12</v>
      </c>
      <c r="H31" s="29">
        <v>89</v>
      </c>
      <c r="I31" s="30">
        <f t="shared" si="3"/>
        <v>266.98220000000003</v>
      </c>
    </row>
    <row r="32" spans="1:9" ht="15.75" thickBot="1" x14ac:dyDescent="0.3">
      <c r="A32" s="131"/>
      <c r="B32" s="75"/>
      <c r="C32" s="75"/>
      <c r="D32" s="76">
        <f>SUM(D20:D31)</f>
        <v>224.48099999999999</v>
      </c>
      <c r="E32" s="76">
        <f>SUM(E20:E31)</f>
        <v>224.00400000000002</v>
      </c>
      <c r="F32" s="75"/>
      <c r="G32" s="75"/>
      <c r="H32" s="132"/>
      <c r="I32" s="133"/>
    </row>
    <row r="33" spans="1:9" ht="15.75" thickBot="1" x14ac:dyDescent="0.3">
      <c r="A33" s="48"/>
      <c r="B33" s="83"/>
      <c r="C33" s="49"/>
      <c r="D33" s="49"/>
      <c r="E33" s="49"/>
      <c r="F33" s="49"/>
      <c r="G33" s="49"/>
      <c r="H33" s="49"/>
      <c r="I33" s="50"/>
    </row>
    <row r="34" spans="1:9" ht="15.75" thickBot="1" x14ac:dyDescent="0.3">
      <c r="A34" s="51">
        <v>1</v>
      </c>
      <c r="B34" s="81" t="s">
        <v>25</v>
      </c>
      <c r="C34" s="52" t="s">
        <v>52</v>
      </c>
      <c r="D34" s="53">
        <v>13.034000000000001</v>
      </c>
      <c r="E34" s="54">
        <v>12.576000000000001</v>
      </c>
      <c r="F34" s="55">
        <v>3</v>
      </c>
      <c r="G34" s="55" t="s">
        <v>12</v>
      </c>
      <c r="H34" s="56">
        <v>89</v>
      </c>
      <c r="I34" s="57">
        <f t="shared" ref="I34" si="4">H34*D34*20%</f>
        <v>232.00520000000003</v>
      </c>
    </row>
    <row r="35" spans="1:9" ht="15.75" thickBot="1" x14ac:dyDescent="0.3">
      <c r="A35" s="77"/>
      <c r="B35" s="81"/>
      <c r="C35" s="78"/>
      <c r="D35" s="79">
        <f>SUM(D34)</f>
        <v>13.034000000000001</v>
      </c>
      <c r="E35" s="79">
        <f>SUM(E34)</f>
        <v>12.576000000000001</v>
      </c>
      <c r="F35" s="78"/>
      <c r="G35" s="78"/>
      <c r="H35" s="55"/>
      <c r="I35" s="57"/>
    </row>
    <row r="36" spans="1:9" ht="15.75" thickBot="1" x14ac:dyDescent="0.3">
      <c r="A36" s="35"/>
      <c r="B36" s="178"/>
      <c r="C36" s="38"/>
      <c r="D36" s="37"/>
      <c r="E36" s="37"/>
      <c r="F36" s="38"/>
      <c r="G36" s="38"/>
      <c r="H36" s="39"/>
      <c r="I36" s="40"/>
    </row>
    <row r="37" spans="1:9" x14ac:dyDescent="0.25">
      <c r="A37" s="62">
        <v>1</v>
      </c>
      <c r="B37" s="87" t="s">
        <v>53</v>
      </c>
      <c r="C37" s="63" t="s">
        <v>54</v>
      </c>
      <c r="D37" s="92">
        <v>26.003</v>
      </c>
      <c r="E37" s="15">
        <v>26.003</v>
      </c>
      <c r="F37" s="64">
        <v>3</v>
      </c>
      <c r="G37" s="64" t="s">
        <v>12</v>
      </c>
      <c r="H37" s="17">
        <v>89</v>
      </c>
      <c r="I37" s="18">
        <f t="shared" ref="I37:I38" si="5">H37*D37*20%</f>
        <v>462.85339999999997</v>
      </c>
    </row>
    <row r="38" spans="1:9" ht="15.75" thickBot="1" x14ac:dyDescent="0.3">
      <c r="A38" s="70">
        <v>2</v>
      </c>
      <c r="B38" s="183" t="s">
        <v>53</v>
      </c>
      <c r="C38" s="71" t="s">
        <v>55</v>
      </c>
      <c r="D38" s="72">
        <v>11.250999999999999</v>
      </c>
      <c r="E38" s="73">
        <v>10.935</v>
      </c>
      <c r="F38" s="74">
        <v>3</v>
      </c>
      <c r="G38" s="74" t="s">
        <v>12</v>
      </c>
      <c r="H38" s="29">
        <v>89</v>
      </c>
      <c r="I38" s="30">
        <f t="shared" si="5"/>
        <v>200.26779999999999</v>
      </c>
    </row>
    <row r="39" spans="1:9" ht="15.75" thickBot="1" x14ac:dyDescent="0.3">
      <c r="A39" s="80"/>
      <c r="B39" s="81"/>
      <c r="C39" s="81"/>
      <c r="D39" s="82">
        <f>SUM(D37:D38)</f>
        <v>37.253999999999998</v>
      </c>
      <c r="E39" s="82">
        <f>SUM(E37:E38)</f>
        <v>36.938000000000002</v>
      </c>
      <c r="F39" s="81"/>
      <c r="G39" s="81"/>
      <c r="H39" s="56"/>
      <c r="I39" s="57"/>
    </row>
    <row r="40" spans="1:9" ht="15.75" thickBot="1" x14ac:dyDescent="0.3">
      <c r="A40" s="80"/>
      <c r="B40" s="81"/>
      <c r="C40" s="81"/>
      <c r="D40" s="82"/>
      <c r="E40" s="82"/>
      <c r="F40" s="81"/>
      <c r="G40" s="81"/>
      <c r="H40" s="56"/>
      <c r="I40" s="57"/>
    </row>
    <row r="41" spans="1:9" ht="15.75" thickBot="1" x14ac:dyDescent="0.3">
      <c r="A41" s="51">
        <v>1</v>
      </c>
      <c r="B41" s="81" t="s">
        <v>56</v>
      </c>
      <c r="C41" s="52" t="s">
        <v>57</v>
      </c>
      <c r="D41" s="53">
        <v>10.002000000000001</v>
      </c>
      <c r="E41" s="54">
        <v>9.8670000000000009</v>
      </c>
      <c r="F41" s="55">
        <v>3</v>
      </c>
      <c r="G41" s="55" t="s">
        <v>12</v>
      </c>
      <c r="H41" s="56">
        <v>89</v>
      </c>
      <c r="I41" s="57">
        <f t="shared" ref="I41" si="6">H41*D41*20%</f>
        <v>178.03560000000004</v>
      </c>
    </row>
    <row r="42" spans="1:9" ht="15.75" thickBot="1" x14ac:dyDescent="0.3">
      <c r="A42" s="77"/>
      <c r="B42" s="55"/>
      <c r="C42" s="55"/>
      <c r="D42" s="84">
        <f>SUM(D41)</f>
        <v>10.002000000000001</v>
      </c>
      <c r="E42" s="84">
        <f>SUM(E41)</f>
        <v>9.8670000000000009</v>
      </c>
      <c r="F42" s="55"/>
      <c r="G42" s="55"/>
      <c r="H42" s="56"/>
      <c r="I42" s="57"/>
    </row>
    <row r="43" spans="1:9" ht="15.75" thickBot="1" x14ac:dyDescent="0.3">
      <c r="A43" s="35"/>
      <c r="B43" s="39"/>
      <c r="C43" s="39"/>
      <c r="D43" s="85"/>
      <c r="E43" s="85"/>
      <c r="F43" s="39"/>
      <c r="G43" s="39"/>
      <c r="H43" s="134"/>
      <c r="I43" s="40"/>
    </row>
    <row r="44" spans="1:9" x14ac:dyDescent="0.25">
      <c r="A44" s="62">
        <v>1</v>
      </c>
      <c r="B44" s="87" t="s">
        <v>26</v>
      </c>
      <c r="C44" s="86" t="s">
        <v>58</v>
      </c>
      <c r="D44" s="87">
        <v>42.002000000000002</v>
      </c>
      <c r="E44" s="87">
        <v>41.866</v>
      </c>
      <c r="F44" s="64">
        <v>3</v>
      </c>
      <c r="G44" s="64" t="s">
        <v>12</v>
      </c>
      <c r="H44" s="17">
        <v>89</v>
      </c>
      <c r="I44" s="18">
        <f t="shared" ref="I44:I50" si="7">H44*D44*20%</f>
        <v>747.63560000000007</v>
      </c>
    </row>
    <row r="45" spans="1:9" x14ac:dyDescent="0.25">
      <c r="A45" s="65">
        <v>2</v>
      </c>
      <c r="B45" s="181" t="s">
        <v>26</v>
      </c>
      <c r="C45" s="66" t="s">
        <v>59</v>
      </c>
      <c r="D45" s="67">
        <v>13.334</v>
      </c>
      <c r="E45" s="186">
        <v>13.3</v>
      </c>
      <c r="F45" s="68">
        <v>3</v>
      </c>
      <c r="G45" s="68" t="s">
        <v>12</v>
      </c>
      <c r="H45" s="24">
        <v>89</v>
      </c>
      <c r="I45" s="25">
        <f t="shared" si="7"/>
        <v>237.34519999999998</v>
      </c>
    </row>
    <row r="46" spans="1:9" x14ac:dyDescent="0.25">
      <c r="A46" s="65">
        <v>3</v>
      </c>
      <c r="B46" s="181" t="s">
        <v>26</v>
      </c>
      <c r="C46" s="66" t="s">
        <v>60</v>
      </c>
      <c r="D46" s="67">
        <v>13.334</v>
      </c>
      <c r="E46" s="22">
        <v>13.334</v>
      </c>
      <c r="F46" s="68">
        <v>3</v>
      </c>
      <c r="G46" s="68" t="s">
        <v>12</v>
      </c>
      <c r="H46" s="24">
        <v>89</v>
      </c>
      <c r="I46" s="25">
        <f t="shared" si="7"/>
        <v>237.34519999999998</v>
      </c>
    </row>
    <row r="47" spans="1:9" x14ac:dyDescent="0.25">
      <c r="A47" s="65">
        <v>4</v>
      </c>
      <c r="B47" s="181" t="s">
        <v>26</v>
      </c>
      <c r="C47" s="66" t="s">
        <v>61</v>
      </c>
      <c r="D47" s="67">
        <v>13.333</v>
      </c>
      <c r="E47" s="69">
        <v>12.788</v>
      </c>
      <c r="F47" s="68">
        <v>3</v>
      </c>
      <c r="G47" s="68" t="s">
        <v>12</v>
      </c>
      <c r="H47" s="24">
        <v>89</v>
      </c>
      <c r="I47" s="25">
        <f t="shared" si="7"/>
        <v>237.32740000000001</v>
      </c>
    </row>
    <row r="48" spans="1:9" x14ac:dyDescent="0.25">
      <c r="A48" s="65">
        <v>5</v>
      </c>
      <c r="B48" s="181" t="s">
        <v>26</v>
      </c>
      <c r="C48" s="66" t="s">
        <v>62</v>
      </c>
      <c r="D48" s="67">
        <v>10.999000000000001</v>
      </c>
      <c r="E48" s="88">
        <v>10.989000000000001</v>
      </c>
      <c r="F48" s="68">
        <v>3</v>
      </c>
      <c r="G48" s="68" t="s">
        <v>12</v>
      </c>
      <c r="H48" s="24">
        <v>89</v>
      </c>
      <c r="I48" s="25">
        <f t="shared" si="7"/>
        <v>195.78220000000002</v>
      </c>
    </row>
    <row r="49" spans="1:9" x14ac:dyDescent="0.25">
      <c r="A49" s="65">
        <v>6</v>
      </c>
      <c r="B49" s="181" t="s">
        <v>26</v>
      </c>
      <c r="C49" s="66" t="s">
        <v>63</v>
      </c>
      <c r="D49" s="67">
        <v>10</v>
      </c>
      <c r="E49" s="22">
        <v>10</v>
      </c>
      <c r="F49" s="68">
        <v>3</v>
      </c>
      <c r="G49" s="68" t="s">
        <v>12</v>
      </c>
      <c r="H49" s="24">
        <v>89</v>
      </c>
      <c r="I49" s="25">
        <f t="shared" si="7"/>
        <v>178</v>
      </c>
    </row>
    <row r="50" spans="1:9" ht="15.75" thickBot="1" x14ac:dyDescent="0.3">
      <c r="A50" s="70">
        <v>7</v>
      </c>
      <c r="B50" s="183" t="s">
        <v>26</v>
      </c>
      <c r="C50" s="71" t="s">
        <v>64</v>
      </c>
      <c r="D50" s="72">
        <v>10</v>
      </c>
      <c r="E50" s="136">
        <v>10</v>
      </c>
      <c r="F50" s="74">
        <v>3</v>
      </c>
      <c r="G50" s="74" t="s">
        <v>12</v>
      </c>
      <c r="H50" s="29">
        <v>89</v>
      </c>
      <c r="I50" s="30">
        <f t="shared" si="7"/>
        <v>178</v>
      </c>
    </row>
    <row r="51" spans="1:9" ht="15.75" thickBot="1" x14ac:dyDescent="0.3">
      <c r="A51" s="89"/>
      <c r="B51" s="90"/>
      <c r="C51" s="90"/>
      <c r="D51" s="91">
        <f>SUM(D44:D50)</f>
        <v>113.002</v>
      </c>
      <c r="E51" s="91">
        <f>SUM(E44:E50)</f>
        <v>112.277</v>
      </c>
      <c r="F51" s="90"/>
      <c r="G51" s="90"/>
      <c r="H51" s="56"/>
      <c r="I51" s="137"/>
    </row>
    <row r="52" spans="1:9" ht="15.75" thickBot="1" x14ac:dyDescent="0.3">
      <c r="A52" s="35"/>
      <c r="B52" s="178"/>
      <c r="C52" s="38"/>
      <c r="D52" s="37"/>
      <c r="E52" s="37"/>
      <c r="F52" s="38"/>
      <c r="G52" s="38"/>
      <c r="H52" s="134"/>
      <c r="I52" s="40"/>
    </row>
    <row r="53" spans="1:9" x14ac:dyDescent="0.25">
      <c r="A53" s="62">
        <v>1</v>
      </c>
      <c r="B53" s="87" t="s">
        <v>27</v>
      </c>
      <c r="C53" s="86" t="s">
        <v>65</v>
      </c>
      <c r="D53" s="92">
        <v>33.82</v>
      </c>
      <c r="E53" s="15">
        <v>32.36</v>
      </c>
      <c r="F53" s="64">
        <v>3</v>
      </c>
      <c r="G53" s="64" t="s">
        <v>12</v>
      </c>
      <c r="H53" s="17">
        <v>89</v>
      </c>
      <c r="I53" s="18">
        <f t="shared" ref="I53:I59" si="8">H53*D53*20%</f>
        <v>601.99599999999998</v>
      </c>
    </row>
    <row r="54" spans="1:9" x14ac:dyDescent="0.25">
      <c r="A54" s="65">
        <v>2</v>
      </c>
      <c r="B54" s="181" t="s">
        <v>27</v>
      </c>
      <c r="C54" s="66" t="s">
        <v>28</v>
      </c>
      <c r="D54" s="67">
        <v>0.72699999999999998</v>
      </c>
      <c r="E54" s="69">
        <v>0.55800000000000005</v>
      </c>
      <c r="F54" s="68">
        <v>3</v>
      </c>
      <c r="G54" s="68" t="s">
        <v>12</v>
      </c>
      <c r="H54" s="24">
        <v>89</v>
      </c>
      <c r="I54" s="25">
        <f t="shared" si="8"/>
        <v>12.940600000000002</v>
      </c>
    </row>
    <row r="55" spans="1:9" x14ac:dyDescent="0.25">
      <c r="A55" s="65">
        <v>3</v>
      </c>
      <c r="B55" s="181" t="s">
        <v>27</v>
      </c>
      <c r="C55" s="66" t="s">
        <v>66</v>
      </c>
      <c r="D55" s="67">
        <v>38.134999999999998</v>
      </c>
      <c r="E55" s="88">
        <v>37.176000000000002</v>
      </c>
      <c r="F55" s="68">
        <v>3</v>
      </c>
      <c r="G55" s="68" t="s">
        <v>12</v>
      </c>
      <c r="H55" s="24">
        <v>89</v>
      </c>
      <c r="I55" s="25">
        <f t="shared" si="8"/>
        <v>678.803</v>
      </c>
    </row>
    <row r="56" spans="1:9" x14ac:dyDescent="0.25">
      <c r="A56" s="65">
        <v>4</v>
      </c>
      <c r="B56" s="181" t="s">
        <v>27</v>
      </c>
      <c r="C56" s="66" t="s">
        <v>29</v>
      </c>
      <c r="D56" s="67">
        <v>1.758</v>
      </c>
      <c r="E56" s="22">
        <v>1.7470000000000001</v>
      </c>
      <c r="F56" s="68">
        <v>3</v>
      </c>
      <c r="G56" s="68" t="s">
        <v>12</v>
      </c>
      <c r="H56" s="24">
        <v>89</v>
      </c>
      <c r="I56" s="25">
        <f t="shared" si="8"/>
        <v>31.292400000000001</v>
      </c>
    </row>
    <row r="57" spans="1:9" x14ac:dyDescent="0.25">
      <c r="A57" s="65">
        <v>5</v>
      </c>
      <c r="B57" s="181" t="s">
        <v>27</v>
      </c>
      <c r="C57" s="66" t="s">
        <v>67</v>
      </c>
      <c r="D57" s="67">
        <v>35.003999999999998</v>
      </c>
      <c r="E57" s="22">
        <v>35.003999999999998</v>
      </c>
      <c r="F57" s="68">
        <v>3</v>
      </c>
      <c r="G57" s="68" t="s">
        <v>12</v>
      </c>
      <c r="H57" s="24">
        <v>89</v>
      </c>
      <c r="I57" s="25">
        <f t="shared" si="8"/>
        <v>623.07119999999998</v>
      </c>
    </row>
    <row r="58" spans="1:9" x14ac:dyDescent="0.25">
      <c r="A58" s="65">
        <v>6</v>
      </c>
      <c r="B58" s="181" t="s">
        <v>27</v>
      </c>
      <c r="C58" s="66" t="s">
        <v>68</v>
      </c>
      <c r="D58" s="67">
        <v>37.314999999999998</v>
      </c>
      <c r="E58" s="69">
        <v>37.142000000000003</v>
      </c>
      <c r="F58" s="68">
        <v>3</v>
      </c>
      <c r="G58" s="68" t="s">
        <v>12</v>
      </c>
      <c r="H58" s="24">
        <v>89</v>
      </c>
      <c r="I58" s="25">
        <f t="shared" si="8"/>
        <v>664.20699999999999</v>
      </c>
    </row>
    <row r="59" spans="1:9" ht="15.75" thickBot="1" x14ac:dyDescent="0.3">
      <c r="A59" s="70">
        <v>7</v>
      </c>
      <c r="B59" s="183" t="s">
        <v>27</v>
      </c>
      <c r="C59" s="93" t="s">
        <v>69</v>
      </c>
      <c r="D59" s="72">
        <v>43.579000000000001</v>
      </c>
      <c r="E59" s="94">
        <v>43.006999999999998</v>
      </c>
      <c r="F59" s="74">
        <v>3</v>
      </c>
      <c r="G59" s="74" t="s">
        <v>12</v>
      </c>
      <c r="H59" s="29">
        <v>89</v>
      </c>
      <c r="I59" s="30">
        <f t="shared" si="8"/>
        <v>775.70620000000008</v>
      </c>
    </row>
    <row r="60" spans="1:9" ht="15.75" thickBot="1" x14ac:dyDescent="0.3">
      <c r="A60" s="95"/>
      <c r="B60" s="184"/>
      <c r="C60" s="81"/>
      <c r="D60" s="82">
        <f>SUM(D53:D59)</f>
        <v>190.33799999999999</v>
      </c>
      <c r="E60" s="82">
        <f>SUM(E53:E59)</f>
        <v>186.994</v>
      </c>
      <c r="F60" s="81"/>
      <c r="G60" s="81"/>
      <c r="H60" s="56"/>
      <c r="I60" s="57"/>
    </row>
    <row r="61" spans="1:9" ht="15.75" thickBot="1" x14ac:dyDescent="0.3">
      <c r="A61" s="96"/>
      <c r="B61" s="97"/>
      <c r="C61" s="97"/>
      <c r="D61" s="97"/>
      <c r="E61" s="97"/>
      <c r="F61" s="97"/>
      <c r="G61" s="97"/>
      <c r="H61" s="134"/>
      <c r="I61" s="138"/>
    </row>
    <row r="62" spans="1:9" ht="30.75" thickBot="1" x14ac:dyDescent="0.3">
      <c r="A62" s="77">
        <v>1</v>
      </c>
      <c r="B62" s="81" t="s">
        <v>30</v>
      </c>
      <c r="C62" s="52" t="s">
        <v>70</v>
      </c>
      <c r="D62" s="53">
        <v>15.003</v>
      </c>
      <c r="E62" s="100">
        <v>15.003</v>
      </c>
      <c r="F62" s="55">
        <v>3</v>
      </c>
      <c r="G62" s="98" t="s">
        <v>31</v>
      </c>
      <c r="H62" s="56">
        <v>89</v>
      </c>
      <c r="I62" s="57">
        <f t="shared" ref="I62" si="9">H62*D62*20%</f>
        <v>267.05340000000001</v>
      </c>
    </row>
    <row r="63" spans="1:9" ht="15.75" thickBot="1" x14ac:dyDescent="0.3">
      <c r="A63" s="99"/>
      <c r="B63" s="100"/>
      <c r="C63" s="100"/>
      <c r="D63" s="101">
        <f>SUM(D62)</f>
        <v>15.003</v>
      </c>
      <c r="E63" s="102">
        <f>SUM(E62)</f>
        <v>15.003</v>
      </c>
      <c r="F63" s="100"/>
      <c r="G63" s="100"/>
      <c r="H63" s="56"/>
      <c r="I63" s="139"/>
    </row>
    <row r="64" spans="1:9" ht="15.75" thickBot="1" x14ac:dyDescent="0.3">
      <c r="A64" s="96"/>
      <c r="B64" s="97"/>
      <c r="C64" s="97"/>
      <c r="D64" s="97"/>
      <c r="E64" s="97"/>
      <c r="F64" s="97"/>
      <c r="G64" s="97"/>
      <c r="H64" s="134"/>
      <c r="I64" s="140"/>
    </row>
    <row r="65" spans="1:9" ht="15.75" thickBot="1" x14ac:dyDescent="0.3">
      <c r="A65" s="51">
        <v>1</v>
      </c>
      <c r="B65" s="81" t="s">
        <v>71</v>
      </c>
      <c r="C65" s="52" t="s">
        <v>72</v>
      </c>
      <c r="D65" s="53">
        <v>50.430999999999997</v>
      </c>
      <c r="E65" s="100">
        <v>49.856999999999999</v>
      </c>
      <c r="F65" s="55">
        <v>3</v>
      </c>
      <c r="G65" s="55" t="s">
        <v>12</v>
      </c>
      <c r="H65" s="56">
        <v>89</v>
      </c>
      <c r="I65" s="57">
        <f t="shared" ref="I65" si="10">H65*D65*20%</f>
        <v>897.67179999999996</v>
      </c>
    </row>
    <row r="66" spans="1:9" ht="15.75" thickBot="1" x14ac:dyDescent="0.3">
      <c r="A66" s="99"/>
      <c r="B66" s="100"/>
      <c r="C66" s="100"/>
      <c r="D66" s="101">
        <f>SUM(D65)</f>
        <v>50.430999999999997</v>
      </c>
      <c r="E66" s="102">
        <f>SUM(E65)</f>
        <v>49.856999999999999</v>
      </c>
      <c r="F66" s="100"/>
      <c r="G66" s="100"/>
      <c r="H66" s="56"/>
      <c r="I66" s="141"/>
    </row>
    <row r="67" spans="1:9" ht="15.75" thickBot="1" x14ac:dyDescent="0.3">
      <c r="A67" s="96"/>
      <c r="B67" s="97"/>
      <c r="C67" s="97"/>
      <c r="D67" s="97"/>
      <c r="E67" s="97"/>
      <c r="F67" s="97"/>
      <c r="G67" s="97"/>
      <c r="H67" s="134"/>
      <c r="I67" s="138"/>
    </row>
    <row r="68" spans="1:9" x14ac:dyDescent="0.25">
      <c r="A68" s="62">
        <v>1</v>
      </c>
      <c r="B68" s="87" t="s">
        <v>32</v>
      </c>
      <c r="C68" s="63" t="s">
        <v>73</v>
      </c>
      <c r="D68" s="92">
        <v>85.010999999999996</v>
      </c>
      <c r="E68" s="103">
        <v>83.507999999999996</v>
      </c>
      <c r="F68" s="64">
        <v>3</v>
      </c>
      <c r="G68" s="64" t="s">
        <v>12</v>
      </c>
      <c r="H68" s="17">
        <v>89</v>
      </c>
      <c r="I68" s="18">
        <f t="shared" ref="I68:I69" si="11">H68*D68*20%</f>
        <v>1513.1958</v>
      </c>
    </row>
    <row r="69" spans="1:9" ht="15.75" thickBot="1" x14ac:dyDescent="0.3">
      <c r="A69" s="70">
        <v>2</v>
      </c>
      <c r="B69" s="183" t="s">
        <v>32</v>
      </c>
      <c r="C69" s="71" t="s">
        <v>74</v>
      </c>
      <c r="D69" s="72">
        <v>10.532999999999999</v>
      </c>
      <c r="E69" s="106">
        <v>10.532999999999999</v>
      </c>
      <c r="F69" s="74">
        <v>2</v>
      </c>
      <c r="G69" s="74" t="s">
        <v>12</v>
      </c>
      <c r="H69" s="29">
        <v>89</v>
      </c>
      <c r="I69" s="30">
        <f t="shared" si="11"/>
        <v>187.48739999999998</v>
      </c>
    </row>
    <row r="70" spans="1:9" ht="15.75" thickBot="1" x14ac:dyDescent="0.3">
      <c r="A70" s="99"/>
      <c r="B70" s="100"/>
      <c r="C70" s="100"/>
      <c r="D70" s="101">
        <f>SUM(D68:D69)</f>
        <v>95.543999999999997</v>
      </c>
      <c r="E70" s="102">
        <f>SUM(E68:E69)</f>
        <v>94.040999999999997</v>
      </c>
      <c r="F70" s="100"/>
      <c r="G70" s="100"/>
      <c r="H70" s="56"/>
      <c r="I70" s="141"/>
    </row>
    <row r="71" spans="1:9" ht="15.75" thickBot="1" x14ac:dyDescent="0.3">
      <c r="A71" s="96"/>
      <c r="B71" s="97"/>
      <c r="C71" s="97"/>
      <c r="D71" s="97"/>
      <c r="E71" s="97"/>
      <c r="F71" s="97"/>
      <c r="G71" s="97"/>
      <c r="H71" s="134"/>
      <c r="I71" s="138"/>
    </row>
    <row r="72" spans="1:9" x14ac:dyDescent="0.25">
      <c r="A72" s="62">
        <v>1</v>
      </c>
      <c r="B72" s="87" t="s">
        <v>75</v>
      </c>
      <c r="C72" s="63" t="s">
        <v>76</v>
      </c>
      <c r="D72" s="92">
        <v>42.503999999999998</v>
      </c>
      <c r="E72" s="104">
        <v>42.46</v>
      </c>
      <c r="F72" s="64">
        <v>3</v>
      </c>
      <c r="G72" s="64" t="s">
        <v>12</v>
      </c>
      <c r="H72" s="17">
        <v>89</v>
      </c>
      <c r="I72" s="18">
        <f t="shared" ref="I72:I74" si="12">H72*D72*20%</f>
        <v>756.57119999999998</v>
      </c>
    </row>
    <row r="73" spans="1:9" x14ac:dyDescent="0.25">
      <c r="A73" s="65">
        <v>2</v>
      </c>
      <c r="B73" s="181" t="s">
        <v>75</v>
      </c>
      <c r="C73" s="66" t="s">
        <v>77</v>
      </c>
      <c r="D73" s="67">
        <v>52.203000000000003</v>
      </c>
      <c r="E73" s="105">
        <v>50.277000000000001</v>
      </c>
      <c r="F73" s="68">
        <v>3</v>
      </c>
      <c r="G73" s="68" t="s">
        <v>12</v>
      </c>
      <c r="H73" s="24">
        <v>89</v>
      </c>
      <c r="I73" s="25">
        <f t="shared" si="12"/>
        <v>929.21340000000009</v>
      </c>
    </row>
    <row r="74" spans="1:9" ht="15.75" thickBot="1" x14ac:dyDescent="0.3">
      <c r="A74" s="70">
        <v>3</v>
      </c>
      <c r="B74" s="183" t="s">
        <v>75</v>
      </c>
      <c r="C74" s="93" t="s">
        <v>78</v>
      </c>
      <c r="D74" s="72">
        <v>40.603000000000002</v>
      </c>
      <c r="E74" s="106">
        <v>40.582000000000001</v>
      </c>
      <c r="F74" s="74">
        <v>3</v>
      </c>
      <c r="G74" s="74" t="s">
        <v>12</v>
      </c>
      <c r="H74" s="29">
        <v>89</v>
      </c>
      <c r="I74" s="30">
        <f t="shared" si="12"/>
        <v>722.73340000000007</v>
      </c>
    </row>
    <row r="75" spans="1:9" ht="15.75" thickBot="1" x14ac:dyDescent="0.3">
      <c r="A75" s="99"/>
      <c r="B75" s="100"/>
      <c r="C75" s="100"/>
      <c r="D75" s="101">
        <f>SUM(D72:D74)</f>
        <v>135.31</v>
      </c>
      <c r="E75" s="107">
        <f>SUM(E72:E74)</f>
        <v>133.31899999999999</v>
      </c>
      <c r="F75" s="100"/>
      <c r="G75" s="100"/>
      <c r="H75" s="56"/>
      <c r="I75" s="141"/>
    </row>
    <row r="76" spans="1:9" ht="15.75" thickBot="1" x14ac:dyDescent="0.3">
      <c r="A76" s="96"/>
      <c r="B76" s="97"/>
      <c r="C76" s="97"/>
      <c r="D76" s="97"/>
      <c r="E76" s="97"/>
      <c r="F76" s="97"/>
      <c r="G76" s="97"/>
      <c r="H76" s="134"/>
      <c r="I76" s="138"/>
    </row>
    <row r="77" spans="1:9" x14ac:dyDescent="0.25">
      <c r="A77" s="108">
        <v>1</v>
      </c>
      <c r="B77" s="87" t="s">
        <v>79</v>
      </c>
      <c r="C77" s="63" t="s">
        <v>80</v>
      </c>
      <c r="D77" s="92">
        <v>93.05</v>
      </c>
      <c r="E77" s="104">
        <v>93.05</v>
      </c>
      <c r="F77" s="64">
        <v>3</v>
      </c>
      <c r="G77" s="64" t="s">
        <v>12</v>
      </c>
      <c r="H77" s="17">
        <v>89</v>
      </c>
      <c r="I77" s="18">
        <f t="shared" ref="I77:I79" si="13">H77*D77*20%</f>
        <v>1656.29</v>
      </c>
    </row>
    <row r="78" spans="1:9" x14ac:dyDescent="0.25">
      <c r="A78" s="109">
        <v>2</v>
      </c>
      <c r="B78" s="181" t="s">
        <v>79</v>
      </c>
      <c r="C78" s="66" t="s">
        <v>81</v>
      </c>
      <c r="D78" s="67">
        <v>14.952</v>
      </c>
      <c r="E78" s="105">
        <v>14.952</v>
      </c>
      <c r="F78" s="68">
        <v>3</v>
      </c>
      <c r="G78" s="68" t="s">
        <v>12</v>
      </c>
      <c r="H78" s="24">
        <v>89</v>
      </c>
      <c r="I78" s="25">
        <f t="shared" si="13"/>
        <v>266.1456</v>
      </c>
    </row>
    <row r="79" spans="1:9" ht="15.75" thickBot="1" x14ac:dyDescent="0.3">
      <c r="A79" s="110">
        <v>3</v>
      </c>
      <c r="B79" s="185" t="s">
        <v>79</v>
      </c>
      <c r="C79" s="71" t="s">
        <v>82</v>
      </c>
      <c r="D79" s="72">
        <v>44.253</v>
      </c>
      <c r="E79" s="106">
        <v>43.795000000000002</v>
      </c>
      <c r="F79" s="74">
        <v>3</v>
      </c>
      <c r="G79" s="74" t="s">
        <v>12</v>
      </c>
      <c r="H79" s="29">
        <v>89</v>
      </c>
      <c r="I79" s="30">
        <f t="shared" si="13"/>
        <v>787.70339999999999</v>
      </c>
    </row>
    <row r="80" spans="1:9" ht="15.75" thickBot="1" x14ac:dyDescent="0.3">
      <c r="A80" s="99"/>
      <c r="B80" s="100"/>
      <c r="C80" s="100"/>
      <c r="D80" s="101">
        <f>SUM(D77:D79)</f>
        <v>152.255</v>
      </c>
      <c r="E80" s="102">
        <f>SUM(E77:E79)</f>
        <v>151.797</v>
      </c>
      <c r="F80" s="100"/>
      <c r="G80" s="100"/>
      <c r="H80" s="56"/>
      <c r="I80" s="141"/>
    </row>
    <row r="81" spans="1:10" ht="15.75" thickBot="1" x14ac:dyDescent="0.3">
      <c r="A81" s="96"/>
      <c r="B81" s="97"/>
      <c r="C81" s="97"/>
      <c r="D81" s="97"/>
      <c r="E81" s="97"/>
      <c r="F81" s="97"/>
      <c r="G81" s="97"/>
      <c r="H81" s="134"/>
      <c r="I81" s="138"/>
    </row>
    <row r="82" spans="1:10" x14ac:dyDescent="0.25">
      <c r="A82" s="108">
        <v>1</v>
      </c>
      <c r="B82" s="87" t="s">
        <v>33</v>
      </c>
      <c r="C82" s="63" t="s">
        <v>34</v>
      </c>
      <c r="D82" s="92">
        <v>5.6609999999999996</v>
      </c>
      <c r="E82" s="104">
        <v>5.64</v>
      </c>
      <c r="F82" s="64">
        <v>3</v>
      </c>
      <c r="G82" s="64" t="s">
        <v>12</v>
      </c>
      <c r="H82" s="17">
        <v>89</v>
      </c>
      <c r="I82" s="18">
        <f t="shared" ref="I82:I83" si="14">H82*D82*20%</f>
        <v>100.7658</v>
      </c>
    </row>
    <row r="83" spans="1:10" x14ac:dyDescent="0.25">
      <c r="A83" s="109">
        <v>2</v>
      </c>
      <c r="B83" s="181" t="s">
        <v>33</v>
      </c>
      <c r="C83" s="207" t="s">
        <v>83</v>
      </c>
      <c r="D83" s="67">
        <v>244.38800000000001</v>
      </c>
      <c r="E83" s="111">
        <v>231.44</v>
      </c>
      <c r="F83" s="68">
        <v>3</v>
      </c>
      <c r="G83" s="68" t="s">
        <v>12</v>
      </c>
      <c r="H83" s="24">
        <v>89</v>
      </c>
      <c r="I83" s="25">
        <f t="shared" si="14"/>
        <v>4350.1063999999997</v>
      </c>
    </row>
    <row r="84" spans="1:10" ht="15.75" thickBot="1" x14ac:dyDescent="0.3">
      <c r="A84" s="110">
        <v>3</v>
      </c>
      <c r="B84" s="183" t="s">
        <v>33</v>
      </c>
      <c r="C84" s="142" t="s">
        <v>40</v>
      </c>
      <c r="D84" s="208">
        <v>4.0549999999999997</v>
      </c>
      <c r="E84" s="208">
        <v>1.276</v>
      </c>
      <c r="F84" s="209">
        <v>3</v>
      </c>
      <c r="G84" s="209" t="s">
        <v>12</v>
      </c>
      <c r="H84" s="29">
        <v>89</v>
      </c>
      <c r="I84" s="30">
        <f>H84*D84*20%</f>
        <v>72.179000000000002</v>
      </c>
    </row>
    <row r="85" spans="1:10" ht="15.75" thickBot="1" x14ac:dyDescent="0.3">
      <c r="A85" s="143"/>
      <c r="B85" s="144"/>
      <c r="C85" s="144"/>
      <c r="D85" s="145">
        <f>SUM(D82:D84)</f>
        <v>254.10400000000001</v>
      </c>
      <c r="E85" s="146">
        <f>SUM(E82:E84)</f>
        <v>238.35599999999999</v>
      </c>
      <c r="F85" s="144"/>
      <c r="G85" s="144"/>
      <c r="H85" s="147"/>
      <c r="I85" s="148"/>
    </row>
    <row r="86" spans="1:10" ht="15.75" thickBot="1" x14ac:dyDescent="0.3">
      <c r="A86" s="96"/>
      <c r="B86" s="97"/>
      <c r="C86" s="97"/>
      <c r="D86" s="97"/>
      <c r="E86" s="97"/>
      <c r="F86" s="97"/>
      <c r="G86" s="97"/>
      <c r="H86" s="134"/>
      <c r="I86" s="138"/>
    </row>
    <row r="87" spans="1:10" x14ac:dyDescent="0.25">
      <c r="A87" s="62">
        <v>1</v>
      </c>
      <c r="B87" s="87" t="s">
        <v>35</v>
      </c>
      <c r="C87" s="63" t="s">
        <v>84</v>
      </c>
      <c r="D87" s="92">
        <v>21.669</v>
      </c>
      <c r="E87" s="103">
        <v>21.302</v>
      </c>
      <c r="F87" s="64">
        <v>3</v>
      </c>
      <c r="G87" s="64" t="s">
        <v>12</v>
      </c>
      <c r="H87" s="17">
        <v>89</v>
      </c>
      <c r="I87" s="18">
        <f t="shared" ref="I87:I91" si="15">H87*D87*20%</f>
        <v>385.70820000000003</v>
      </c>
    </row>
    <row r="88" spans="1:10" x14ac:dyDescent="0.25">
      <c r="A88" s="65">
        <v>2</v>
      </c>
      <c r="B88" s="181" t="s">
        <v>35</v>
      </c>
      <c r="C88" s="66" t="s">
        <v>85</v>
      </c>
      <c r="D88" s="67">
        <v>11.667</v>
      </c>
      <c r="E88" s="105">
        <v>11.667</v>
      </c>
      <c r="F88" s="68">
        <v>3</v>
      </c>
      <c r="G88" s="68" t="s">
        <v>12</v>
      </c>
      <c r="H88" s="24">
        <v>89</v>
      </c>
      <c r="I88" s="25">
        <f t="shared" si="15"/>
        <v>207.67260000000002</v>
      </c>
    </row>
    <row r="89" spans="1:10" x14ac:dyDescent="0.25">
      <c r="A89" s="65">
        <v>3</v>
      </c>
      <c r="B89" s="181" t="s">
        <v>35</v>
      </c>
      <c r="C89" s="66" t="s">
        <v>86</v>
      </c>
      <c r="D89" s="67">
        <v>13.010999999999999</v>
      </c>
      <c r="E89" s="105">
        <v>13.010999999999999</v>
      </c>
      <c r="F89" s="68">
        <v>3</v>
      </c>
      <c r="G89" s="68" t="s">
        <v>12</v>
      </c>
      <c r="H89" s="24">
        <v>89</v>
      </c>
      <c r="I89" s="25">
        <f t="shared" si="15"/>
        <v>231.59580000000003</v>
      </c>
      <c r="J89" s="206"/>
    </row>
    <row r="90" spans="1:10" x14ac:dyDescent="0.25">
      <c r="A90" s="65">
        <v>4</v>
      </c>
      <c r="B90" s="181" t="s">
        <v>35</v>
      </c>
      <c r="C90" s="66" t="s">
        <v>87</v>
      </c>
      <c r="D90" s="67">
        <v>12.061999999999999</v>
      </c>
      <c r="E90" s="105">
        <v>11.996</v>
      </c>
      <c r="F90" s="68">
        <v>4</v>
      </c>
      <c r="G90" s="68" t="s">
        <v>12</v>
      </c>
      <c r="H90" s="24">
        <v>89</v>
      </c>
      <c r="I90" s="25">
        <f t="shared" si="15"/>
        <v>214.70360000000002</v>
      </c>
    </row>
    <row r="91" spans="1:10" ht="15.75" thickBot="1" x14ac:dyDescent="0.3">
      <c r="A91" s="70">
        <v>5</v>
      </c>
      <c r="B91" s="183" t="s">
        <v>35</v>
      </c>
      <c r="C91" s="71" t="s">
        <v>88</v>
      </c>
      <c r="D91" s="72">
        <v>12.061999999999999</v>
      </c>
      <c r="E91" s="106">
        <v>11.849</v>
      </c>
      <c r="F91" s="74">
        <v>4</v>
      </c>
      <c r="G91" s="74" t="s">
        <v>12</v>
      </c>
      <c r="H91" s="29">
        <v>89</v>
      </c>
      <c r="I91" s="30">
        <f t="shared" si="15"/>
        <v>214.70360000000002</v>
      </c>
    </row>
    <row r="92" spans="1:10" ht="15.75" thickBot="1" x14ac:dyDescent="0.3">
      <c r="A92" s="99"/>
      <c r="B92" s="100"/>
      <c r="C92" s="100"/>
      <c r="D92" s="101">
        <f>SUM(D87:D91)</f>
        <v>70.470999999999989</v>
      </c>
      <c r="E92" s="102">
        <f>SUM(E87:E91)</f>
        <v>69.825000000000003</v>
      </c>
      <c r="F92" s="100"/>
      <c r="G92" s="100"/>
      <c r="H92" s="56"/>
      <c r="I92" s="141"/>
    </row>
    <row r="93" spans="1:10" ht="15.75" thickBot="1" x14ac:dyDescent="0.3">
      <c r="A93" s="187"/>
      <c r="B93" s="113"/>
      <c r="C93" s="113"/>
      <c r="D93" s="114"/>
      <c r="E93" s="115"/>
      <c r="F93" s="113"/>
      <c r="G93" s="113"/>
      <c r="H93" s="135"/>
      <c r="I93" s="188"/>
    </row>
    <row r="94" spans="1:10" ht="15.75" thickBot="1" x14ac:dyDescent="0.3">
      <c r="A94" s="51">
        <v>1</v>
      </c>
      <c r="B94" s="81" t="s">
        <v>89</v>
      </c>
      <c r="C94" s="52" t="s">
        <v>90</v>
      </c>
      <c r="D94" s="53">
        <v>75.006</v>
      </c>
      <c r="E94" s="100">
        <v>75.006</v>
      </c>
      <c r="F94" s="55">
        <v>3</v>
      </c>
      <c r="G94" s="55" t="s">
        <v>12</v>
      </c>
      <c r="H94" s="56">
        <v>89</v>
      </c>
      <c r="I94" s="57">
        <f t="shared" ref="I94" si="16">H94*D94*20%</f>
        <v>1335.1068</v>
      </c>
    </row>
    <row r="95" spans="1:10" ht="15.75" thickBot="1" x14ac:dyDescent="0.3">
      <c r="A95" s="99"/>
      <c r="B95" s="100"/>
      <c r="C95" s="100"/>
      <c r="D95" s="101">
        <f>SUM(D94)</f>
        <v>75.006</v>
      </c>
      <c r="E95" s="102">
        <f>SUM(E94)</f>
        <v>75.006</v>
      </c>
      <c r="F95" s="100"/>
      <c r="G95" s="100"/>
      <c r="H95" s="56"/>
      <c r="I95" s="141"/>
    </row>
    <row r="96" spans="1:10" ht="15.75" thickBot="1" x14ac:dyDescent="0.3">
      <c r="A96" s="96"/>
      <c r="B96" s="97"/>
      <c r="C96" s="97"/>
      <c r="D96" s="97"/>
      <c r="E96" s="97"/>
      <c r="F96" s="97"/>
      <c r="G96" s="97"/>
      <c r="H96" s="134"/>
      <c r="I96" s="138"/>
    </row>
    <row r="97" spans="1:9" x14ac:dyDescent="0.25">
      <c r="A97" s="108">
        <v>1</v>
      </c>
      <c r="B97" s="87" t="s">
        <v>91</v>
      </c>
      <c r="C97" s="63" t="s">
        <v>92</v>
      </c>
      <c r="D97" s="92">
        <v>9.7240000000000002</v>
      </c>
      <c r="E97" s="103">
        <v>9.7240000000000002</v>
      </c>
      <c r="F97" s="64">
        <v>2</v>
      </c>
      <c r="G97" s="64" t="s">
        <v>12</v>
      </c>
      <c r="H97" s="17">
        <v>89</v>
      </c>
      <c r="I97" s="18">
        <f t="shared" ref="I97:I101" si="17">H97*D97*20%</f>
        <v>173.08720000000002</v>
      </c>
    </row>
    <row r="98" spans="1:9" x14ac:dyDescent="0.25">
      <c r="A98" s="109">
        <v>2</v>
      </c>
      <c r="B98" s="181" t="s">
        <v>91</v>
      </c>
      <c r="C98" s="66" t="s">
        <v>93</v>
      </c>
      <c r="D98" s="67">
        <v>15.002000000000001</v>
      </c>
      <c r="E98" s="105">
        <v>15.002000000000001</v>
      </c>
      <c r="F98" s="68">
        <v>2</v>
      </c>
      <c r="G98" s="68" t="s">
        <v>12</v>
      </c>
      <c r="H98" s="24">
        <v>89</v>
      </c>
      <c r="I98" s="25">
        <f t="shared" si="17"/>
        <v>267.03560000000004</v>
      </c>
    </row>
    <row r="99" spans="1:9" x14ac:dyDescent="0.25">
      <c r="A99" s="109">
        <v>3</v>
      </c>
      <c r="B99" s="181" t="s">
        <v>91</v>
      </c>
      <c r="C99" s="66" t="s">
        <v>94</v>
      </c>
      <c r="D99" s="67">
        <v>15</v>
      </c>
      <c r="E99" s="111">
        <v>15</v>
      </c>
      <c r="F99" s="68">
        <v>2</v>
      </c>
      <c r="G99" s="68" t="s">
        <v>12</v>
      </c>
      <c r="H99" s="24">
        <v>89</v>
      </c>
      <c r="I99" s="25">
        <f t="shared" si="17"/>
        <v>267</v>
      </c>
    </row>
    <row r="100" spans="1:9" x14ac:dyDescent="0.25">
      <c r="A100" s="109">
        <v>4</v>
      </c>
      <c r="B100" s="181" t="s">
        <v>91</v>
      </c>
      <c r="C100" s="66" t="s">
        <v>95</v>
      </c>
      <c r="D100" s="67">
        <v>15.000999999999999</v>
      </c>
      <c r="E100" s="105">
        <v>15.000999999999999</v>
      </c>
      <c r="F100" s="68">
        <v>2</v>
      </c>
      <c r="G100" s="68" t="s">
        <v>12</v>
      </c>
      <c r="H100" s="24">
        <v>89</v>
      </c>
      <c r="I100" s="25">
        <f t="shared" si="17"/>
        <v>267.01780000000002</v>
      </c>
    </row>
    <row r="101" spans="1:9" ht="15.75" thickBot="1" x14ac:dyDescent="0.3">
      <c r="A101" s="110">
        <v>5</v>
      </c>
      <c r="B101" s="183" t="s">
        <v>91</v>
      </c>
      <c r="C101" s="71" t="s">
        <v>96</v>
      </c>
      <c r="D101" s="72">
        <v>15.002000000000001</v>
      </c>
      <c r="E101" s="106">
        <v>15.002000000000001</v>
      </c>
      <c r="F101" s="74">
        <v>2</v>
      </c>
      <c r="G101" s="74" t="s">
        <v>12</v>
      </c>
      <c r="H101" s="29">
        <v>89</v>
      </c>
      <c r="I101" s="30">
        <f t="shared" si="17"/>
        <v>267.03560000000004</v>
      </c>
    </row>
    <row r="102" spans="1:9" ht="15.75" thickBot="1" x14ac:dyDescent="0.3">
      <c r="A102" s="99"/>
      <c r="B102" s="100"/>
      <c r="C102" s="100"/>
      <c r="D102" s="101">
        <f>SUM(D97:D101)</f>
        <v>69.728999999999999</v>
      </c>
      <c r="E102" s="102">
        <f>SUM(E97:E101)</f>
        <v>69.728999999999999</v>
      </c>
      <c r="F102" s="100"/>
      <c r="G102" s="100"/>
      <c r="H102" s="56"/>
      <c r="I102" s="141"/>
    </row>
    <row r="103" spans="1:9" ht="15.75" thickBot="1" x14ac:dyDescent="0.3">
      <c r="A103" s="96"/>
      <c r="B103" s="97"/>
      <c r="C103" s="97"/>
      <c r="D103" s="97"/>
      <c r="E103" s="97"/>
      <c r="F103" s="97"/>
      <c r="G103" s="97"/>
      <c r="H103" s="134"/>
      <c r="I103" s="138"/>
    </row>
    <row r="104" spans="1:9" x14ac:dyDescent="0.25">
      <c r="A104" s="108">
        <v>1</v>
      </c>
      <c r="B104" s="87" t="s">
        <v>97</v>
      </c>
      <c r="C104" s="63" t="s">
        <v>98</v>
      </c>
      <c r="D104" s="92">
        <v>12.499000000000001</v>
      </c>
      <c r="E104" s="103">
        <v>12.435</v>
      </c>
      <c r="F104" s="64">
        <v>3</v>
      </c>
      <c r="G104" s="64" t="s">
        <v>12</v>
      </c>
      <c r="H104" s="17">
        <v>89</v>
      </c>
      <c r="I104" s="18">
        <f t="shared" ref="I104:I106" si="18">H104*D104*20%</f>
        <v>222.48220000000003</v>
      </c>
    </row>
    <row r="105" spans="1:9" x14ac:dyDescent="0.25">
      <c r="A105" s="109">
        <v>2</v>
      </c>
      <c r="B105" s="181" t="s">
        <v>97</v>
      </c>
      <c r="C105" s="66" t="s">
        <v>99</v>
      </c>
      <c r="D105" s="67">
        <v>100.004</v>
      </c>
      <c r="E105" s="105">
        <v>100.004</v>
      </c>
      <c r="F105" s="68">
        <v>3</v>
      </c>
      <c r="G105" s="68" t="s">
        <v>12</v>
      </c>
      <c r="H105" s="24">
        <v>89</v>
      </c>
      <c r="I105" s="25">
        <f t="shared" si="18"/>
        <v>1780.0712000000001</v>
      </c>
    </row>
    <row r="106" spans="1:9" ht="15.75" thickBot="1" x14ac:dyDescent="0.3">
      <c r="A106" s="110">
        <v>3</v>
      </c>
      <c r="B106" s="183" t="s">
        <v>97</v>
      </c>
      <c r="C106" s="71" t="s">
        <v>100</v>
      </c>
      <c r="D106" s="72">
        <v>12</v>
      </c>
      <c r="E106" s="149">
        <v>12</v>
      </c>
      <c r="F106" s="74">
        <v>3</v>
      </c>
      <c r="G106" s="74" t="s">
        <v>12</v>
      </c>
      <c r="H106" s="29">
        <v>89</v>
      </c>
      <c r="I106" s="30">
        <f t="shared" si="18"/>
        <v>213.60000000000002</v>
      </c>
    </row>
    <row r="107" spans="1:9" ht="15.75" thickBot="1" x14ac:dyDescent="0.3">
      <c r="A107" s="99"/>
      <c r="B107" s="100"/>
      <c r="C107" s="100"/>
      <c r="D107" s="101">
        <f>SUM(D104:D106)</f>
        <v>124.503</v>
      </c>
      <c r="E107" s="102">
        <f>SUM(E104:E106)</f>
        <v>124.43900000000001</v>
      </c>
      <c r="F107" s="100"/>
      <c r="G107" s="100"/>
      <c r="H107" s="56"/>
      <c r="I107" s="141"/>
    </row>
    <row r="108" spans="1:9" ht="15.75" thickBot="1" x14ac:dyDescent="0.3">
      <c r="A108" s="96"/>
      <c r="B108" s="97"/>
      <c r="C108" s="97"/>
      <c r="D108" s="97"/>
      <c r="E108" s="97"/>
      <c r="F108" s="97"/>
      <c r="G108" s="97"/>
      <c r="H108" s="134"/>
      <c r="I108" s="138"/>
    </row>
    <row r="109" spans="1:9" x14ac:dyDescent="0.25">
      <c r="A109" s="62">
        <v>1</v>
      </c>
      <c r="B109" s="87" t="s">
        <v>36</v>
      </c>
      <c r="C109" s="63" t="s">
        <v>101</v>
      </c>
      <c r="D109" s="92">
        <v>30.1</v>
      </c>
      <c r="E109" s="103">
        <v>30.077999999999999</v>
      </c>
      <c r="F109" s="64">
        <v>2</v>
      </c>
      <c r="G109" s="64" t="s">
        <v>12</v>
      </c>
      <c r="H109" s="17">
        <v>89</v>
      </c>
      <c r="I109" s="18">
        <f t="shared" ref="I109:I111" si="19">H109*D109*20%</f>
        <v>535.78000000000009</v>
      </c>
    </row>
    <row r="110" spans="1:9" x14ac:dyDescent="0.25">
      <c r="A110" s="109">
        <v>2</v>
      </c>
      <c r="B110" s="181" t="s">
        <v>36</v>
      </c>
      <c r="C110" s="66" t="s">
        <v>37</v>
      </c>
      <c r="D110" s="67">
        <v>3.2040000000000002</v>
      </c>
      <c r="E110" s="105">
        <v>3.1339999999999999</v>
      </c>
      <c r="F110" s="68">
        <v>4</v>
      </c>
      <c r="G110" s="68" t="s">
        <v>12</v>
      </c>
      <c r="H110" s="24">
        <v>89</v>
      </c>
      <c r="I110" s="25">
        <f t="shared" si="19"/>
        <v>57.031200000000005</v>
      </c>
    </row>
    <row r="111" spans="1:9" ht="15.75" thickBot="1" x14ac:dyDescent="0.3">
      <c r="A111" s="110">
        <v>3</v>
      </c>
      <c r="B111" s="183" t="s">
        <v>36</v>
      </c>
      <c r="C111" s="93" t="s">
        <v>102</v>
      </c>
      <c r="D111" s="72">
        <v>40.003999999999998</v>
      </c>
      <c r="E111" s="106">
        <v>40.003999999999998</v>
      </c>
      <c r="F111" s="74">
        <v>3</v>
      </c>
      <c r="G111" s="74" t="s">
        <v>12</v>
      </c>
      <c r="H111" s="29">
        <v>89</v>
      </c>
      <c r="I111" s="30">
        <f t="shared" si="19"/>
        <v>712.07119999999998</v>
      </c>
    </row>
    <row r="112" spans="1:9" ht="15.75" thickBot="1" x14ac:dyDescent="0.3">
      <c r="A112" s="99"/>
      <c r="B112" s="100"/>
      <c r="C112" s="100"/>
      <c r="D112" s="101">
        <f>SUM(D109:D111)</f>
        <v>73.307999999999993</v>
      </c>
      <c r="E112" s="102">
        <f>SUM(E109:E111)</f>
        <v>73.215999999999994</v>
      </c>
      <c r="F112" s="100"/>
      <c r="G112" s="100"/>
      <c r="H112" s="100"/>
      <c r="I112" s="150"/>
    </row>
    <row r="113" spans="1:9" ht="15.75" thickBot="1" x14ac:dyDescent="0.3">
      <c r="A113" s="96"/>
      <c r="B113" s="97"/>
      <c r="C113" s="97"/>
      <c r="D113" s="97"/>
      <c r="E113" s="97"/>
      <c r="F113" s="97"/>
      <c r="G113" s="97"/>
      <c r="H113" s="97"/>
      <c r="I113" s="151"/>
    </row>
    <row r="114" spans="1:9" ht="27.75" customHeight="1" thickBot="1" x14ac:dyDescent="0.3">
      <c r="A114" s="258" t="s">
        <v>103</v>
      </c>
      <c r="B114" s="259"/>
      <c r="C114" s="116"/>
      <c r="D114" s="119">
        <f>SUM(D112+D107+D102+D95+D92+D85+D80+D75+D70+D66+D63+D60+D51+D42+D39+D35+D32+D18+D15+D11)</f>
        <v>1794.0259999999998</v>
      </c>
      <c r="E114" s="119">
        <f>SUM(E112+E107+E102+E95+E92+E85+E80+E75+E70+E66+E63+E60+E51+E42+E39+E35+E32+E18+E15+E11)</f>
        <v>1765.8739999999996</v>
      </c>
      <c r="F114" s="116"/>
      <c r="G114" s="116"/>
      <c r="H114" s="116"/>
      <c r="I114" s="117"/>
    </row>
    <row r="115" spans="1:9" x14ac:dyDescent="0.25">
      <c r="A115" s="120"/>
      <c r="B115" s="120"/>
      <c r="C115" s="120"/>
      <c r="D115" s="120"/>
      <c r="E115" s="120"/>
      <c r="F115" s="120"/>
      <c r="G115" s="120"/>
      <c r="H115" s="120"/>
      <c r="I115" s="120"/>
    </row>
    <row r="116" spans="1:9" x14ac:dyDescent="0.25">
      <c r="A116" s="120"/>
    </row>
    <row r="117" spans="1:9" x14ac:dyDescent="0.25">
      <c r="A117" s="120"/>
    </row>
    <row r="118" spans="1:9" x14ac:dyDescent="0.25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29.2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2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2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25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33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2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2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2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2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2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2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2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2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2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2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2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2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2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2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2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2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2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2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2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2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2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2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2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2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2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2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2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2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2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2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2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2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2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2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2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2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2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2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2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2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2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2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2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2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2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2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2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2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2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2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2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2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2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25">
      <c r="A177" s="9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9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9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9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9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9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9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9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9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9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9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9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9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9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9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9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9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9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9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9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9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9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9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9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9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9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9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9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9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9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9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9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9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9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9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9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9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9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9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9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9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9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9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9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9"/>
      <c r="B221" s="9"/>
      <c r="C221" s="9"/>
      <c r="D221" s="9"/>
      <c r="E221" s="9"/>
      <c r="F221" s="9"/>
      <c r="G221" s="9"/>
      <c r="H221" s="9"/>
      <c r="I221" s="9"/>
    </row>
    <row r="222" spans="1:9" x14ac:dyDescent="0.25">
      <c r="A222" s="9"/>
      <c r="B222" s="9"/>
      <c r="C222" s="9"/>
      <c r="D222" s="9"/>
      <c r="E222" s="9"/>
      <c r="F222" s="9"/>
      <c r="G222" s="9"/>
      <c r="H222" s="9"/>
      <c r="I222" s="9"/>
    </row>
    <row r="223" spans="1:9" x14ac:dyDescent="0.25">
      <c r="A223" s="9"/>
      <c r="B223" s="9"/>
      <c r="C223" s="9"/>
      <c r="D223" s="9"/>
      <c r="E223" s="9"/>
      <c r="F223" s="9"/>
      <c r="G223" s="9"/>
      <c r="H223" s="9"/>
      <c r="I223" s="9"/>
    </row>
    <row r="224" spans="1:9" x14ac:dyDescent="0.25">
      <c r="A224" s="9"/>
      <c r="B224" s="9"/>
      <c r="C224" s="9"/>
      <c r="D224" s="9"/>
      <c r="E224" s="9"/>
      <c r="F224" s="9"/>
      <c r="G224" s="9"/>
      <c r="H224" s="9"/>
      <c r="I224" s="9"/>
    </row>
    <row r="225" spans="1:9" x14ac:dyDescent="0.25">
      <c r="A225" s="9"/>
      <c r="B225" s="9"/>
      <c r="C225" s="9"/>
      <c r="D225" s="9"/>
      <c r="E225" s="9"/>
      <c r="F225" s="9"/>
      <c r="G225" s="9"/>
      <c r="H225" s="9"/>
      <c r="I225" s="9"/>
    </row>
    <row r="226" spans="1:9" x14ac:dyDescent="0.25">
      <c r="A226" s="9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9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9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9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9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9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9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9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9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9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9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9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9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9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9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9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9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9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9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9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9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9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9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9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9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9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9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9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9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9"/>
      <c r="B255" s="9"/>
      <c r="C255" s="9"/>
      <c r="D255" s="9"/>
      <c r="E255" s="9"/>
      <c r="F255" s="9"/>
      <c r="G255" s="9"/>
      <c r="H255" s="9"/>
      <c r="I255" s="9"/>
    </row>
  </sheetData>
  <mergeCells count="3">
    <mergeCell ref="A114:B114"/>
    <mergeCell ref="A2:I4"/>
    <mergeCell ref="A7:I7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0"/>
  <sheetViews>
    <sheetView workbookViewId="0">
      <selection activeCell="A3" sqref="A3:I4"/>
    </sheetView>
  </sheetViews>
  <sheetFormatPr defaultRowHeight="15" x14ac:dyDescent="0.25"/>
  <cols>
    <col min="1" max="1" width="7.140625" customWidth="1"/>
    <col min="2" max="2" width="13" customWidth="1"/>
    <col min="3" max="3" width="13.140625" customWidth="1"/>
    <col min="5" max="5" width="9.85546875" customWidth="1"/>
    <col min="6" max="6" width="8" customWidth="1"/>
    <col min="7" max="7" width="11.140625" customWidth="1"/>
  </cols>
  <sheetData>
    <row r="2" spans="1:10" ht="15.75" thickBot="1" x14ac:dyDescent="0.3">
      <c r="A2" s="5" t="s">
        <v>38</v>
      </c>
      <c r="B2" s="4"/>
      <c r="C2" s="4"/>
      <c r="D2" s="4"/>
      <c r="E2" s="4"/>
      <c r="F2" s="4"/>
      <c r="G2" s="4"/>
      <c r="H2" s="4"/>
      <c r="I2" s="4"/>
    </row>
    <row r="3" spans="1:10" ht="102.75" customHeight="1" x14ac:dyDescent="0.25">
      <c r="A3" s="272" t="s">
        <v>130</v>
      </c>
      <c r="B3" s="273"/>
      <c r="C3" s="273"/>
      <c r="D3" s="273"/>
      <c r="E3" s="273"/>
      <c r="F3" s="273"/>
      <c r="G3" s="273"/>
      <c r="H3" s="273"/>
      <c r="I3" s="274"/>
    </row>
    <row r="4" spans="1:10" ht="23.25" customHeight="1" thickBot="1" x14ac:dyDescent="0.3">
      <c r="A4" s="275"/>
      <c r="B4" s="276"/>
      <c r="C4" s="276"/>
      <c r="D4" s="276"/>
      <c r="E4" s="276"/>
      <c r="F4" s="276"/>
      <c r="G4" s="276"/>
      <c r="H4" s="276"/>
      <c r="I4" s="277"/>
    </row>
    <row r="5" spans="1:10" ht="107.25" customHeight="1" thickBot="1" x14ac:dyDescent="0.3">
      <c r="A5" s="278" t="s">
        <v>105</v>
      </c>
      <c r="B5" s="279"/>
      <c r="C5" s="279"/>
      <c r="D5" s="279"/>
      <c r="E5" s="279"/>
      <c r="F5" s="279"/>
      <c r="G5" s="279"/>
      <c r="H5" s="279"/>
      <c r="I5" s="280"/>
    </row>
    <row r="6" spans="1:10" ht="60.75" thickBot="1" x14ac:dyDescent="0.3">
      <c r="A6" s="156" t="s">
        <v>1</v>
      </c>
      <c r="B6" s="157" t="s">
        <v>2</v>
      </c>
      <c r="C6" s="158" t="s">
        <v>3</v>
      </c>
      <c r="D6" s="159" t="s">
        <v>4</v>
      </c>
      <c r="E6" s="159" t="s">
        <v>39</v>
      </c>
      <c r="F6" s="158" t="s">
        <v>6</v>
      </c>
      <c r="G6" s="158" t="s">
        <v>7</v>
      </c>
      <c r="H6" s="160" t="s">
        <v>8</v>
      </c>
      <c r="I6" s="161" t="s">
        <v>9</v>
      </c>
    </row>
    <row r="7" spans="1:10" ht="15.75" thickBot="1" x14ac:dyDescent="0.3">
      <c r="A7" s="152">
        <v>1</v>
      </c>
      <c r="B7" s="153">
        <v>2</v>
      </c>
      <c r="C7" s="153">
        <v>3</v>
      </c>
      <c r="D7" s="154">
        <v>4</v>
      </c>
      <c r="E7" s="154">
        <v>5</v>
      </c>
      <c r="F7" s="153">
        <v>6</v>
      </c>
      <c r="G7" s="153">
        <v>7</v>
      </c>
      <c r="H7" s="153">
        <v>8</v>
      </c>
      <c r="I7" s="155">
        <v>9</v>
      </c>
    </row>
    <row r="8" spans="1:10" ht="15.75" thickBot="1" x14ac:dyDescent="0.3">
      <c r="A8" s="170"/>
      <c r="B8" s="112"/>
      <c r="C8" s="112"/>
      <c r="D8" s="112"/>
      <c r="E8" s="112"/>
      <c r="F8" s="112"/>
      <c r="G8" s="112"/>
      <c r="H8" s="112"/>
      <c r="I8" s="118"/>
    </row>
    <row r="9" spans="1:10" x14ac:dyDescent="0.25">
      <c r="A9" s="163">
        <v>1</v>
      </c>
      <c r="B9" s="203" t="s">
        <v>33</v>
      </c>
      <c r="C9" s="164" t="s">
        <v>41</v>
      </c>
      <c r="D9" s="165">
        <v>6.2240000000000002</v>
      </c>
      <c r="E9" s="165">
        <v>0.63200000000000001</v>
      </c>
      <c r="F9" s="164">
        <v>3</v>
      </c>
      <c r="G9" s="164" t="s">
        <v>12</v>
      </c>
      <c r="H9" s="17">
        <v>45</v>
      </c>
      <c r="I9" s="18">
        <f>H9*D9*20%</f>
        <v>56.015999999999998</v>
      </c>
      <c r="J9" s="10"/>
    </row>
    <row r="10" spans="1:10" ht="15.75" thickBot="1" x14ac:dyDescent="0.3">
      <c r="A10" s="166">
        <v>2</v>
      </c>
      <c r="B10" s="204" t="s">
        <v>33</v>
      </c>
      <c r="C10" s="11" t="s">
        <v>42</v>
      </c>
      <c r="D10" s="73">
        <v>2.0739999999999998</v>
      </c>
      <c r="E10" s="73">
        <v>0</v>
      </c>
      <c r="F10" s="142">
        <v>9</v>
      </c>
      <c r="G10" s="142" t="s">
        <v>12</v>
      </c>
      <c r="H10" s="29">
        <v>45</v>
      </c>
      <c r="I10" s="30">
        <f>H10*D10*20%</f>
        <v>18.666</v>
      </c>
      <c r="J10" s="10"/>
    </row>
    <row r="11" spans="1:10" ht="15.75" thickBot="1" x14ac:dyDescent="0.3">
      <c r="A11" s="167"/>
      <c r="B11" s="168"/>
      <c r="C11" s="169"/>
      <c r="D11" s="79">
        <f>SUM(D9:D10)</f>
        <v>8.298</v>
      </c>
      <c r="E11" s="79">
        <f>SUM(E9:E10)</f>
        <v>0.63200000000000001</v>
      </c>
      <c r="F11" s="78"/>
      <c r="G11" s="78"/>
      <c r="H11" s="56"/>
      <c r="I11" s="57"/>
      <c r="J11" s="10"/>
    </row>
    <row r="12" spans="1:10" ht="15.75" thickBot="1" x14ac:dyDescent="0.3">
      <c r="A12" s="170"/>
      <c r="B12" s="171"/>
      <c r="C12" s="162"/>
      <c r="D12" s="37"/>
      <c r="E12" s="37"/>
      <c r="F12" s="38"/>
      <c r="G12" s="38"/>
      <c r="H12" s="134"/>
      <c r="I12" s="40"/>
      <c r="J12" s="10"/>
    </row>
    <row r="13" spans="1:10" ht="17.25" customHeight="1" thickBot="1" x14ac:dyDescent="0.3">
      <c r="A13" s="281" t="s">
        <v>104</v>
      </c>
      <c r="B13" s="282"/>
      <c r="C13" s="282"/>
      <c r="D13" s="201">
        <f>SUM(D9:D10)</f>
        <v>8.298</v>
      </c>
      <c r="E13" s="202">
        <v>0.63200000000000001</v>
      </c>
      <c r="F13" s="172"/>
      <c r="G13" s="172"/>
      <c r="H13" s="172"/>
      <c r="I13" s="173"/>
      <c r="J13" s="10"/>
    </row>
    <row r="14" spans="1:10" x14ac:dyDescent="0.25">
      <c r="A14" s="6"/>
      <c r="B14" s="6"/>
      <c r="C14" s="6"/>
      <c r="D14" s="7"/>
      <c r="E14" s="6"/>
      <c r="F14" s="6"/>
      <c r="G14" s="6"/>
      <c r="H14" s="6"/>
      <c r="I14" s="6"/>
      <c r="J14" s="10"/>
    </row>
    <row r="15" spans="1:10" x14ac:dyDescent="0.25">
      <c r="I15" s="6"/>
    </row>
    <row r="16" spans="1:10" x14ac:dyDescent="0.25">
      <c r="I16" s="8"/>
    </row>
    <row r="17" spans="9:9" x14ac:dyDescent="0.25">
      <c r="I17" s="205"/>
    </row>
    <row r="18" spans="9:9" x14ac:dyDescent="0.25">
      <c r="I18" s="205"/>
    </row>
    <row r="20" spans="9:9" ht="50.25" customHeight="1" x14ac:dyDescent="0.25"/>
  </sheetData>
  <mergeCells count="3">
    <mergeCell ref="A3:I4"/>
    <mergeCell ref="A5:I5"/>
    <mergeCell ref="A13:C13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  <headerFooter>
    <oddFooter>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tabSelected="1" workbookViewId="0">
      <selection activeCell="P14" sqref="P14"/>
    </sheetView>
  </sheetViews>
  <sheetFormatPr defaultRowHeight="15" x14ac:dyDescent="0.25"/>
  <cols>
    <col min="3" max="3" width="6.140625" customWidth="1"/>
    <col min="4" max="4" width="27.5703125" customWidth="1"/>
    <col min="5" max="5" width="12.5703125" customWidth="1"/>
    <col min="10" max="10" width="29.28515625" customWidth="1"/>
    <col min="12" max="12" width="17.42578125" customWidth="1"/>
  </cols>
  <sheetData>
    <row r="2" spans="2:12" x14ac:dyDescent="0.25">
      <c r="B2" s="3"/>
      <c r="C2" s="299" t="s">
        <v>106</v>
      </c>
      <c r="D2" s="299"/>
      <c r="E2" s="299"/>
    </row>
    <row r="3" spans="2:12" ht="15.75" thickBot="1" x14ac:dyDescent="0.3">
      <c r="C3" s="300"/>
      <c r="D3" s="300"/>
      <c r="E3" s="210"/>
      <c r="F3" s="210"/>
      <c r="G3" s="210"/>
      <c r="H3" s="210"/>
      <c r="I3" s="210"/>
      <c r="J3" s="211"/>
    </row>
    <row r="4" spans="2:12" ht="78" customHeight="1" thickBot="1" x14ac:dyDescent="0.3">
      <c r="C4" s="302" t="s">
        <v>129</v>
      </c>
      <c r="D4" s="303"/>
      <c r="E4" s="303"/>
      <c r="F4" s="303"/>
      <c r="G4" s="303"/>
      <c r="H4" s="303"/>
      <c r="I4" s="303"/>
      <c r="J4" s="304"/>
      <c r="K4" s="244"/>
      <c r="L4" s="244"/>
    </row>
    <row r="5" spans="2:12" ht="83.25" customHeight="1" thickBot="1" x14ac:dyDescent="0.3">
      <c r="C5" s="212" t="s">
        <v>1</v>
      </c>
      <c r="D5" s="213" t="s">
        <v>107</v>
      </c>
      <c r="E5" s="214" t="s">
        <v>108</v>
      </c>
      <c r="F5" s="215" t="s">
        <v>109</v>
      </c>
      <c r="G5" s="214" t="s">
        <v>110</v>
      </c>
      <c r="H5" s="214" t="s">
        <v>7</v>
      </c>
      <c r="I5" s="256" t="s">
        <v>111</v>
      </c>
      <c r="J5" s="255" t="s">
        <v>112</v>
      </c>
      <c r="K5" s="237"/>
      <c r="L5" s="238"/>
    </row>
    <row r="6" spans="2:12" ht="15.75" thickBot="1" x14ac:dyDescent="0.3">
      <c r="C6" s="216">
        <v>1</v>
      </c>
      <c r="D6" s="217">
        <v>2</v>
      </c>
      <c r="E6" s="217">
        <v>3</v>
      </c>
      <c r="F6" s="218">
        <v>4</v>
      </c>
      <c r="G6" s="217">
        <v>5</v>
      </c>
      <c r="H6" s="217">
        <v>6</v>
      </c>
      <c r="I6" s="217">
        <v>7</v>
      </c>
      <c r="J6" s="245">
        <v>8</v>
      </c>
      <c r="K6" s="239"/>
      <c r="L6" s="240"/>
    </row>
    <row r="7" spans="2:12" ht="38.25" customHeight="1" x14ac:dyDescent="0.25">
      <c r="C7" s="219">
        <v>1</v>
      </c>
      <c r="D7" s="220" t="s">
        <v>15</v>
      </c>
      <c r="E7" s="221" t="s">
        <v>113</v>
      </c>
      <c r="F7" s="222">
        <v>0.79600000000000004</v>
      </c>
      <c r="G7" s="223">
        <v>3</v>
      </c>
      <c r="H7" s="224" t="s">
        <v>114</v>
      </c>
      <c r="I7" s="225">
        <f>F7*20</f>
        <v>15.920000000000002</v>
      </c>
      <c r="J7" s="246" t="s">
        <v>128</v>
      </c>
      <c r="K7" s="241"/>
      <c r="L7" s="242"/>
    </row>
    <row r="8" spans="2:12" ht="28.5" customHeight="1" thickBot="1" x14ac:dyDescent="0.3">
      <c r="C8" s="226">
        <v>2</v>
      </c>
      <c r="D8" s="227" t="s">
        <v>15</v>
      </c>
      <c r="E8" s="228" t="s">
        <v>115</v>
      </c>
      <c r="F8" s="229">
        <v>0.83299999999999996</v>
      </c>
      <c r="G8" s="230">
        <v>3</v>
      </c>
      <c r="H8" s="231" t="s">
        <v>114</v>
      </c>
      <c r="I8" s="232">
        <v>16.66</v>
      </c>
      <c r="J8" s="257" t="s">
        <v>128</v>
      </c>
      <c r="K8" s="241"/>
      <c r="L8" s="242"/>
    </row>
    <row r="9" spans="2:12" ht="15.75" thickBot="1" x14ac:dyDescent="0.3">
      <c r="C9" s="233"/>
      <c r="D9" s="234"/>
      <c r="E9" s="234"/>
      <c r="F9" s="235">
        <v>1.629</v>
      </c>
      <c r="G9" s="234"/>
      <c r="H9" s="234"/>
      <c r="I9" s="234"/>
      <c r="J9" s="247"/>
      <c r="K9" s="9"/>
      <c r="L9" s="243"/>
    </row>
    <row r="10" spans="2:12" x14ac:dyDescent="0.25">
      <c r="F10" s="236"/>
    </row>
    <row r="12" spans="2:12" x14ac:dyDescent="0.25">
      <c r="D12" s="301" t="s">
        <v>116</v>
      </c>
      <c r="E12" s="301"/>
      <c r="F12" s="301"/>
      <c r="G12" s="301"/>
      <c r="H12" s="301"/>
      <c r="I12" s="301"/>
      <c r="J12" s="301"/>
    </row>
    <row r="13" spans="2:12" ht="23.25" customHeight="1" x14ac:dyDescent="0.25">
      <c r="D13" s="301"/>
      <c r="E13" s="301"/>
      <c r="F13" s="301"/>
      <c r="G13" s="301"/>
      <c r="H13" s="301"/>
      <c r="I13" s="301"/>
      <c r="J13" s="301"/>
    </row>
    <row r="15" spans="2:12" ht="15.75" thickBot="1" x14ac:dyDescent="0.3">
      <c r="D15" s="305" t="s">
        <v>121</v>
      </c>
      <c r="E15" s="305"/>
      <c r="F15" s="305"/>
      <c r="G15" s="305"/>
      <c r="H15" s="305"/>
      <c r="I15" s="305"/>
      <c r="J15" s="305"/>
    </row>
    <row r="16" spans="2:12" ht="25.5" x14ac:dyDescent="0.25">
      <c r="D16" s="248" t="s">
        <v>117</v>
      </c>
      <c r="E16" s="249" t="s">
        <v>122</v>
      </c>
      <c r="F16" s="287" t="s">
        <v>123</v>
      </c>
      <c r="G16" s="288"/>
      <c r="H16" s="288"/>
      <c r="I16" s="288"/>
      <c r="J16" s="289"/>
    </row>
    <row r="17" spans="4:10" ht="15.75" thickBot="1" x14ac:dyDescent="0.3">
      <c r="D17" s="250" t="s">
        <v>124</v>
      </c>
      <c r="E17" s="251" t="s">
        <v>118</v>
      </c>
      <c r="F17" s="290" t="s">
        <v>119</v>
      </c>
      <c r="G17" s="291"/>
      <c r="H17" s="291"/>
      <c r="I17" s="292"/>
      <c r="J17" s="252" t="s">
        <v>120</v>
      </c>
    </row>
    <row r="18" spans="4:10" ht="15" customHeight="1" x14ac:dyDescent="0.25">
      <c r="D18" s="283" t="s">
        <v>127</v>
      </c>
      <c r="E18" s="285">
        <v>3</v>
      </c>
      <c r="F18" s="293" t="s">
        <v>125</v>
      </c>
      <c r="G18" s="294"/>
      <c r="H18" s="294"/>
      <c r="I18" s="295"/>
      <c r="J18" s="253">
        <v>58</v>
      </c>
    </row>
    <row r="19" spans="4:10" ht="15.75" thickBot="1" x14ac:dyDescent="0.3">
      <c r="D19" s="284"/>
      <c r="E19" s="286"/>
      <c r="F19" s="296" t="s">
        <v>126</v>
      </c>
      <c r="G19" s="297"/>
      <c r="H19" s="297"/>
      <c r="I19" s="298"/>
      <c r="J19" s="254">
        <v>87</v>
      </c>
    </row>
  </sheetData>
  <mergeCells count="11">
    <mergeCell ref="C2:E2"/>
    <mergeCell ref="C3:D3"/>
    <mergeCell ref="D12:J13"/>
    <mergeCell ref="C4:J4"/>
    <mergeCell ref="D15:J15"/>
    <mergeCell ref="D18:D19"/>
    <mergeCell ref="E18:E19"/>
    <mergeCell ref="F16:J16"/>
    <mergeCell ref="F17:I17"/>
    <mergeCell ref="F18:I18"/>
    <mergeCell ref="F19:I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2А</vt:lpstr>
      <vt:lpstr>'Приложение 1'!Печат_заглавия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2023-06-22T13:26:25Z</cp:lastPrinted>
  <dcterms:created xsi:type="dcterms:W3CDTF">2023-03-13T08:42:55Z</dcterms:created>
  <dcterms:modified xsi:type="dcterms:W3CDTF">2023-06-22T13:26:51Z</dcterms:modified>
</cp:coreProperties>
</file>