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ARG 2024-2025\ПРЕДЛОЖЕНИЯ ТЪРГ 2024-2025\"/>
    </mc:Choice>
  </mc:AlternateContent>
  <bookViews>
    <workbookView xWindow="0" yWindow="0" windowWidth="2370" windowHeight="0"/>
  </bookViews>
  <sheets>
    <sheet name="ЗА ТАБЛОТО" sheetId="4" r:id="rId1"/>
    <sheet name="Приложение 1" sheetId="1" r:id="rId2"/>
    <sheet name="Приложение 2" sheetId="2" r:id="rId3"/>
    <sheet name="Приложение 2А" sheetId="3" r:id="rId4"/>
    <sheet name="прил. 2 Табло" sheetId="5" r:id="rId5"/>
    <sheet name="прил.2а табло" sheetId="6" r:id="rId6"/>
  </sheets>
  <definedNames>
    <definedName name="_xlnm.Print_Titles" localSheetId="0">'ЗА ТАБЛОТО'!$4:$5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6" l="1"/>
  <c r="G8" i="6"/>
  <c r="D25" i="5"/>
  <c r="D23" i="5"/>
  <c r="H22" i="5"/>
  <c r="H19" i="5"/>
  <c r="H15" i="5"/>
  <c r="H12" i="5"/>
  <c r="D453" i="4"/>
  <c r="H452" i="4"/>
  <c r="H451" i="4"/>
  <c r="H450" i="4"/>
  <c r="H449" i="4"/>
  <c r="H448" i="4"/>
  <c r="H447" i="4"/>
  <c r="H446" i="4"/>
  <c r="H445" i="4"/>
  <c r="H444" i="4"/>
  <c r="H443" i="4"/>
  <c r="H442" i="4"/>
  <c r="H441" i="4"/>
  <c r="H440" i="4"/>
  <c r="H439" i="4"/>
  <c r="H438" i="4"/>
  <c r="H437" i="4"/>
  <c r="H436" i="4"/>
  <c r="H435" i="4"/>
  <c r="H434" i="4"/>
  <c r="H433" i="4"/>
  <c r="H432" i="4"/>
  <c r="H431" i="4"/>
  <c r="H430" i="4"/>
  <c r="H429" i="4"/>
  <c r="H428" i="4"/>
  <c r="D426" i="4"/>
  <c r="H425" i="4"/>
  <c r="H424" i="4"/>
  <c r="H423" i="4"/>
  <c r="H422" i="4"/>
  <c r="H421" i="4"/>
  <c r="H420" i="4"/>
  <c r="H419" i="4"/>
  <c r="H418" i="4"/>
  <c r="H417" i="4"/>
  <c r="H416" i="4"/>
  <c r="H415" i="4"/>
  <c r="H414" i="4"/>
  <c r="H413" i="4"/>
  <c r="H412" i="4"/>
  <c r="H411" i="4"/>
  <c r="H410" i="4"/>
  <c r="H409" i="4"/>
  <c r="H408" i="4"/>
  <c r="H407" i="4"/>
  <c r="H406" i="4"/>
  <c r="H405" i="4"/>
  <c r="H404" i="4"/>
  <c r="H403" i="4"/>
  <c r="H402" i="4"/>
  <c r="H401" i="4"/>
  <c r="H400" i="4"/>
  <c r="H399" i="4"/>
  <c r="H398" i="4"/>
  <c r="H397" i="4"/>
  <c r="H396" i="4"/>
  <c r="H395" i="4"/>
  <c r="H394" i="4"/>
  <c r="H393" i="4"/>
  <c r="H392" i="4"/>
  <c r="H391" i="4"/>
  <c r="H390" i="4"/>
  <c r="H389" i="4"/>
  <c r="H388" i="4"/>
  <c r="H387" i="4"/>
  <c r="H386" i="4"/>
  <c r="H385" i="4"/>
  <c r="H384" i="4"/>
  <c r="D382" i="4"/>
  <c r="H381" i="4"/>
  <c r="H380" i="4"/>
  <c r="H379" i="4"/>
  <c r="H378" i="4"/>
  <c r="H377" i="4"/>
  <c r="H376" i="4"/>
  <c r="H375" i="4"/>
  <c r="H374" i="4"/>
  <c r="H373" i="4"/>
  <c r="H372" i="4"/>
  <c r="H371" i="4"/>
  <c r="H370" i="4"/>
  <c r="H369" i="4"/>
  <c r="H368" i="4"/>
  <c r="H367" i="4"/>
  <c r="H366" i="4"/>
  <c r="D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D347" i="4"/>
  <c r="H346" i="4"/>
  <c r="H345" i="4"/>
  <c r="H344" i="4"/>
  <c r="H343" i="4"/>
  <c r="H342" i="4"/>
  <c r="D340" i="4"/>
  <c r="H339" i="4"/>
  <c r="D337" i="4"/>
  <c r="H336" i="4"/>
  <c r="H335" i="4"/>
  <c r="H334" i="4"/>
  <c r="H333" i="4"/>
  <c r="H332" i="4"/>
  <c r="H331" i="4"/>
  <c r="H330" i="4"/>
  <c r="H329" i="4"/>
  <c r="H328" i="4"/>
  <c r="H327" i="4"/>
  <c r="H326" i="4"/>
  <c r="H325" i="4"/>
  <c r="H324" i="4"/>
  <c r="H323" i="4"/>
  <c r="H322" i="4"/>
  <c r="H321" i="4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D195" i="4"/>
  <c r="H194" i="4"/>
  <c r="H193" i="4"/>
  <c r="H192" i="4"/>
  <c r="H191" i="4"/>
  <c r="H190" i="4"/>
  <c r="H189" i="4"/>
  <c r="H188" i="4"/>
  <c r="D186" i="4"/>
  <c r="H185" i="4"/>
  <c r="D183" i="4"/>
  <c r="H182" i="4"/>
  <c r="H181" i="4"/>
  <c r="H180" i="4"/>
  <c r="H179" i="4"/>
  <c r="H178" i="4"/>
  <c r="D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D94" i="4"/>
  <c r="H93" i="4"/>
  <c r="H92" i="4"/>
  <c r="H91" i="4"/>
  <c r="D89" i="4"/>
  <c r="H88" i="4"/>
  <c r="H87" i="4"/>
  <c r="D85" i="4"/>
  <c r="H84" i="4"/>
  <c r="H83" i="4"/>
  <c r="D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D38" i="4"/>
  <c r="H37" i="4"/>
  <c r="H36" i="4"/>
  <c r="H35" i="4"/>
  <c r="D33" i="4"/>
  <c r="H32" i="4"/>
  <c r="H31" i="4"/>
  <c r="H30" i="4"/>
  <c r="H29" i="4"/>
  <c r="H28" i="4"/>
  <c r="H27" i="4"/>
  <c r="H26" i="4"/>
  <c r="H25" i="4"/>
  <c r="D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D8" i="4"/>
  <c r="H7" i="4"/>
  <c r="D454" i="4" l="1"/>
  <c r="J393" i="1"/>
  <c r="J394" i="1"/>
  <c r="F395" i="1"/>
  <c r="J397" i="1"/>
  <c r="J398" i="1"/>
  <c r="J399" i="1"/>
  <c r="J385" i="1"/>
  <c r="J400" i="1"/>
  <c r="J401" i="1"/>
  <c r="J402" i="1"/>
  <c r="J403" i="1"/>
  <c r="J199" i="1"/>
  <c r="F200" i="1"/>
  <c r="F484" i="1" l="1"/>
  <c r="F361" i="1"/>
  <c r="F185" i="1"/>
  <c r="F103" i="1"/>
  <c r="F87" i="1"/>
  <c r="F83" i="1"/>
  <c r="D25" i="2" l="1"/>
  <c r="F413" i="1" l="1"/>
  <c r="F212" i="1"/>
  <c r="F10" i="1"/>
  <c r="F25" i="1"/>
  <c r="F35" i="1"/>
  <c r="F40" i="1"/>
  <c r="F91" i="1"/>
  <c r="F203" i="1"/>
  <c r="F364" i="1"/>
  <c r="F371" i="1"/>
  <c r="F457" i="1"/>
  <c r="F485" i="1" l="1"/>
  <c r="J465" i="1"/>
  <c r="J466" i="1"/>
  <c r="J311" i="1"/>
  <c r="J312" i="1"/>
  <c r="J313" i="1"/>
  <c r="D9" i="3" l="1"/>
  <c r="G8" i="3"/>
  <c r="D23" i="2"/>
  <c r="H22" i="2"/>
  <c r="H19" i="2"/>
  <c r="H15" i="2"/>
  <c r="H12" i="2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4" i="1"/>
  <c r="J463" i="1"/>
  <c r="J462" i="1"/>
  <c r="J461" i="1"/>
  <c r="J460" i="1"/>
  <c r="J459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2" i="1"/>
  <c r="J411" i="1"/>
  <c r="J410" i="1"/>
  <c r="J409" i="1"/>
  <c r="J408" i="1"/>
  <c r="J407" i="1"/>
  <c r="J406" i="1"/>
  <c r="J405" i="1"/>
  <c r="J404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0" i="1"/>
  <c r="J369" i="1"/>
  <c r="J368" i="1"/>
  <c r="J367" i="1"/>
  <c r="J366" i="1"/>
  <c r="J363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1" i="1"/>
  <c r="J210" i="1"/>
  <c r="J209" i="1"/>
  <c r="J208" i="1"/>
  <c r="J207" i="1"/>
  <c r="J206" i="1"/>
  <c r="J205" i="1"/>
  <c r="J202" i="1"/>
  <c r="J190" i="1"/>
  <c r="J189" i="1"/>
  <c r="J188" i="1"/>
  <c r="J187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2" i="1"/>
  <c r="J101" i="1"/>
  <c r="J100" i="1"/>
  <c r="J90" i="1"/>
  <c r="J89" i="1"/>
  <c r="J86" i="1"/>
  <c r="J85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39" i="1"/>
  <c r="J38" i="1"/>
  <c r="J37" i="1"/>
  <c r="J34" i="1"/>
  <c r="J33" i="1"/>
  <c r="J32" i="1"/>
  <c r="J31" i="1"/>
  <c r="J30" i="1"/>
  <c r="J29" i="1"/>
  <c r="J28" i="1"/>
  <c r="J27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9" i="1"/>
</calcChain>
</file>

<file path=xl/sharedStrings.xml><?xml version="1.0" encoding="utf-8"?>
<sst xmlns="http://schemas.openxmlformats.org/spreadsheetml/2006/main" count="2660" uniqueCount="469">
  <si>
    <t>ПРИЛОЖЕНИЕ 1</t>
  </si>
  <si>
    <t>№ 
по ред</t>
  </si>
  <si>
    <t>землище</t>
  </si>
  <si>
    <t>номер имот</t>
  </si>
  <si>
    <t>площ дка</t>
  </si>
  <si>
    <t>кат.</t>
  </si>
  <si>
    <t>НТП</t>
  </si>
  <si>
    <t>начална цена лв/дка</t>
  </si>
  <si>
    <t>депозит 20 %</t>
  </si>
  <si>
    <t>Балик</t>
  </si>
  <si>
    <t>02405.7.47</t>
  </si>
  <si>
    <t>нива</t>
  </si>
  <si>
    <t>всичко:</t>
  </si>
  <si>
    <t>Безмер</t>
  </si>
  <si>
    <t>03215.1.62</t>
  </si>
  <si>
    <t>03215.1.63</t>
  </si>
  <si>
    <t>03215.1.64</t>
  </si>
  <si>
    <t>03215.1.65</t>
  </si>
  <si>
    <t>03215.1.66</t>
  </si>
  <si>
    <t>03215.1.68</t>
  </si>
  <si>
    <t>03215.1.69</t>
  </si>
  <si>
    <t>03215.1.78</t>
  </si>
  <si>
    <t>03215.1.79</t>
  </si>
  <si>
    <t>03215.1.82</t>
  </si>
  <si>
    <t>03215.1.83</t>
  </si>
  <si>
    <t>03215.1.90</t>
  </si>
  <si>
    <t>03215.1.91</t>
  </si>
  <si>
    <t>Божан</t>
  </si>
  <si>
    <t>04916.101.20</t>
  </si>
  <si>
    <t>04916.101.21</t>
  </si>
  <si>
    <t>04916.101.22</t>
  </si>
  <si>
    <t>04916.101.23</t>
  </si>
  <si>
    <t>04916.101.24</t>
  </si>
  <si>
    <t>04916.101.25</t>
  </si>
  <si>
    <t>04916.101.26</t>
  </si>
  <si>
    <t>04916.12.14</t>
  </si>
  <si>
    <t>Брестница</t>
  </si>
  <si>
    <t>06464.5.11</t>
  </si>
  <si>
    <t>06464.5.19</t>
  </si>
  <si>
    <t>06464.5.36</t>
  </si>
  <si>
    <t>Войниково</t>
  </si>
  <si>
    <t>11911.101.3</t>
  </si>
  <si>
    <t>11911.101.7</t>
  </si>
  <si>
    <t>11911.101.30</t>
  </si>
  <si>
    <t>11911.101.31</t>
  </si>
  <si>
    <t>11911.101.33</t>
  </si>
  <si>
    <t>11911.101.34</t>
  </si>
  <si>
    <t>11911.101.35</t>
  </si>
  <si>
    <t>11911.101.36</t>
  </si>
  <si>
    <t>11911.101.37</t>
  </si>
  <si>
    <t>11911.101.40</t>
  </si>
  <si>
    <t>11911.101.44</t>
  </si>
  <si>
    <t>11911.101.45</t>
  </si>
  <si>
    <t>11911.103.13</t>
  </si>
  <si>
    <t>11911.103.22</t>
  </si>
  <si>
    <t>11911.103.49</t>
  </si>
  <si>
    <t>11911.103.56</t>
  </si>
  <si>
    <t>11911.103.59</t>
  </si>
  <si>
    <t>11911.103.61</t>
  </si>
  <si>
    <t>11911.103.62</t>
  </si>
  <si>
    <t>11911.106.13</t>
  </si>
  <si>
    <t>11911.113.25</t>
  </si>
  <si>
    <t>11911.114.22</t>
  </si>
  <si>
    <t>11911.114.32</t>
  </si>
  <si>
    <t>11911.116.15</t>
  </si>
  <si>
    <t>11911.116.16</t>
  </si>
  <si>
    <t>11911.116.17</t>
  </si>
  <si>
    <t>11911.118.17</t>
  </si>
  <si>
    <t>11911.118.18</t>
  </si>
  <si>
    <t>11911.121.30</t>
  </si>
  <si>
    <t>11911.122.4</t>
  </si>
  <si>
    <t>11911.128.11</t>
  </si>
  <si>
    <t>11911.128.12</t>
  </si>
  <si>
    <t>11911.130.4</t>
  </si>
  <si>
    <t>11911.133.7</t>
  </si>
  <si>
    <t>11911.133.16</t>
  </si>
  <si>
    <t>11911.141.16</t>
  </si>
  <si>
    <t>11911.141.20</t>
  </si>
  <si>
    <t>11911.143.11</t>
  </si>
  <si>
    <t>11911.143.15</t>
  </si>
  <si>
    <t>11911.143.16</t>
  </si>
  <si>
    <t>11911.143.25</t>
  </si>
  <si>
    <t>Главанци</t>
  </si>
  <si>
    <t>14982.7.71</t>
  </si>
  <si>
    <t>14982.7.72</t>
  </si>
  <si>
    <t>Градница</t>
  </si>
  <si>
    <t>17590.14.26</t>
  </si>
  <si>
    <t>17590.14.27</t>
  </si>
  <si>
    <t>Гуслар</t>
  </si>
  <si>
    <t>18191.4.61</t>
  </si>
  <si>
    <t>18191.9.29</t>
  </si>
  <si>
    <t>18191.9.30</t>
  </si>
  <si>
    <t>Изготвил:</t>
  </si>
  <si>
    <t>Директор:</t>
  </si>
  <si>
    <t>/М.Димитрова - ст. експерт/</t>
  </si>
  <si>
    <t>/инж. Десислава Иванова/</t>
  </si>
  <si>
    <t>Зърнево</t>
  </si>
  <si>
    <t>31396.1.46</t>
  </si>
  <si>
    <t>31396.1.51</t>
  </si>
  <si>
    <t>31396.1.54</t>
  </si>
  <si>
    <t>31396.1.67</t>
  </si>
  <si>
    <t>31396.1.68</t>
  </si>
  <si>
    <t>31396.1.70</t>
  </si>
  <si>
    <t>31396.2.12</t>
  </si>
  <si>
    <t>31396.2.13</t>
  </si>
  <si>
    <t>31396.2.20</t>
  </si>
  <si>
    <t>31396.2.23</t>
  </si>
  <si>
    <t>31396.2.24</t>
  </si>
  <si>
    <t>31396.2.27</t>
  </si>
  <si>
    <t>31396.2.30</t>
  </si>
  <si>
    <t>31396.2.39</t>
  </si>
  <si>
    <t>31396.2.43</t>
  </si>
  <si>
    <t>31396.2.49</t>
  </si>
  <si>
    <t>31396.2.155</t>
  </si>
  <si>
    <t>31396.2.59</t>
  </si>
  <si>
    <t>31396.2.60</t>
  </si>
  <si>
    <t>31396.2.61</t>
  </si>
  <si>
    <t>31396.2.66</t>
  </si>
  <si>
    <t>31396.2.70</t>
  </si>
  <si>
    <t>31396.2.75</t>
  </si>
  <si>
    <t>31396.2.77</t>
  </si>
  <si>
    <t>31396.2.89</t>
  </si>
  <si>
    <t>31396.2.90</t>
  </si>
  <si>
    <t>31396.2.92</t>
  </si>
  <si>
    <t>31396.2.96</t>
  </si>
  <si>
    <t>31396.2.97</t>
  </si>
  <si>
    <t>31396.2.99</t>
  </si>
  <si>
    <t>31396.2.100</t>
  </si>
  <si>
    <t>31396.2.101</t>
  </si>
  <si>
    <t>31396.2.102</t>
  </si>
  <si>
    <t>31396.2.106</t>
  </si>
  <si>
    <t>31396.2.107</t>
  </si>
  <si>
    <t>31396.2.109</t>
  </si>
  <si>
    <t>31396.2.111</t>
  </si>
  <si>
    <t>31396.2.112</t>
  </si>
  <si>
    <t>31396.2.113</t>
  </si>
  <si>
    <t>31396.2.115</t>
  </si>
  <si>
    <t>31396.2.116</t>
  </si>
  <si>
    <t>31396.2.117</t>
  </si>
  <si>
    <t>31396.2.122</t>
  </si>
  <si>
    <t>31396.2.123</t>
  </si>
  <si>
    <t>31396.2.129</t>
  </si>
  <si>
    <t>31396.2.130</t>
  </si>
  <si>
    <t>31396.2.134</t>
  </si>
  <si>
    <t>31396.2.135</t>
  </si>
  <si>
    <t>31396.2.136</t>
  </si>
  <si>
    <t>31396.2.138</t>
  </si>
  <si>
    <t>31396.2.146</t>
  </si>
  <si>
    <t>31396.3.2</t>
  </si>
  <si>
    <t>31396.3.7</t>
  </si>
  <si>
    <t>31396.3.13</t>
  </si>
  <si>
    <t>31396.3.14</t>
  </si>
  <si>
    <t>31396.3.15</t>
  </si>
  <si>
    <t>31396.3.17</t>
  </si>
  <si>
    <t>31396.5.28</t>
  </si>
  <si>
    <t>31396.14.20</t>
  </si>
  <si>
    <t>31396.14.66</t>
  </si>
  <si>
    <t>31396.14.67</t>
  </si>
  <si>
    <t>31396.16.30</t>
  </si>
  <si>
    <t>31396.16.32</t>
  </si>
  <si>
    <t>31396.19.52</t>
  </si>
  <si>
    <t>31396.19.54</t>
  </si>
  <si>
    <t>31396.20.34</t>
  </si>
  <si>
    <t>31396.20.35</t>
  </si>
  <si>
    <t>31396.20.36</t>
  </si>
  <si>
    <t>31396.20.38</t>
  </si>
  <si>
    <t>31396.2.200</t>
  </si>
  <si>
    <t>31396.21.20</t>
  </si>
  <si>
    <t>31396.21.22</t>
  </si>
  <si>
    <t>31396.21.23</t>
  </si>
  <si>
    <t>31396.21.24</t>
  </si>
  <si>
    <t>31396.22.49</t>
  </si>
  <si>
    <t>31396.25.7</t>
  </si>
  <si>
    <t>31396.28.32</t>
  </si>
  <si>
    <t>31396.28.33</t>
  </si>
  <si>
    <t>31396.28.38</t>
  </si>
  <si>
    <t>31396.28.40</t>
  </si>
  <si>
    <t>Каблешково</t>
  </si>
  <si>
    <t>35050.19.22</t>
  </si>
  <si>
    <t>35050.28.6</t>
  </si>
  <si>
    <t>35050.28.7</t>
  </si>
  <si>
    <t>35050.35.5</t>
  </si>
  <si>
    <t>35050.36.9</t>
  </si>
  <si>
    <t>Кладенци</t>
  </si>
  <si>
    <t>37157.1.1</t>
  </si>
  <si>
    <t>Мали извор</t>
  </si>
  <si>
    <t>46334.1.52</t>
  </si>
  <si>
    <t>46334.1.53</t>
  </si>
  <si>
    <t>46334.1.54</t>
  </si>
  <si>
    <t>46334.1.57</t>
  </si>
  <si>
    <t>46334.1.58</t>
  </si>
  <si>
    <t>46334.6.47</t>
  </si>
  <si>
    <t>46334.6.48</t>
  </si>
  <si>
    <t>Орляк</t>
  </si>
  <si>
    <t>53953.2.1</t>
  </si>
  <si>
    <t>53953.3.12</t>
  </si>
  <si>
    <t>53953.3.13</t>
  </si>
  <si>
    <t>53953.3.17</t>
  </si>
  <si>
    <t>53953.3.18</t>
  </si>
  <si>
    <t>53953.3.19</t>
  </si>
  <si>
    <t>53953.3.20</t>
  </si>
  <si>
    <t>53953.3.24</t>
  </si>
  <si>
    <t>53953.3.25</t>
  </si>
  <si>
    <t>53953.3.26</t>
  </si>
  <si>
    <t>53953.3.28</t>
  </si>
  <si>
    <t>53953.3.29</t>
  </si>
  <si>
    <t>53953.3.30</t>
  </si>
  <si>
    <t>53953.3.32</t>
  </si>
  <si>
    <t>53953.3.33</t>
  </si>
  <si>
    <t>53953.3.35</t>
  </si>
  <si>
    <t>53953.3.36</t>
  </si>
  <si>
    <t>53953.3.37</t>
  </si>
  <si>
    <t>53953.3.41</t>
  </si>
  <si>
    <t>53953.3.47</t>
  </si>
  <si>
    <t>53953.3.48</t>
  </si>
  <si>
    <t>53953.3.50</t>
  </si>
  <si>
    <t>53953.3.53</t>
  </si>
  <si>
    <t>53953.3.54</t>
  </si>
  <si>
    <t>53953.3.55</t>
  </si>
  <si>
    <t>53953.3.57</t>
  </si>
  <si>
    <t>53953.3.61</t>
  </si>
  <si>
    <t>53953.3.65</t>
  </si>
  <si>
    <t>53953.3.66</t>
  </si>
  <si>
    <t>53953.3.71</t>
  </si>
  <si>
    <t>53953.3.72</t>
  </si>
  <si>
    <t>53953.3.95</t>
  </si>
  <si>
    <t>53953.3.96</t>
  </si>
  <si>
    <t>53953.3.97</t>
  </si>
  <si>
    <t>53953.3.98</t>
  </si>
  <si>
    <t>53953.3.119</t>
  </si>
  <si>
    <t>53953.3.120</t>
  </si>
  <si>
    <t>53953.3.122</t>
  </si>
  <si>
    <t>53953.3.123</t>
  </si>
  <si>
    <t>53953.3.126</t>
  </si>
  <si>
    <t>53953.3.128</t>
  </si>
  <si>
    <t>53953.3.130</t>
  </si>
  <si>
    <t>53953.3.132</t>
  </si>
  <si>
    <t>53953.3.133</t>
  </si>
  <si>
    <t>53953.3.134</t>
  </si>
  <si>
    <t>53953.3.135</t>
  </si>
  <si>
    <t>53953.3.140</t>
  </si>
  <si>
    <t>53953.3.142</t>
  </si>
  <si>
    <t>53953.3.145</t>
  </si>
  <si>
    <t>53953.3.154</t>
  </si>
  <si>
    <t>53953.3.155</t>
  </si>
  <si>
    <t>53953.3.156</t>
  </si>
  <si>
    <t>53953.3.157</t>
  </si>
  <si>
    <t>53953.3.158</t>
  </si>
  <si>
    <t>53953.3.160</t>
  </si>
  <si>
    <t>53953.3.161</t>
  </si>
  <si>
    <t>53953.3.192</t>
  </si>
  <si>
    <t>53953.3.196</t>
  </si>
  <si>
    <t>53953.3.197</t>
  </si>
  <si>
    <t>53953.3.199</t>
  </si>
  <si>
    <t>53953.3.201</t>
  </si>
  <si>
    <t>53953.3.202</t>
  </si>
  <si>
    <t>53953.3.204</t>
  </si>
  <si>
    <t>53953.3.205</t>
  </si>
  <si>
    <t>53953.3.209</t>
  </si>
  <si>
    <t>53953.3.210</t>
  </si>
  <si>
    <t>53953.3.216</t>
  </si>
  <si>
    <t>53953.3.217</t>
  </si>
  <si>
    <t>53953.3.218</t>
  </si>
  <si>
    <t>53953.3.219</t>
  </si>
  <si>
    <t>53953.3.220</t>
  </si>
  <si>
    <t>53953.3.221</t>
  </si>
  <si>
    <t>53953.3.223</t>
  </si>
  <si>
    <t>53953.3.224</t>
  </si>
  <si>
    <t>53953.3.225</t>
  </si>
  <si>
    <t>53953.3.226</t>
  </si>
  <si>
    <t>53953.3.237</t>
  </si>
  <si>
    <t>53953.3.238</t>
  </si>
  <si>
    <t>53953.3.241</t>
  </si>
  <si>
    <t>53953.3.245</t>
  </si>
  <si>
    <t>53953.3.246</t>
  </si>
  <si>
    <t>53953.3.248</t>
  </si>
  <si>
    <t>53953.3.251</t>
  </si>
  <si>
    <t>53953.3.254</t>
  </si>
  <si>
    <t>53953.3.255</t>
  </si>
  <si>
    <t>53953.3.256</t>
  </si>
  <si>
    <t>53953.3.257</t>
  </si>
  <si>
    <t>53953.3.258</t>
  </si>
  <si>
    <t>53953.3.260</t>
  </si>
  <si>
    <t>53953.3.262</t>
  </si>
  <si>
    <t>53953.3.263</t>
  </si>
  <si>
    <t>53953.3.264</t>
  </si>
  <si>
    <t>53953.3.265</t>
  </si>
  <si>
    <t>53953.3.266</t>
  </si>
  <si>
    <t>53953.3.267</t>
  </si>
  <si>
    <t>53953.3.269</t>
  </si>
  <si>
    <t>53953.3.271</t>
  </si>
  <si>
    <t>53953.3.273</t>
  </si>
  <si>
    <t>53953.3.274</t>
  </si>
  <si>
    <t>53953.3.275</t>
  </si>
  <si>
    <t>53953.3.276</t>
  </si>
  <si>
    <t>53953.3.284</t>
  </si>
  <si>
    <t>53953.3.285</t>
  </si>
  <si>
    <t>53953.3.286</t>
  </si>
  <si>
    <t>53953.3.287</t>
  </si>
  <si>
    <t>53953.3.288</t>
  </si>
  <si>
    <t>53953.3.290</t>
  </si>
  <si>
    <t>53953.3.291</t>
  </si>
  <si>
    <t>53953.11.35</t>
  </si>
  <si>
    <t>53953.11.57</t>
  </si>
  <si>
    <t>53953.11.58</t>
  </si>
  <si>
    <t>53953.11.59</t>
  </si>
  <si>
    <t>53953.12.19</t>
  </si>
  <si>
    <t>53953.13.30</t>
  </si>
  <si>
    <t>53953.13.31</t>
  </si>
  <si>
    <t>53953.17.64</t>
  </si>
  <si>
    <t>53953.17.65</t>
  </si>
  <si>
    <t>53953.20.111</t>
  </si>
  <si>
    <t>53953.20.112</t>
  </si>
  <si>
    <t>53953.24.153</t>
  </si>
  <si>
    <t>53953.24.154</t>
  </si>
  <si>
    <t>53953.24.159</t>
  </si>
  <si>
    <t>53953.24.160</t>
  </si>
  <si>
    <t>53953.24.184</t>
  </si>
  <si>
    <t>53953.24.185</t>
  </si>
  <si>
    <t>53953.24.187</t>
  </si>
  <si>
    <t>53953.24.188</t>
  </si>
  <si>
    <t>53953.24.190</t>
  </si>
  <si>
    <t>53953.24.191</t>
  </si>
  <si>
    <t>53953.33.99</t>
  </si>
  <si>
    <t>53953.33.114</t>
  </si>
  <si>
    <t>53953.33.115</t>
  </si>
  <si>
    <t>53953.33.116</t>
  </si>
  <si>
    <t>53953.33.117</t>
  </si>
  <si>
    <t>53953.33.120</t>
  </si>
  <si>
    <t>53953.33.121</t>
  </si>
  <si>
    <t>53953.37.41</t>
  </si>
  <si>
    <t>53953.37.42</t>
  </si>
  <si>
    <t>53953.38.30</t>
  </si>
  <si>
    <t>53953.38.31</t>
  </si>
  <si>
    <t>Полк. Савово</t>
  </si>
  <si>
    <t>57265.130.40</t>
  </si>
  <si>
    <t>Попгруево</t>
  </si>
  <si>
    <t>57563.28.16</t>
  </si>
  <si>
    <t>57563.29.7</t>
  </si>
  <si>
    <t>57563.29.21</t>
  </si>
  <si>
    <t>57563.101.5</t>
  </si>
  <si>
    <t>57563.109.12</t>
  </si>
  <si>
    <t>Проф. Златарски</t>
  </si>
  <si>
    <t>58685.1.2</t>
  </si>
  <si>
    <t>58685.2.10</t>
  </si>
  <si>
    <t>58685.3.18</t>
  </si>
  <si>
    <t>58685.9.18</t>
  </si>
  <si>
    <t>58685.11.3</t>
  </si>
  <si>
    <t>58685.18.24</t>
  </si>
  <si>
    <t>58685.19.5</t>
  </si>
  <si>
    <t>58685.23.2</t>
  </si>
  <si>
    <t>58685.23.21</t>
  </si>
  <si>
    <t>58685.24.3</t>
  </si>
  <si>
    <t>58685.24.32</t>
  </si>
  <si>
    <t>58685.25.17</t>
  </si>
  <si>
    <t>58685.25.23</t>
  </si>
  <si>
    <t>58685.25.25</t>
  </si>
  <si>
    <t>58685.27.20</t>
  </si>
  <si>
    <t>Сърнец</t>
  </si>
  <si>
    <t>70617.15.20</t>
  </si>
  <si>
    <t>70617.15.32</t>
  </si>
  <si>
    <t>70617.16.6</t>
  </si>
  <si>
    <t>70617.16.23</t>
  </si>
  <si>
    <t>70617.17.21</t>
  </si>
  <si>
    <t>70617.17.22</t>
  </si>
  <si>
    <t>70617.18.12</t>
  </si>
  <si>
    <t>70617.18.13</t>
  </si>
  <si>
    <t>70617.18.14</t>
  </si>
  <si>
    <t>70617.19.24</t>
  </si>
  <si>
    <t>70617.19.25</t>
  </si>
  <si>
    <t>70617.22.10</t>
  </si>
  <si>
    <t>70617.22.11</t>
  </si>
  <si>
    <t>70617.24.57</t>
  </si>
  <si>
    <t>70617.26.116</t>
  </si>
  <si>
    <t>70617.29.8</t>
  </si>
  <si>
    <t>Тервел</t>
  </si>
  <si>
    <t>72271.23.17</t>
  </si>
  <si>
    <t>72271.23.18</t>
  </si>
  <si>
    <t>72271.23.19</t>
  </si>
  <si>
    <t>72271.23.20</t>
  </si>
  <si>
    <t>72271.23.21</t>
  </si>
  <si>
    <t>72271.23.22</t>
  </si>
  <si>
    <t>72271.23.23</t>
  </si>
  <si>
    <t>72271.23.24</t>
  </si>
  <si>
    <t>72271.23.25</t>
  </si>
  <si>
    <t>72271.23.26</t>
  </si>
  <si>
    <t>72271.44.19</t>
  </si>
  <si>
    <t>72271.45.8</t>
  </si>
  <si>
    <t>72271.48.32</t>
  </si>
  <si>
    <t>72271.50.30</t>
  </si>
  <si>
    <t>72271.52.21</t>
  </si>
  <si>
    <t>72271.52.22</t>
  </si>
  <si>
    <t>72271.52.23</t>
  </si>
  <si>
    <t>72271.53.17</t>
  </si>
  <si>
    <t>72271.54.3</t>
  </si>
  <si>
    <t>72271.55.38</t>
  </si>
  <si>
    <t>72271.55.39</t>
  </si>
  <si>
    <t>72271.59.108</t>
  </si>
  <si>
    <t>72271.59.115</t>
  </si>
  <si>
    <t>72271.62.4</t>
  </si>
  <si>
    <t>72271.62.13</t>
  </si>
  <si>
    <t>72271.63.47</t>
  </si>
  <si>
    <t>72271.63.50</t>
  </si>
  <si>
    <t>72271.63.51</t>
  </si>
  <si>
    <t>72271.63.54</t>
  </si>
  <si>
    <t>72271.64.7</t>
  </si>
  <si>
    <t>72271.101.1</t>
  </si>
  <si>
    <t>72271.101.35</t>
  </si>
  <si>
    <t>72271.101.36</t>
  </si>
  <si>
    <t>72271.101.37</t>
  </si>
  <si>
    <t>72271.101.38</t>
  </si>
  <si>
    <t>72271.101.39</t>
  </si>
  <si>
    <t>72271.105.4</t>
  </si>
  <si>
    <t>72271.105.5</t>
  </si>
  <si>
    <t>72271.105.36</t>
  </si>
  <si>
    <t>72271.105.37</t>
  </si>
  <si>
    <t>72271.105.38</t>
  </si>
  <si>
    <t>72271.105.39</t>
  </si>
  <si>
    <t>Честименско</t>
  </si>
  <si>
    <t>81270.14.37</t>
  </si>
  <si>
    <t>81270.15.11</t>
  </si>
  <si>
    <t>81270.16.1</t>
  </si>
  <si>
    <t>81270.16.16</t>
  </si>
  <si>
    <t>81270.16.17</t>
  </si>
  <si>
    <t>81270.16.20</t>
  </si>
  <si>
    <t>81270.16.24</t>
  </si>
  <si>
    <t>81270.16.41</t>
  </si>
  <si>
    <t>81270.24.13</t>
  </si>
  <si>
    <t>81270.27.28</t>
  </si>
  <si>
    <t>81270.28.9</t>
  </si>
  <si>
    <t>81270.28.10</t>
  </si>
  <si>
    <t>81270.33.9</t>
  </si>
  <si>
    <t>81270.33.10</t>
  </si>
  <si>
    <t>81270.33.11</t>
  </si>
  <si>
    <t>81270.34.26</t>
  </si>
  <si>
    <t>81270.34.28</t>
  </si>
  <si>
    <t>81270.35.22</t>
  </si>
  <si>
    <t>81270.35.23</t>
  </si>
  <si>
    <t>81270.35.26</t>
  </si>
  <si>
    <t>81270.35.37</t>
  </si>
  <si>
    <t>81270.101.10</t>
  </si>
  <si>
    <t>81270.102.16</t>
  </si>
  <si>
    <t>81270.102.17</t>
  </si>
  <si>
    <t>81270.103.12</t>
  </si>
  <si>
    <t>Общо:</t>
  </si>
  <si>
    <t>ПРИЛОЖЕНИЕ 2</t>
  </si>
  <si>
    <t>№ по 
ред</t>
  </si>
  <si>
    <t>площ /дка/</t>
  </si>
  <si>
    <t>35050.37.62</t>
  </si>
  <si>
    <t>70617.34.22</t>
  </si>
  <si>
    <t>72271.68.103</t>
  </si>
  <si>
    <t>57563.40.5</t>
  </si>
  <si>
    <t>ОБЩО</t>
  </si>
  <si>
    <t>4 имота</t>
  </si>
  <si>
    <t>ПРИЛОЖЕНИЕ 2А</t>
  </si>
  <si>
    <t>депозит           20 лв/дка</t>
  </si>
  <si>
    <t>Вид на трайното насаждение</t>
  </si>
  <si>
    <t>35050.12.3</t>
  </si>
  <si>
    <t>овощни насаждения (черупкови) -орехи</t>
  </si>
  <si>
    <r>
      <t xml:space="preserve"> ПРОЕКТО-ПРЕДЛОЖЕНИЕ
ЗА ПРОВЕЖДАНЕ НА I ТРЪЖНА СЕСИЯ ЗА ОТДАВАНЕ ПОД АРЕНДА ЗА СРОК ОТ </t>
    </r>
    <r>
      <rPr>
        <b/>
        <sz val="12"/>
        <color indexed="10"/>
        <rFont val="Arial Cyr"/>
        <charset val="204"/>
      </rPr>
      <t>ДЕСЕТ</t>
    </r>
    <r>
      <rPr>
        <b/>
        <sz val="12"/>
        <rFont val="Arial Cyr"/>
        <charset val="204"/>
      </rPr>
      <t xml:space="preserve"> СТОПАНСКИ ГОДИНИ                                                                                                                                                                     НА СВОБОДНИТЕ ЗЕМЕДЕЛСКИ ЗЕМИ ОТ ДПФ ПРИ УСЛОВИЯТА НА ЧЛ. 47о, АЛ. 2 ППЗСПЗЗ, ЗА КОИТО НА ТРИ ПОСЛЕДОВАТЕЛНИ ТРЪЖНИ СЕСИИ НЕ СА ПОДАВАНИ ПРЕДЛОЖЕНИЯ И ПОПАДАТ ДО 20% В ДОПУСТИМИЯ СЛОЙ ЗА ПОДПОМАГАНЕ
ЗА ОБЩИНА ТЕРВЕЛ ЗА СТОПАНСКАТА 2024/2025 г.                                                                                                                             
</t>
    </r>
  </si>
  <si>
    <t xml:space="preserve">СПИСЪК
ЗА ОТДАВАНЕ ПОД НАЕМ ЗА ОТГЛЕЖДАНЕ НА СЪЩЕСТВУВАЩИ ТРАЙНИ НАСАЖДЕНИЯ НА СВОБОДНИТЕ ЗЕМЕДЕЛСКИ ЗЕМИ ОТ ДПФ
ЗА ОБЩИНА ТЕРВЕЛ ЗА СТОПАНСКАТА 2024/2025 г.  ЗА СРОК ОТ ТРИ СТОПАНСКИ ГОДИНИ                                                                           </t>
  </si>
  <si>
    <t xml:space="preserve"> ПРЕДЛОЖЕНИЕ
ЗА ПРОВЕЖДАНЕ НА I ТРЪЖНА СЕСИЯ ЗА ОТДАВАНЕ ПОД АРЕНДА ЗА СРОК ОТ ДЕСЕТ СТОПАНСКИ ГОДИНИ НА СВОБОДНИТЕ ЗЕМЕДЕЛСКИ ЗЕМИ ОТ ДПФ ЗА ОБЩИНАТЕРВЕЛ ЗА СТОПАНСКАТА 2024/2025 г.                                                           
</t>
  </si>
  <si>
    <t xml:space="preserve">За първата 2024/2025 стопанска година, на основание чл. 24а, ал. 9 ЗСПЗЗ, АРЕНДАТОРЪТ не дължи арендно плащане. На основание т. 4.3 от Заповед № РД-46-40/ 27.02.2024 г. на министъра на земеделието и храните, началната тръжна цена за тези имоти е в размер на 50 % от определената със заповедта. При възстановяване на негодната част АРЕНДАТОРЪТ може да я включи в допустимия слой по предвидения за това ред  </t>
  </si>
  <si>
    <t xml:space="preserve">СПИСЪК
ЗА ПРОВЕЖДАНЕ НА I ТРЪЖНА СЕСИЯ ЗА ОТДАВАНЕ ПОД АРЕНДА ЗА СРОК ОТ ДЕСЕТ СТОПАНСКИ ГОДИНИ НА СВОБОДНИТЕ ЗЕМЕДЕЛСКИ ЗЕМИ ОТ ДПФ ЗА ОБЩИНАТЕРВЕЛ ЗА СТОПАНСКАТА 2024/2025 г.                                                           
</t>
  </si>
  <si>
    <t xml:space="preserve">За първата 2024/2025 стопанска година, на основание чл. 24а, ал. 9 ЗСПЗЗ, АРЕНДАТОРЪТ не дължи арендно плащане. На основание т. 4.3 от Заповед № РД-46-40/27.02.2024 г. на министъра на земеделието, началната тръжна цена за тези имоти е в размер на 50 % от определената със заповедта.При възстановяване на негодната част АРЕНДАТОРЪТ може да я включи в допустимия слой по предвидения за това ред </t>
  </si>
  <si>
    <t>Землище</t>
  </si>
  <si>
    <t>Номер имот</t>
  </si>
  <si>
    <t>депозит   20 %</t>
  </si>
  <si>
    <t>410 имота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</si>
</sst>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0.000"/>
    <numFmt numFmtId="166" formatCode="000000"/>
  </numFmts>
  <fonts count="3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</font>
    <font>
      <sz val="14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8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0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2"/>
      <color indexed="10"/>
      <name val="Arial Cyr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0"/>
      <color rgb="FFFF0000"/>
      <name val="Arial"/>
      <family val="2"/>
      <charset val="204"/>
    </font>
    <font>
      <b/>
      <sz val="11"/>
      <color indexed="8"/>
      <name val="Arial"/>
      <family val="2"/>
      <charset val="204"/>
    </font>
    <font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25" fillId="0" borderId="0"/>
  </cellStyleXfs>
  <cellXfs count="61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2" borderId="7" xfId="0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2" fontId="2" fillId="2" borderId="7" xfId="3" applyNumberFormat="1" applyFont="1" applyFill="1" applyBorder="1" applyAlignment="1">
      <alignment horizontal="center" vertical="center" wrapText="1"/>
    </xf>
    <xf numFmtId="2" fontId="2" fillId="2" borderId="3" xfId="3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right"/>
    </xf>
    <xf numFmtId="1" fontId="2" fillId="2" borderId="14" xfId="0" applyNumberFormat="1" applyFont="1" applyFill="1" applyBorder="1" applyAlignment="1">
      <alignment horizontal="center"/>
    </xf>
    <xf numFmtId="0" fontId="5" fillId="3" borderId="15" xfId="0" applyFont="1" applyFill="1" applyBorder="1" applyAlignment="1">
      <alignment horizontal="left"/>
    </xf>
    <xf numFmtId="164" fontId="5" fillId="3" borderId="15" xfId="0" applyNumberFormat="1" applyFont="1" applyFill="1" applyBorder="1" applyAlignment="1">
      <alignment wrapText="1"/>
    </xf>
    <xf numFmtId="0" fontId="5" fillId="2" borderId="13" xfId="0" applyFont="1" applyFill="1" applyBorder="1" applyAlignment="1">
      <alignment horizontal="right"/>
    </xf>
    <xf numFmtId="0" fontId="6" fillId="0" borderId="15" xfId="0" applyFont="1" applyBorder="1"/>
    <xf numFmtId="2" fontId="5" fillId="2" borderId="15" xfId="0" applyNumberFormat="1" applyFont="1" applyFill="1" applyBorder="1" applyAlignment="1">
      <alignment horizontal="right"/>
    </xf>
    <xf numFmtId="2" fontId="5" fillId="2" borderId="16" xfId="0" applyNumberFormat="1" applyFont="1" applyFill="1" applyBorder="1"/>
    <xf numFmtId="0" fontId="7" fillId="2" borderId="17" xfId="0" applyFont="1" applyFill="1" applyBorder="1"/>
    <xf numFmtId="0" fontId="5" fillId="2" borderId="18" xfId="0" applyFont="1" applyFill="1" applyBorder="1"/>
    <xf numFmtId="0" fontId="5" fillId="2" borderId="18" xfId="0" applyFont="1" applyFill="1" applyBorder="1" applyAlignment="1">
      <alignment horizontal="right"/>
    </xf>
    <xf numFmtId="2" fontId="5" fillId="2" borderId="18" xfId="0" applyNumberFormat="1" applyFont="1" applyFill="1" applyBorder="1" applyAlignment="1">
      <alignment horizontal="right"/>
    </xf>
    <xf numFmtId="2" fontId="5" fillId="2" borderId="19" xfId="0" applyNumberFormat="1" applyFont="1" applyFill="1" applyBorder="1"/>
    <xf numFmtId="0" fontId="8" fillId="2" borderId="20" xfId="0" applyFont="1" applyFill="1" applyBorder="1"/>
    <xf numFmtId="0" fontId="5" fillId="2" borderId="15" xfId="0" applyFont="1" applyFill="1" applyBorder="1" applyAlignment="1"/>
    <xf numFmtId="0" fontId="7" fillId="2" borderId="9" xfId="0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right"/>
    </xf>
    <xf numFmtId="2" fontId="5" fillId="2" borderId="10" xfId="0" applyNumberFormat="1" applyFont="1" applyFill="1" applyBorder="1" applyAlignment="1">
      <alignment horizontal="right"/>
    </xf>
    <xf numFmtId="2" fontId="5" fillId="2" borderId="11" xfId="0" applyNumberFormat="1" applyFont="1" applyFill="1" applyBorder="1"/>
    <xf numFmtId="0" fontId="9" fillId="0" borderId="0" xfId="0" applyFont="1"/>
    <xf numFmtId="0" fontId="10" fillId="0" borderId="0" xfId="0" applyFont="1"/>
    <xf numFmtId="0" fontId="5" fillId="2" borderId="15" xfId="0" applyFont="1" applyFill="1" applyBorder="1"/>
    <xf numFmtId="0" fontId="8" fillId="2" borderId="12" xfId="0" applyFont="1" applyFill="1" applyBorder="1"/>
    <xf numFmtId="0" fontId="6" fillId="0" borderId="13" xfId="0" applyFont="1" applyBorder="1"/>
    <xf numFmtId="2" fontId="5" fillId="2" borderId="13" xfId="0" applyNumberFormat="1" applyFont="1" applyFill="1" applyBorder="1" applyAlignment="1">
      <alignment horizontal="right"/>
    </xf>
    <xf numFmtId="2" fontId="5" fillId="2" borderId="14" xfId="0" applyNumberFormat="1" applyFont="1" applyFill="1" applyBorder="1"/>
    <xf numFmtId="0" fontId="5" fillId="2" borderId="15" xfId="4" applyFont="1" applyFill="1" applyBorder="1" applyAlignment="1">
      <alignment horizontal="left"/>
    </xf>
    <xf numFmtId="0" fontId="6" fillId="2" borderId="15" xfId="0" applyFont="1" applyFill="1" applyBorder="1"/>
    <xf numFmtId="0" fontId="5" fillId="2" borderId="15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5" fillId="2" borderId="13" xfId="0" applyFont="1" applyFill="1" applyBorder="1" applyAlignment="1">
      <alignment horizontal="left"/>
    </xf>
    <xf numFmtId="0" fontId="5" fillId="2" borderId="15" xfId="0" applyNumberFormat="1" applyFont="1" applyFill="1" applyBorder="1" applyAlignment="1">
      <alignment horizontal="left"/>
    </xf>
    <xf numFmtId="0" fontId="8" fillId="2" borderId="24" xfId="0" applyFont="1" applyFill="1" applyBorder="1"/>
    <xf numFmtId="2" fontId="5" fillId="2" borderId="23" xfId="0" applyNumberFormat="1" applyFont="1" applyFill="1" applyBorder="1" applyAlignment="1">
      <alignment horizontal="right"/>
    </xf>
    <xf numFmtId="2" fontId="5" fillId="2" borderId="25" xfId="0" applyNumberFormat="1" applyFont="1" applyFill="1" applyBorder="1"/>
    <xf numFmtId="0" fontId="11" fillId="2" borderId="0" xfId="0" applyFont="1" applyFill="1" applyBorder="1"/>
    <xf numFmtId="0" fontId="11" fillId="2" borderId="0" xfId="0" applyFont="1" applyFill="1" applyBorder="1" applyAlignment="1">
      <alignment horizontal="right"/>
    </xf>
    <xf numFmtId="2" fontId="11" fillId="2" borderId="0" xfId="0" applyNumberFormat="1" applyFont="1" applyFill="1" applyBorder="1" applyAlignment="1">
      <alignment horizontal="right"/>
    </xf>
    <xf numFmtId="2" fontId="3" fillId="2" borderId="0" xfId="0" applyNumberFormat="1" applyFont="1" applyFill="1" applyBorder="1"/>
    <xf numFmtId="0" fontId="13" fillId="2" borderId="15" xfId="0" applyFont="1" applyFill="1" applyBorder="1" applyAlignment="1"/>
    <xf numFmtId="0" fontId="7" fillId="2" borderId="21" xfId="0" applyFont="1" applyFill="1" applyBorder="1"/>
    <xf numFmtId="0" fontId="5" fillId="2" borderId="22" xfId="0" applyFont="1" applyFill="1" applyBorder="1"/>
    <xf numFmtId="0" fontId="5" fillId="2" borderId="22" xfId="0" applyFont="1" applyFill="1" applyBorder="1" applyAlignment="1">
      <alignment horizontal="right"/>
    </xf>
    <xf numFmtId="2" fontId="5" fillId="2" borderId="22" xfId="0" applyNumberFormat="1" applyFont="1" applyFill="1" applyBorder="1" applyAlignment="1">
      <alignment horizontal="right"/>
    </xf>
    <xf numFmtId="2" fontId="5" fillId="2" borderId="26" xfId="0" applyNumberFormat="1" applyFont="1" applyFill="1" applyBorder="1"/>
    <xf numFmtId="0" fontId="7" fillId="2" borderId="24" xfId="0" applyFont="1" applyFill="1" applyBorder="1"/>
    <xf numFmtId="0" fontId="6" fillId="0" borderId="23" xfId="0" applyFont="1" applyBorder="1"/>
    <xf numFmtId="0" fontId="5" fillId="2" borderId="15" xfId="4" applyFont="1" applyFill="1" applyBorder="1" applyAlignment="1">
      <alignment horizontal="right"/>
    </xf>
    <xf numFmtId="0" fontId="5" fillId="2" borderId="15" xfId="4" applyFont="1" applyFill="1" applyBorder="1" applyAlignment="1">
      <alignment horizontal="center" wrapText="1"/>
    </xf>
    <xf numFmtId="0" fontId="5" fillId="2" borderId="13" xfId="4" applyFont="1" applyFill="1" applyBorder="1" applyAlignment="1">
      <alignment horizontal="right"/>
    </xf>
    <xf numFmtId="0" fontId="5" fillId="2" borderId="13" xfId="4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left"/>
    </xf>
    <xf numFmtId="0" fontId="5" fillId="0" borderId="15" xfId="0" applyFont="1" applyFill="1" applyBorder="1" applyAlignment="1"/>
    <xf numFmtId="0" fontId="5" fillId="0" borderId="15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/>
    </xf>
    <xf numFmtId="0" fontId="5" fillId="0" borderId="28" xfId="0" applyFont="1" applyFill="1" applyBorder="1" applyAlignment="1"/>
    <xf numFmtId="0" fontId="5" fillId="0" borderId="28" xfId="0" applyFont="1" applyFill="1" applyBorder="1" applyAlignment="1">
      <alignment horizontal="left" vertical="center" wrapText="1"/>
    </xf>
    <xf numFmtId="2" fontId="5" fillId="2" borderId="28" xfId="0" applyNumberFormat="1" applyFont="1" applyFill="1" applyBorder="1" applyAlignment="1">
      <alignment horizontal="right"/>
    </xf>
    <xf numFmtId="2" fontId="5" fillId="2" borderId="29" xfId="0" applyNumberFormat="1" applyFont="1" applyFill="1" applyBorder="1"/>
    <xf numFmtId="0" fontId="8" fillId="0" borderId="20" xfId="0" applyFont="1" applyFill="1" applyBorder="1"/>
    <xf numFmtId="0" fontId="13" fillId="2" borderId="15" xfId="0" applyFont="1" applyFill="1" applyBorder="1" applyAlignment="1">
      <alignment horizontal="left" vertical="center" wrapText="1"/>
    </xf>
    <xf numFmtId="0" fontId="7" fillId="2" borderId="30" xfId="0" applyFont="1" applyFill="1" applyBorder="1"/>
    <xf numFmtId="165" fontId="7" fillId="2" borderId="31" xfId="0" applyNumberFormat="1" applyFont="1" applyFill="1" applyBorder="1" applyAlignment="1">
      <alignment horizontal="left"/>
    </xf>
    <xf numFmtId="1" fontId="13" fillId="0" borderId="10" xfId="0" applyNumberFormat="1" applyFont="1" applyFill="1" applyBorder="1" applyAlignment="1">
      <alignment horizontal="right"/>
    </xf>
    <xf numFmtId="0" fontId="13" fillId="0" borderId="10" xfId="0" applyFont="1" applyFill="1" applyBorder="1" applyAlignment="1">
      <alignment horizontal="right"/>
    </xf>
    <xf numFmtId="0" fontId="15" fillId="0" borderId="0" xfId="0" applyFont="1"/>
    <xf numFmtId="0" fontId="16" fillId="0" borderId="0" xfId="0" applyFont="1"/>
    <xf numFmtId="0" fontId="15" fillId="2" borderId="0" xfId="0" applyFont="1" applyFill="1"/>
    <xf numFmtId="0" fontId="12" fillId="2" borderId="0" xfId="0" applyFont="1" applyFill="1"/>
    <xf numFmtId="2" fontId="12" fillId="2" borderId="0" xfId="0" applyNumberFormat="1" applyFont="1" applyFill="1"/>
    <xf numFmtId="0" fontId="8" fillId="2" borderId="38" xfId="0" applyFont="1" applyFill="1" applyBorder="1"/>
    <xf numFmtId="0" fontId="7" fillId="2" borderId="27" xfId="0" applyFont="1" applyFill="1" applyBorder="1" applyAlignment="1">
      <alignment horizontal="left"/>
    </xf>
    <xf numFmtId="0" fontId="5" fillId="2" borderId="27" xfId="0" applyFont="1" applyFill="1" applyBorder="1" applyAlignment="1">
      <alignment horizontal="right"/>
    </xf>
    <xf numFmtId="0" fontId="5" fillId="2" borderId="27" xfId="0" applyFont="1" applyFill="1" applyBorder="1" applyAlignment="1"/>
    <xf numFmtId="0" fontId="5" fillId="2" borderId="27" xfId="0" applyFont="1" applyFill="1" applyBorder="1" applyAlignment="1">
      <alignment horizontal="center" vertical="center" wrapText="1"/>
    </xf>
    <xf numFmtId="2" fontId="5" fillId="2" borderId="27" xfId="0" applyNumberFormat="1" applyFont="1" applyFill="1" applyBorder="1" applyAlignment="1">
      <alignment horizontal="right"/>
    </xf>
    <xf numFmtId="2" fontId="5" fillId="2" borderId="36" xfId="0" applyNumberFormat="1" applyFont="1" applyFill="1" applyBorder="1"/>
    <xf numFmtId="0" fontId="8" fillId="2" borderId="17" xfId="0" applyFont="1" applyFill="1" applyBorder="1"/>
    <xf numFmtId="0" fontId="6" fillId="0" borderId="28" xfId="0" applyFont="1" applyBorder="1"/>
    <xf numFmtId="0" fontId="5" fillId="2" borderId="27" xfId="0" applyFont="1" applyFill="1" applyBorder="1"/>
    <xf numFmtId="0" fontId="11" fillId="0" borderId="0" xfId="0" applyFont="1" applyBorder="1"/>
    <xf numFmtId="0" fontId="11" fillId="0" borderId="0" xfId="0" applyFont="1" applyBorder="1" applyAlignment="1">
      <alignment horizontal="right"/>
    </xf>
    <xf numFmtId="0" fontId="9" fillId="0" borderId="0" xfId="0" applyFont="1" applyBorder="1"/>
    <xf numFmtId="0" fontId="10" fillId="0" borderId="34" xfId="0" applyFont="1" applyBorder="1"/>
    <xf numFmtId="0" fontId="5" fillId="2" borderId="28" xfId="0" applyFont="1" applyFill="1" applyBorder="1" applyAlignment="1">
      <alignment horizontal="left"/>
    </xf>
    <xf numFmtId="0" fontId="5" fillId="2" borderId="28" xfId="0" applyFont="1" applyFill="1" applyBorder="1" applyAlignment="1"/>
    <xf numFmtId="0" fontId="5" fillId="2" borderId="28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/>
    </xf>
    <xf numFmtId="0" fontId="5" fillId="2" borderId="42" xfId="0" applyFont="1" applyFill="1" applyBorder="1" applyAlignment="1"/>
    <xf numFmtId="0" fontId="5" fillId="2" borderId="42" xfId="0" applyFont="1" applyFill="1" applyBorder="1" applyAlignment="1">
      <alignment horizontal="center" vertical="center" wrapText="1"/>
    </xf>
    <xf numFmtId="2" fontId="5" fillId="2" borderId="42" xfId="0" applyNumberFormat="1" applyFont="1" applyFill="1" applyBorder="1" applyAlignment="1">
      <alignment horizontal="right"/>
    </xf>
    <xf numFmtId="2" fontId="5" fillId="2" borderId="43" xfId="0" applyNumberFormat="1" applyFont="1" applyFill="1" applyBorder="1"/>
    <xf numFmtId="0" fontId="8" fillId="2" borderId="39" xfId="0" applyFont="1" applyFill="1" applyBorder="1"/>
    <xf numFmtId="0" fontId="5" fillId="2" borderId="36" xfId="0" applyFont="1" applyFill="1" applyBorder="1"/>
    <xf numFmtId="0" fontId="13" fillId="2" borderId="27" xfId="0" applyFont="1" applyFill="1" applyBorder="1" applyAlignment="1"/>
    <xf numFmtId="0" fontId="13" fillId="2" borderId="27" xfId="0" applyFont="1" applyFill="1" applyBorder="1" applyAlignment="1">
      <alignment horizontal="center" vertical="center" wrapText="1"/>
    </xf>
    <xf numFmtId="0" fontId="8" fillId="2" borderId="9" xfId="0" applyFont="1" applyFill="1" applyBorder="1"/>
    <xf numFmtId="0" fontId="6" fillId="0" borderId="10" xfId="0" applyFont="1" applyBorder="1"/>
    <xf numFmtId="0" fontId="5" fillId="2" borderId="41" xfId="0" applyFont="1" applyFill="1" applyBorder="1"/>
    <xf numFmtId="0" fontId="5" fillId="2" borderId="42" xfId="0" applyFont="1" applyFill="1" applyBorder="1"/>
    <xf numFmtId="0" fontId="5" fillId="2" borderId="42" xfId="0" applyFont="1" applyFill="1" applyBorder="1" applyAlignment="1">
      <alignment horizontal="right"/>
    </xf>
    <xf numFmtId="0" fontId="8" fillId="0" borderId="24" xfId="0" applyFont="1" applyFill="1" applyBorder="1"/>
    <xf numFmtId="0" fontId="8" fillId="0" borderId="39" xfId="0" applyFont="1" applyFill="1" applyBorder="1"/>
    <xf numFmtId="0" fontId="13" fillId="2" borderId="28" xfId="0" applyFont="1" applyFill="1" applyBorder="1" applyAlignment="1"/>
    <xf numFmtId="0" fontId="13" fillId="2" borderId="28" xfId="0" applyFont="1" applyFill="1" applyBorder="1" applyAlignment="1">
      <alignment horizontal="left" vertical="center" wrapText="1"/>
    </xf>
    <xf numFmtId="2" fontId="5" fillId="2" borderId="44" xfId="0" applyNumberFormat="1" applyFont="1" applyFill="1" applyBorder="1" applyAlignment="1">
      <alignment horizontal="right"/>
    </xf>
    <xf numFmtId="0" fontId="5" fillId="2" borderId="27" xfId="0" applyFont="1" applyFill="1" applyBorder="1" applyAlignment="1">
      <alignment horizontal="left"/>
    </xf>
    <xf numFmtId="0" fontId="5" fillId="2" borderId="27" xfId="0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/>
    </xf>
    <xf numFmtId="0" fontId="5" fillId="2" borderId="13" xfId="0" applyFont="1" applyFill="1" applyBorder="1"/>
    <xf numFmtId="0" fontId="3" fillId="2" borderId="0" xfId="0" applyFont="1" applyFill="1" applyAlignment="1"/>
    <xf numFmtId="0" fontId="2" fillId="2" borderId="13" xfId="0" applyFont="1" applyFill="1" applyBorder="1" applyAlignment="1"/>
    <xf numFmtId="0" fontId="5" fillId="3" borderId="15" xfId="0" applyFont="1" applyFill="1" applyBorder="1" applyAlignment="1">
      <alignment wrapText="1"/>
    </xf>
    <xf numFmtId="0" fontId="5" fillId="2" borderId="18" xfId="0" applyFont="1" applyFill="1" applyBorder="1" applyAlignment="1"/>
    <xf numFmtId="0" fontId="6" fillId="0" borderId="15" xfId="0" applyFont="1" applyBorder="1" applyAlignment="1"/>
    <xf numFmtId="0" fontId="6" fillId="0" borderId="23" xfId="0" applyFont="1" applyBorder="1" applyAlignment="1"/>
    <xf numFmtId="0" fontId="6" fillId="0" borderId="18" xfId="0" applyFont="1" applyBorder="1" applyAlignment="1"/>
    <xf numFmtId="0" fontId="5" fillId="2" borderId="10" xfId="0" applyFont="1" applyFill="1" applyBorder="1" applyAlignment="1"/>
    <xf numFmtId="0" fontId="9" fillId="0" borderId="0" xfId="0" applyFont="1" applyBorder="1" applyAlignment="1"/>
    <xf numFmtId="164" fontId="5" fillId="2" borderId="27" xfId="0" applyNumberFormat="1" applyFont="1" applyFill="1" applyBorder="1" applyAlignment="1"/>
    <xf numFmtId="0" fontId="11" fillId="0" borderId="0" xfId="0" applyFont="1" applyBorder="1" applyAlignment="1"/>
    <xf numFmtId="164" fontId="11" fillId="2" borderId="0" xfId="0" applyNumberFormat="1" applyFont="1" applyFill="1" applyBorder="1" applyAlignment="1"/>
    <xf numFmtId="0" fontId="5" fillId="2" borderId="15" xfId="4" applyFont="1" applyFill="1" applyBorder="1" applyAlignment="1">
      <alignment wrapText="1"/>
    </xf>
    <xf numFmtId="164" fontId="5" fillId="2" borderId="15" xfId="0" applyNumberFormat="1" applyFont="1" applyFill="1" applyBorder="1" applyAlignment="1"/>
    <xf numFmtId="164" fontId="5" fillId="2" borderId="13" xfId="0" applyNumberFormat="1" applyFont="1" applyFill="1" applyBorder="1" applyAlignment="1"/>
    <xf numFmtId="0" fontId="5" fillId="2" borderId="42" xfId="0" applyFont="1" applyFill="1" applyBorder="1" applyAlignment="1">
      <alignment wrapText="1"/>
    </xf>
    <xf numFmtId="0" fontId="6" fillId="0" borderId="28" xfId="0" applyFont="1" applyBorder="1" applyAlignment="1"/>
    <xf numFmtId="0" fontId="5" fillId="2" borderId="22" xfId="0" applyFont="1" applyFill="1" applyBorder="1" applyAlignment="1"/>
    <xf numFmtId="0" fontId="6" fillId="0" borderId="10" xfId="0" applyFont="1" applyBorder="1" applyAlignment="1"/>
    <xf numFmtId="166" fontId="5" fillId="2" borderId="15" xfId="0" applyNumberFormat="1" applyFont="1" applyFill="1" applyBorder="1" applyAlignment="1">
      <alignment wrapText="1"/>
    </xf>
    <xf numFmtId="166" fontId="5" fillId="2" borderId="15" xfId="0" applyNumberFormat="1" applyFont="1" applyFill="1" applyBorder="1" applyAlignment="1">
      <alignment vertical="top" wrapText="1"/>
    </xf>
    <xf numFmtId="0" fontId="6" fillId="0" borderId="13" xfId="0" applyFont="1" applyBorder="1" applyAlignment="1"/>
    <xf numFmtId="0" fontId="5" fillId="0" borderId="15" xfId="0" applyFont="1" applyFill="1" applyBorder="1" applyAlignment="1">
      <alignment wrapText="1"/>
    </xf>
    <xf numFmtId="0" fontId="5" fillId="0" borderId="28" xfId="0" applyFont="1" applyFill="1" applyBorder="1" applyAlignment="1">
      <alignment wrapText="1"/>
    </xf>
    <xf numFmtId="164" fontId="5" fillId="2" borderId="42" xfId="0" applyNumberFormat="1" applyFont="1" applyFill="1" applyBorder="1" applyAlignment="1"/>
    <xf numFmtId="0" fontId="13" fillId="2" borderId="32" xfId="0" applyFont="1" applyFill="1" applyBorder="1" applyAlignment="1"/>
    <xf numFmtId="0" fontId="0" fillId="0" borderId="0" xfId="0" applyAlignment="1"/>
    <xf numFmtId="0" fontId="11" fillId="0" borderId="0" xfId="0" applyFont="1" applyAlignment="1"/>
    <xf numFmtId="0" fontId="9" fillId="0" borderId="0" xfId="0" applyFont="1" applyAlignment="1"/>
    <xf numFmtId="3" fontId="2" fillId="2" borderId="13" xfId="0" applyNumberFormat="1" applyFont="1" applyFill="1" applyBorder="1" applyAlignment="1"/>
    <xf numFmtId="165" fontId="7" fillId="2" borderId="18" xfId="0" applyNumberFormat="1" applyFont="1" applyFill="1" applyBorder="1" applyAlignment="1"/>
    <xf numFmtId="165" fontId="7" fillId="2" borderId="10" xfId="0" applyNumberFormat="1" applyFont="1" applyFill="1" applyBorder="1" applyAlignment="1"/>
    <xf numFmtId="0" fontId="5" fillId="0" borderId="27" xfId="0" applyFont="1" applyBorder="1" applyAlignment="1"/>
    <xf numFmtId="165" fontId="5" fillId="2" borderId="15" xfId="4" applyNumberFormat="1" applyFont="1" applyFill="1" applyBorder="1" applyAlignment="1">
      <alignment wrapText="1"/>
    </xf>
    <xf numFmtId="0" fontId="5" fillId="0" borderId="15" xfId="0" applyFont="1" applyBorder="1" applyAlignment="1"/>
    <xf numFmtId="164" fontId="5" fillId="2" borderId="28" xfId="0" applyNumberFormat="1" applyFont="1" applyFill="1" applyBorder="1" applyAlignment="1"/>
    <xf numFmtId="164" fontId="5" fillId="2" borderId="42" xfId="0" applyNumberFormat="1" applyFont="1" applyFill="1" applyBorder="1" applyAlignment="1">
      <alignment wrapText="1"/>
    </xf>
    <xf numFmtId="164" fontId="7" fillId="2" borderId="27" xfId="0" applyNumberFormat="1" applyFont="1" applyFill="1" applyBorder="1" applyAlignment="1"/>
    <xf numFmtId="164" fontId="5" fillId="2" borderId="27" xfId="0" applyNumberFormat="1" applyFont="1" applyFill="1" applyBorder="1" applyAlignment="1">
      <alignment wrapText="1"/>
    </xf>
    <xf numFmtId="165" fontId="6" fillId="0" borderId="15" xfId="0" applyNumberFormat="1" applyFont="1" applyBorder="1" applyAlignment="1"/>
    <xf numFmtId="164" fontId="13" fillId="2" borderId="15" xfId="0" applyNumberFormat="1" applyFont="1" applyFill="1" applyBorder="1" applyAlignment="1"/>
    <xf numFmtId="165" fontId="7" fillId="2" borderId="22" xfId="0" applyNumberFormat="1" applyFont="1" applyFill="1" applyBorder="1" applyAlignment="1"/>
    <xf numFmtId="165" fontId="5" fillId="2" borderId="15" xfId="0" applyNumberFormat="1" applyFont="1" applyFill="1" applyBorder="1" applyAlignment="1">
      <alignment wrapText="1"/>
    </xf>
    <xf numFmtId="165" fontId="5" fillId="2" borderId="15" xfId="0" applyNumberFormat="1" applyFont="1" applyFill="1" applyBorder="1" applyAlignment="1">
      <alignment vertical="top" wrapText="1"/>
    </xf>
    <xf numFmtId="165" fontId="6" fillId="0" borderId="13" xfId="0" applyNumberFormat="1" applyFont="1" applyBorder="1" applyAlignment="1"/>
    <xf numFmtId="164" fontId="5" fillId="0" borderId="15" xfId="0" applyNumberFormat="1" applyFont="1" applyFill="1" applyBorder="1" applyAlignment="1">
      <alignment wrapText="1"/>
    </xf>
    <xf numFmtId="164" fontId="5" fillId="0" borderId="28" xfId="0" applyNumberFormat="1" applyFont="1" applyFill="1" applyBorder="1" applyAlignment="1">
      <alignment wrapText="1"/>
    </xf>
    <xf numFmtId="0" fontId="5" fillId="0" borderId="42" xfId="0" applyFont="1" applyBorder="1" applyAlignment="1"/>
    <xf numFmtId="164" fontId="13" fillId="2" borderId="28" xfId="0" applyNumberFormat="1" applyFont="1" applyFill="1" applyBorder="1" applyAlignment="1"/>
    <xf numFmtId="165" fontId="8" fillId="2" borderId="10" xfId="0" applyNumberFormat="1" applyFont="1" applyFill="1" applyBorder="1" applyAlignment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2" fillId="2" borderId="13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2" borderId="27" xfId="0" applyNumberFormat="1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2" borderId="0" xfId="0" applyNumberFormat="1" applyFont="1" applyFill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7" fillId="2" borderId="22" xfId="0" applyFont="1" applyFill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5" fillId="2" borderId="42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Border="1"/>
    <xf numFmtId="0" fontId="12" fillId="0" borderId="0" xfId="0" applyFont="1" applyBorder="1"/>
    <xf numFmtId="0" fontId="10" fillId="0" borderId="0" xfId="0" applyFont="1" applyBorder="1"/>
    <xf numFmtId="0" fontId="5" fillId="0" borderId="18" xfId="0" applyFont="1" applyFill="1" applyBorder="1" applyAlignment="1">
      <alignment horizontal="left"/>
    </xf>
    <xf numFmtId="0" fontId="5" fillId="0" borderId="18" xfId="0" applyFont="1" applyFill="1" applyBorder="1" applyAlignment="1">
      <alignment wrapText="1"/>
    </xf>
    <xf numFmtId="164" fontId="5" fillId="0" borderId="18" xfId="0" applyNumberFormat="1" applyFont="1" applyFill="1" applyBorder="1" applyAlignment="1">
      <alignment wrapText="1"/>
    </xf>
    <xf numFmtId="0" fontId="5" fillId="0" borderId="18" xfId="0" applyFont="1" applyFill="1" applyBorder="1" applyAlignment="1"/>
    <xf numFmtId="0" fontId="5" fillId="0" borderId="1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/>
    <xf numFmtId="0" fontId="11" fillId="2" borderId="0" xfId="0" applyFont="1" applyFill="1" applyBorder="1" applyAlignment="1"/>
    <xf numFmtId="0" fontId="8" fillId="2" borderId="41" xfId="0" applyFont="1" applyFill="1" applyBorder="1" applyAlignment="1"/>
    <xf numFmtId="0" fontId="7" fillId="2" borderId="17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1" fontId="2" fillId="2" borderId="11" xfId="0" applyNumberFormat="1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9" xfId="0" applyFont="1" applyBorder="1" applyAlignment="1"/>
    <xf numFmtId="0" fontId="9" fillId="0" borderId="10" xfId="0" applyFont="1" applyBorder="1" applyAlignment="1">
      <alignment horizontal="left"/>
    </xf>
    <xf numFmtId="0" fontId="9" fillId="0" borderId="10" xfId="0" applyFont="1" applyBorder="1" applyAlignment="1"/>
    <xf numFmtId="0" fontId="9" fillId="0" borderId="10" xfId="0" applyFont="1" applyBorder="1"/>
    <xf numFmtId="0" fontId="10" fillId="0" borderId="11" xfId="0" applyFont="1" applyBorder="1"/>
    <xf numFmtId="0" fontId="8" fillId="2" borderId="21" xfId="0" applyFont="1" applyFill="1" applyBorder="1" applyAlignment="1">
      <alignment horizontal="center"/>
    </xf>
    <xf numFmtId="0" fontId="6" fillId="0" borderId="27" xfId="0" applyFont="1" applyBorder="1"/>
    <xf numFmtId="0" fontId="6" fillId="0" borderId="27" xfId="0" applyFont="1" applyBorder="1" applyAlignment="1">
      <alignment horizontal="left"/>
    </xf>
    <xf numFmtId="0" fontId="6" fillId="0" borderId="27" xfId="0" applyFont="1" applyBorder="1" applyAlignment="1"/>
    <xf numFmtId="164" fontId="2" fillId="2" borderId="2" xfId="2" applyNumberFormat="1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3" fontId="17" fillId="4" borderId="8" xfId="0" applyNumberFormat="1" applyFont="1" applyFill="1" applyBorder="1" applyAlignment="1">
      <alignment horizontal="center"/>
    </xf>
    <xf numFmtId="0" fontId="17" fillId="4" borderId="37" xfId="0" applyFont="1" applyFill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4" borderId="23" xfId="0" applyFont="1" applyFill="1" applyBorder="1" applyAlignment="1">
      <alignment horizontal="center"/>
    </xf>
    <xf numFmtId="3" fontId="17" fillId="4" borderId="23" xfId="0" applyNumberFormat="1" applyFont="1" applyFill="1" applyBorder="1" applyAlignment="1">
      <alignment horizontal="center"/>
    </xf>
    <xf numFmtId="0" fontId="19" fillId="0" borderId="23" xfId="0" applyFont="1" applyBorder="1"/>
    <xf numFmtId="0" fontId="19" fillId="0" borderId="25" xfId="0" applyFont="1" applyBorder="1"/>
    <xf numFmtId="0" fontId="20" fillId="2" borderId="27" xfId="0" applyFont="1" applyFill="1" applyBorder="1"/>
    <xf numFmtId="0" fontId="19" fillId="2" borderId="27" xfId="0" applyNumberFormat="1" applyFont="1" applyFill="1" applyBorder="1" applyAlignment="1">
      <alignment horizontal="left" wrapText="1"/>
    </xf>
    <xf numFmtId="164" fontId="19" fillId="2" borderId="27" xfId="0" applyNumberFormat="1" applyFont="1" applyFill="1" applyBorder="1" applyAlignment="1">
      <alignment horizontal="center"/>
    </xf>
    <xf numFmtId="0" fontId="21" fillId="2" borderId="27" xfId="0" applyFont="1" applyFill="1" applyBorder="1" applyAlignment="1"/>
    <xf numFmtId="0" fontId="21" fillId="2" borderId="27" xfId="0" applyFont="1" applyFill="1" applyBorder="1" applyAlignment="1">
      <alignment horizontal="center" vertical="center" wrapText="1"/>
    </xf>
    <xf numFmtId="2" fontId="19" fillId="2" borderId="27" xfId="0" applyNumberFormat="1" applyFont="1" applyFill="1" applyBorder="1"/>
    <xf numFmtId="2" fontId="19" fillId="2" borderId="36" xfId="0" applyNumberFormat="1" applyFont="1" applyFill="1" applyBorder="1"/>
    <xf numFmtId="0" fontId="20" fillId="2" borderId="10" xfId="0" applyFont="1" applyFill="1" applyBorder="1"/>
    <xf numFmtId="0" fontId="17" fillId="2" borderId="10" xfId="0" applyFont="1" applyFill="1" applyBorder="1" applyAlignment="1">
      <alignment horizontal="left"/>
    </xf>
    <xf numFmtId="165" fontId="17" fillId="2" borderId="10" xfId="0" applyNumberFormat="1" applyFont="1" applyFill="1" applyBorder="1" applyAlignment="1">
      <alignment horizontal="center"/>
    </xf>
    <xf numFmtId="0" fontId="17" fillId="2" borderId="10" xfId="0" applyFont="1" applyFill="1" applyBorder="1" applyAlignment="1">
      <alignment horizontal="right"/>
    </xf>
    <xf numFmtId="0" fontId="17" fillId="2" borderId="10" xfId="0" applyFont="1" applyFill="1" applyBorder="1"/>
    <xf numFmtId="0" fontId="19" fillId="2" borderId="10" xfId="0" applyFont="1" applyFill="1" applyBorder="1"/>
    <xf numFmtId="0" fontId="19" fillId="2" borderId="11" xfId="0" applyFont="1" applyFill="1" applyBorder="1"/>
    <xf numFmtId="0" fontId="20" fillId="2" borderId="23" xfId="0" applyFont="1" applyFill="1" applyBorder="1"/>
    <xf numFmtId="0" fontId="19" fillId="2" borderId="23" xfId="0" applyFont="1" applyFill="1" applyBorder="1" applyAlignment="1">
      <alignment horizontal="left"/>
    </xf>
    <xf numFmtId="165" fontId="19" fillId="2" borderId="23" xfId="0" applyNumberFormat="1" applyFont="1" applyFill="1" applyBorder="1" applyAlignment="1">
      <alignment horizontal="left"/>
    </xf>
    <xf numFmtId="0" fontId="19" fillId="2" borderId="23" xfId="0" applyFont="1" applyFill="1" applyBorder="1"/>
    <xf numFmtId="0" fontId="19" fillId="2" borderId="25" xfId="0" applyFont="1" applyFill="1" applyBorder="1"/>
    <xf numFmtId="0" fontId="19" fillId="2" borderId="27" xfId="0" applyFont="1" applyFill="1" applyBorder="1" applyAlignment="1">
      <alignment horizontal="left"/>
    </xf>
    <xf numFmtId="165" fontId="19" fillId="2" borderId="27" xfId="0" applyNumberFormat="1" applyFont="1" applyFill="1" applyBorder="1" applyAlignment="1">
      <alignment horizontal="center"/>
    </xf>
    <xf numFmtId="0" fontId="21" fillId="0" borderId="27" xfId="0" applyFont="1" applyFill="1" applyBorder="1" applyAlignment="1"/>
    <xf numFmtId="0" fontId="21" fillId="0" borderId="27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left"/>
    </xf>
    <xf numFmtId="0" fontId="17" fillId="2" borderId="23" xfId="0" applyFont="1" applyFill="1" applyBorder="1"/>
    <xf numFmtId="165" fontId="19" fillId="2" borderId="23" xfId="0" applyNumberFormat="1" applyFont="1" applyFill="1" applyBorder="1" applyAlignment="1">
      <alignment horizontal="center"/>
    </xf>
    <xf numFmtId="0" fontId="17" fillId="2" borderId="22" xfId="0" applyFont="1" applyFill="1" applyBorder="1"/>
    <xf numFmtId="0" fontId="19" fillId="2" borderId="22" xfId="0" applyFont="1" applyFill="1" applyBorder="1" applyAlignment="1">
      <alignment horizontal="left"/>
    </xf>
    <xf numFmtId="165" fontId="19" fillId="2" borderId="22" xfId="0" applyNumberFormat="1" applyFont="1" applyFill="1" applyBorder="1" applyAlignment="1">
      <alignment horizontal="center"/>
    </xf>
    <xf numFmtId="0" fontId="19" fillId="2" borderId="22" xfId="0" applyFont="1" applyFill="1" applyBorder="1"/>
    <xf numFmtId="0" fontId="19" fillId="2" borderId="26" xfId="0" applyFont="1" applyFill="1" applyBorder="1"/>
    <xf numFmtId="0" fontId="19" fillId="0" borderId="27" xfId="0" applyFont="1" applyFill="1" applyBorder="1" applyAlignment="1"/>
    <xf numFmtId="0" fontId="19" fillId="0" borderId="27" xfId="0" applyFont="1" applyFill="1" applyBorder="1" applyAlignment="1">
      <alignment horizontal="center" vertical="center" wrapText="1"/>
    </xf>
    <xf numFmtId="0" fontId="19" fillId="0" borderId="10" xfId="0" applyFont="1" applyBorder="1"/>
    <xf numFmtId="0" fontId="19" fillId="0" borderId="11" xfId="0" applyFont="1" applyBorder="1"/>
    <xf numFmtId="0" fontId="17" fillId="2" borderId="23" xfId="0" applyFont="1" applyFill="1" applyBorder="1" applyAlignment="1">
      <alignment horizontal="left"/>
    </xf>
    <xf numFmtId="165" fontId="17" fillId="2" borderId="23" xfId="0" applyNumberFormat="1" applyFont="1" applyFill="1" applyBorder="1" applyAlignment="1">
      <alignment horizontal="center"/>
    </xf>
    <xf numFmtId="0" fontId="17" fillId="2" borderId="23" xfId="0" applyFont="1" applyFill="1" applyBorder="1" applyAlignment="1">
      <alignment horizontal="right"/>
    </xf>
    <xf numFmtId="0" fontId="20" fillId="0" borderId="15" xfId="0" applyFont="1" applyBorder="1"/>
    <xf numFmtId="0" fontId="22" fillId="0" borderId="15" xfId="0" applyFont="1" applyBorder="1"/>
    <xf numFmtId="0" fontId="19" fillId="2" borderId="15" xfId="0" applyFont="1" applyFill="1" applyBorder="1" applyAlignment="1">
      <alignment horizontal="right"/>
    </xf>
    <xf numFmtId="0" fontId="17" fillId="2" borderId="27" xfId="0" applyFont="1" applyFill="1" applyBorder="1"/>
    <xf numFmtId="0" fontId="17" fillId="2" borderId="27" xfId="0" applyFont="1" applyFill="1" applyBorder="1" applyAlignment="1">
      <alignment horizontal="left"/>
    </xf>
    <xf numFmtId="165" fontId="17" fillId="2" borderId="27" xfId="0" applyNumberFormat="1" applyFont="1" applyFill="1" applyBorder="1" applyAlignment="1">
      <alignment horizontal="center"/>
    </xf>
    <xf numFmtId="0" fontId="17" fillId="2" borderId="27" xfId="0" applyFont="1" applyFill="1" applyBorder="1" applyAlignment="1">
      <alignment horizontal="right"/>
    </xf>
    <xf numFmtId="0" fontId="19" fillId="0" borderId="27" xfId="0" applyFont="1" applyBorder="1"/>
    <xf numFmtId="0" fontId="19" fillId="0" borderId="36" xfId="0" applyFont="1" applyBorder="1"/>
    <xf numFmtId="0" fontId="17" fillId="2" borderId="28" xfId="0" applyFont="1" applyFill="1" applyBorder="1" applyAlignment="1"/>
    <xf numFmtId="0" fontId="19" fillId="2" borderId="28" xfId="0" applyFont="1" applyFill="1" applyBorder="1" applyAlignment="1">
      <alignment horizontal="left"/>
    </xf>
    <xf numFmtId="165" fontId="19" fillId="2" borderId="28" xfId="0" applyNumberFormat="1" applyFont="1" applyFill="1" applyBorder="1" applyAlignment="1">
      <alignment horizontal="left"/>
    </xf>
    <xf numFmtId="0" fontId="19" fillId="2" borderId="28" xfId="0" applyFont="1" applyFill="1" applyBorder="1" applyAlignment="1">
      <alignment horizontal="right"/>
    </xf>
    <xf numFmtId="0" fontId="19" fillId="0" borderId="28" xfId="0" applyFont="1" applyBorder="1"/>
    <xf numFmtId="0" fontId="19" fillId="0" borderId="29" xfId="0" applyFont="1" applyBorder="1"/>
    <xf numFmtId="0" fontId="17" fillId="0" borderId="17" xfId="0" applyFont="1" applyBorder="1"/>
    <xf numFmtId="0" fontId="17" fillId="0" borderId="18" xfId="0" applyFont="1" applyBorder="1"/>
    <xf numFmtId="165" fontId="17" fillId="0" borderId="18" xfId="0" applyNumberFormat="1" applyFont="1" applyBorder="1" applyAlignment="1">
      <alignment horizontal="center"/>
    </xf>
    <xf numFmtId="0" fontId="19" fillId="0" borderId="18" xfId="0" applyFont="1" applyBorder="1"/>
    <xf numFmtId="0" fontId="19" fillId="0" borderId="19" xfId="0" applyFont="1" applyBorder="1"/>
    <xf numFmtId="0" fontId="17" fillId="2" borderId="10" xfId="0" applyFont="1" applyFill="1" applyBorder="1" applyAlignment="1">
      <alignment horizontal="center"/>
    </xf>
    <xf numFmtId="0" fontId="19" fillId="2" borderId="23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19" fillId="2" borderId="22" xfId="0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/>
    </xf>
    <xf numFmtId="0" fontId="19" fillId="2" borderId="15" xfId="0" applyFont="1" applyFill="1" applyBorder="1" applyAlignment="1">
      <alignment horizontal="center"/>
    </xf>
    <xf numFmtId="0" fontId="17" fillId="2" borderId="27" xfId="0" applyFont="1" applyFill="1" applyBorder="1" applyAlignment="1">
      <alignment horizontal="center"/>
    </xf>
    <xf numFmtId="0" fontId="19" fillId="2" borderId="28" xfId="0" applyFont="1" applyFill="1" applyBorder="1" applyAlignment="1">
      <alignment horizontal="center" vertical="center" wrapText="1"/>
    </xf>
    <xf numFmtId="0" fontId="19" fillId="0" borderId="0" xfId="0" applyFont="1"/>
    <xf numFmtId="0" fontId="19" fillId="2" borderId="0" xfId="0" applyFont="1" applyFill="1" applyBorder="1"/>
    <xf numFmtId="0" fontId="19" fillId="2" borderId="0" xfId="0" applyNumberFormat="1" applyFont="1" applyFill="1" applyBorder="1" applyAlignment="1">
      <alignment horizontal="right"/>
    </xf>
    <xf numFmtId="0" fontId="19" fillId="2" borderId="0" xfId="0" applyFont="1" applyFill="1" applyBorder="1" applyAlignment="1">
      <alignment horizontal="right"/>
    </xf>
    <xf numFmtId="2" fontId="19" fillId="2" borderId="0" xfId="0" applyNumberFormat="1" applyFont="1" applyFill="1" applyBorder="1" applyAlignment="1">
      <alignment horizontal="center"/>
    </xf>
    <xf numFmtId="0" fontId="19" fillId="0" borderId="0" xfId="0" applyFont="1" applyAlignment="1">
      <alignment readingOrder="1"/>
    </xf>
    <xf numFmtId="0" fontId="0" fillId="0" borderId="0" xfId="0" applyAlignment="1">
      <alignment readingOrder="1"/>
    </xf>
    <xf numFmtId="0" fontId="19" fillId="2" borderId="0" xfId="0" applyFont="1" applyFill="1" applyBorder="1" applyAlignment="1">
      <alignment readingOrder="1"/>
    </xf>
    <xf numFmtId="0" fontId="19" fillId="2" borderId="0" xfId="0" applyFont="1" applyFill="1" applyBorder="1" applyAlignment="1">
      <alignment horizontal="right" readingOrder="1"/>
    </xf>
    <xf numFmtId="2" fontId="19" fillId="2" borderId="0" xfId="0" applyNumberFormat="1" applyFont="1" applyFill="1" applyBorder="1" applyAlignment="1">
      <alignment horizontal="center" readingOrder="1"/>
    </xf>
    <xf numFmtId="0" fontId="19" fillId="2" borderId="0" xfId="0" applyFont="1" applyFill="1" applyAlignment="1">
      <alignment readingOrder="1"/>
    </xf>
    <xf numFmtId="0" fontId="17" fillId="2" borderId="38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17" fillId="2" borderId="24" xfId="0" applyFont="1" applyFill="1" applyBorder="1" applyAlignment="1">
      <alignment horizontal="center"/>
    </xf>
    <xf numFmtId="0" fontId="17" fillId="2" borderId="21" xfId="0" applyFont="1" applyFill="1" applyBorder="1" applyAlignment="1">
      <alignment horizontal="center"/>
    </xf>
    <xf numFmtId="0" fontId="17" fillId="2" borderId="20" xfId="0" applyFont="1" applyFill="1" applyBorder="1" applyAlignment="1">
      <alignment horizontal="center"/>
    </xf>
    <xf numFmtId="0" fontId="17" fillId="2" borderId="39" xfId="0" applyFont="1" applyFill="1" applyBorder="1" applyAlignment="1">
      <alignment horizontal="center"/>
    </xf>
    <xf numFmtId="0" fontId="15" fillId="0" borderId="0" xfId="0" applyFont="1" applyAlignment="1">
      <alignment readingOrder="2"/>
    </xf>
    <xf numFmtId="0" fontId="15" fillId="2" borderId="0" xfId="0" applyFont="1" applyFill="1" applyBorder="1" applyAlignment="1">
      <alignment readingOrder="2"/>
    </xf>
    <xf numFmtId="0" fontId="20" fillId="2" borderId="8" xfId="0" applyFont="1" applyFill="1" applyBorder="1" applyAlignment="1">
      <alignment horizontal="center" vertical="center" wrapText="1"/>
    </xf>
    <xf numFmtId="0" fontId="20" fillId="2" borderId="9" xfId="2" applyFont="1" applyFill="1" applyBorder="1" applyAlignment="1">
      <alignment horizontal="center" vertical="center"/>
    </xf>
    <xf numFmtId="0" fontId="20" fillId="2" borderId="10" xfId="2" applyFont="1" applyFill="1" applyBorder="1" applyAlignment="1">
      <alignment horizontal="center" vertical="center" wrapText="1"/>
    </xf>
    <xf numFmtId="164" fontId="20" fillId="2" borderId="10" xfId="2" applyNumberFormat="1" applyFont="1" applyFill="1" applyBorder="1" applyAlignment="1">
      <alignment horizontal="center" vertical="center" wrapText="1"/>
    </xf>
    <xf numFmtId="2" fontId="20" fillId="2" borderId="40" xfId="3" applyNumberFormat="1" applyFont="1" applyFill="1" applyBorder="1" applyAlignment="1">
      <alignment horizontal="center" vertical="center" wrapText="1"/>
    </xf>
    <xf numFmtId="2" fontId="20" fillId="2" borderId="8" xfId="3" applyNumberFormat="1" applyFont="1" applyFill="1" applyBorder="1" applyAlignment="1">
      <alignment horizontal="center" vertical="center" wrapText="1"/>
    </xf>
    <xf numFmtId="0" fontId="20" fillId="0" borderId="8" xfId="0" applyFont="1" applyBorder="1" applyAlignment="1">
      <alignment vertical="center" wrapText="1"/>
    </xf>
    <xf numFmtId="0" fontId="20" fillId="2" borderId="41" xfId="0" applyFont="1" applyFill="1" applyBorder="1" applyAlignment="1">
      <alignment horizontal="center"/>
    </xf>
    <xf numFmtId="0" fontId="20" fillId="2" borderId="42" xfId="0" applyFont="1" applyFill="1" applyBorder="1" applyAlignment="1">
      <alignment horizontal="center"/>
    </xf>
    <xf numFmtId="3" fontId="20" fillId="2" borderId="42" xfId="0" applyNumberFormat="1" applyFont="1" applyFill="1" applyBorder="1" applyAlignment="1">
      <alignment horizontal="center"/>
    </xf>
    <xf numFmtId="0" fontId="20" fillId="2" borderId="42" xfId="0" applyNumberFormat="1" applyFont="1" applyFill="1" applyBorder="1" applyAlignment="1">
      <alignment horizontal="center"/>
    </xf>
    <xf numFmtId="0" fontId="20" fillId="0" borderId="43" xfId="0" applyFont="1" applyBorder="1" applyAlignment="1">
      <alignment horizontal="center" wrapText="1"/>
    </xf>
    <xf numFmtId="0" fontId="9" fillId="0" borderId="24" xfId="0" applyFont="1" applyFill="1" applyBorder="1" applyAlignment="1">
      <alignment horizontal="center"/>
    </xf>
    <xf numFmtId="0" fontId="11" fillId="0" borderId="23" xfId="5" applyFont="1" applyFill="1" applyBorder="1" applyAlignment="1">
      <alignment horizontal="left"/>
    </xf>
    <xf numFmtId="166" fontId="11" fillId="0" borderId="23" xfId="5" applyNumberFormat="1" applyFont="1" applyFill="1" applyBorder="1" applyAlignment="1">
      <alignment horizontal="right"/>
    </xf>
    <xf numFmtId="165" fontId="11" fillId="0" borderId="23" xfId="5" applyNumberFormat="1" applyFont="1" applyFill="1" applyBorder="1" applyAlignment="1">
      <alignment horizontal="right"/>
    </xf>
    <xf numFmtId="0" fontId="11" fillId="0" borderId="23" xfId="5" applyFont="1" applyFill="1" applyBorder="1" applyAlignment="1">
      <alignment horizontal="right"/>
    </xf>
    <xf numFmtId="0" fontId="11" fillId="0" borderId="23" xfId="5" applyFont="1" applyFill="1" applyBorder="1" applyAlignment="1">
      <alignment horizontal="right" wrapText="1"/>
    </xf>
    <xf numFmtId="0" fontId="22" fillId="0" borderId="23" xfId="0" applyFont="1" applyBorder="1" applyAlignment="1">
      <alignment horizontal="center"/>
    </xf>
    <xf numFmtId="0" fontId="22" fillId="0" borderId="23" xfId="0" applyFont="1" applyBorder="1" applyAlignment="1">
      <alignment wrapText="1"/>
    </xf>
    <xf numFmtId="2" fontId="23" fillId="0" borderId="25" xfId="0" applyNumberFormat="1" applyFont="1" applyBorder="1" applyAlignment="1">
      <alignment horizontal="center"/>
    </xf>
    <xf numFmtId="0" fontId="22" fillId="0" borderId="17" xfId="0" applyFont="1" applyBorder="1"/>
    <xf numFmtId="0" fontId="22" fillId="0" borderId="18" xfId="0" applyFont="1" applyBorder="1"/>
    <xf numFmtId="165" fontId="24" fillId="0" borderId="18" xfId="0" applyNumberFormat="1" applyFont="1" applyBorder="1"/>
    <xf numFmtId="0" fontId="22" fillId="0" borderId="19" xfId="0" applyFont="1" applyBorder="1"/>
    <xf numFmtId="0" fontId="22" fillId="0" borderId="0" xfId="0" applyFont="1"/>
    <xf numFmtId="165" fontId="22" fillId="0" borderId="0" xfId="0" applyNumberFormat="1" applyFont="1"/>
    <xf numFmtId="165" fontId="5" fillId="0" borderId="13" xfId="0" applyNumberFormat="1" applyFont="1" applyBorder="1" applyAlignment="1"/>
    <xf numFmtId="165" fontId="6" fillId="0" borderId="23" xfId="0" applyNumberFormat="1" applyFont="1" applyBorder="1" applyAlignment="1"/>
    <xf numFmtId="165" fontId="6" fillId="0" borderId="28" xfId="0" applyNumberFormat="1" applyFont="1" applyBorder="1" applyAlignment="1"/>
    <xf numFmtId="165" fontId="6" fillId="0" borderId="18" xfId="0" applyNumberFormat="1" applyFont="1" applyBorder="1" applyAlignment="1"/>
    <xf numFmtId="0" fontId="6" fillId="2" borderId="15" xfId="0" applyFont="1" applyFill="1" applyBorder="1" applyAlignment="1">
      <alignment horizontal="left"/>
    </xf>
    <xf numFmtId="0" fontId="6" fillId="2" borderId="15" xfId="0" applyFont="1" applyFill="1" applyBorder="1" applyAlignment="1"/>
    <xf numFmtId="0" fontId="0" fillId="2" borderId="0" xfId="0" applyFill="1"/>
    <xf numFmtId="0" fontId="6" fillId="2" borderId="10" xfId="0" applyFont="1" applyFill="1" applyBorder="1" applyAlignment="1">
      <alignment horizontal="left"/>
    </xf>
    <xf numFmtId="0" fontId="6" fillId="2" borderId="10" xfId="0" applyFont="1" applyFill="1" applyBorder="1" applyAlignment="1"/>
    <xf numFmtId="165" fontId="6" fillId="2" borderId="10" xfId="0" applyNumberFormat="1" applyFont="1" applyFill="1" applyBorder="1" applyAlignment="1"/>
    <xf numFmtId="0" fontId="6" fillId="2" borderId="10" xfId="0" applyFont="1" applyFill="1" applyBorder="1"/>
    <xf numFmtId="0" fontId="20" fillId="2" borderId="1" xfId="1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 wrapText="1"/>
    </xf>
    <xf numFmtId="0" fontId="20" fillId="2" borderId="4" xfId="1" applyFont="1" applyFill="1" applyBorder="1" applyAlignment="1">
      <alignment horizontal="center" vertical="center" wrapText="1"/>
    </xf>
    <xf numFmtId="0" fontId="20" fillId="2" borderId="5" xfId="1" applyFont="1" applyFill="1" applyBorder="1" applyAlignment="1">
      <alignment horizontal="center" vertical="center" wrapText="1"/>
    </xf>
    <xf numFmtId="0" fontId="20" fillId="2" borderId="6" xfId="1" applyFont="1" applyFill="1" applyBorder="1" applyAlignment="1">
      <alignment horizontal="center" vertical="center" wrapText="1"/>
    </xf>
    <xf numFmtId="2" fontId="17" fillId="0" borderId="14" xfId="3" applyNumberFormat="1" applyFont="1" applyBorder="1" applyAlignment="1">
      <alignment horizontal="center" vertical="center" wrapText="1"/>
    </xf>
    <xf numFmtId="2" fontId="17" fillId="0" borderId="36" xfId="3" applyNumberFormat="1" applyFont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wrapText="1"/>
    </xf>
    <xf numFmtId="0" fontId="17" fillId="0" borderId="2" xfId="1" applyFont="1" applyFill="1" applyBorder="1" applyAlignment="1">
      <alignment horizontal="center" wrapText="1"/>
    </xf>
    <xf numFmtId="0" fontId="17" fillId="0" borderId="3" xfId="1" applyFont="1" applyFill="1" applyBorder="1" applyAlignment="1">
      <alignment horizontal="center" wrapText="1"/>
    </xf>
    <xf numFmtId="0" fontId="17" fillId="0" borderId="33" xfId="1" applyFont="1" applyFill="1" applyBorder="1" applyAlignment="1">
      <alignment horizontal="center" wrapText="1"/>
    </xf>
    <xf numFmtId="0" fontId="17" fillId="0" borderId="0" xfId="1" applyFont="1" applyFill="1" applyBorder="1" applyAlignment="1">
      <alignment horizontal="center" wrapText="1"/>
    </xf>
    <xf numFmtId="0" fontId="17" fillId="0" borderId="34" xfId="1" applyFont="1" applyFill="1" applyBorder="1" applyAlignment="1">
      <alignment horizontal="center" wrapText="1"/>
    </xf>
    <xf numFmtId="0" fontId="26" fillId="2" borderId="46" xfId="6" applyFont="1" applyFill="1" applyBorder="1" applyAlignment="1">
      <alignment horizontal="center" vertical="center" wrapText="1"/>
    </xf>
    <xf numFmtId="0" fontId="14" fillId="2" borderId="47" xfId="6" applyFont="1" applyFill="1" applyBorder="1" applyAlignment="1">
      <alignment horizontal="center" vertical="center" wrapText="1"/>
    </xf>
    <xf numFmtId="0" fontId="14" fillId="2" borderId="44" xfId="6" applyFont="1" applyFill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2" borderId="45" xfId="0" applyFont="1" applyFill="1" applyBorder="1" applyAlignment="1">
      <alignment horizontal="center" vertical="center" wrapText="1"/>
    </xf>
    <xf numFmtId="0" fontId="17" fillId="4" borderId="35" xfId="0" applyFont="1" applyFill="1" applyBorder="1" applyAlignment="1">
      <alignment horizontal="center" vertical="center" wrapText="1"/>
    </xf>
    <xf numFmtId="164" fontId="17" fillId="4" borderId="45" xfId="0" applyNumberFormat="1" applyFont="1" applyFill="1" applyBorder="1" applyAlignment="1">
      <alignment horizontal="center" vertical="center" wrapText="1"/>
    </xf>
    <xf numFmtId="164" fontId="17" fillId="4" borderId="35" xfId="0" applyNumberFormat="1" applyFont="1" applyFill="1" applyBorder="1" applyAlignment="1">
      <alignment horizontal="center" vertical="center" wrapText="1"/>
    </xf>
    <xf numFmtId="2" fontId="17" fillId="0" borderId="13" xfId="3" applyNumberFormat="1" applyFont="1" applyFill="1" applyBorder="1" applyAlignment="1">
      <alignment horizontal="center" vertical="center" wrapText="1"/>
    </xf>
    <xf numFmtId="2" fontId="17" fillId="0" borderId="27" xfId="3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20" fillId="2" borderId="30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28" fillId="2" borderId="46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left"/>
    </xf>
    <xf numFmtId="0" fontId="12" fillId="3" borderId="15" xfId="0" applyFont="1" applyFill="1" applyBorder="1" applyAlignment="1">
      <alignment wrapText="1"/>
    </xf>
    <xf numFmtId="164" fontId="12" fillId="3" borderId="15" xfId="0" applyNumberFormat="1" applyFont="1" applyFill="1" applyBorder="1" applyAlignment="1">
      <alignment wrapText="1"/>
    </xf>
    <xf numFmtId="0" fontId="29" fillId="0" borderId="15" xfId="0" applyFont="1" applyBorder="1"/>
    <xf numFmtId="2" fontId="12" fillId="2" borderId="15" xfId="0" applyNumberFormat="1" applyFont="1" applyFill="1" applyBorder="1" applyAlignment="1">
      <alignment horizontal="right"/>
    </xf>
    <xf numFmtId="2" fontId="12" fillId="2" borderId="16" xfId="0" applyNumberFormat="1" applyFont="1" applyFill="1" applyBorder="1"/>
    <xf numFmtId="0" fontId="14" fillId="2" borderId="17" xfId="0" applyFont="1" applyFill="1" applyBorder="1" applyAlignment="1">
      <alignment horizontal="center"/>
    </xf>
    <xf numFmtId="0" fontId="14" fillId="2" borderId="18" xfId="0" applyFont="1" applyFill="1" applyBorder="1" applyAlignment="1">
      <alignment horizontal="left"/>
    </xf>
    <xf numFmtId="0" fontId="12" fillId="2" borderId="18" xfId="0" applyFont="1" applyFill="1" applyBorder="1" applyAlignment="1"/>
    <xf numFmtId="165" fontId="14" fillId="2" borderId="18" xfId="0" applyNumberFormat="1" applyFont="1" applyFill="1" applyBorder="1" applyAlignment="1"/>
    <xf numFmtId="0" fontId="12" fillId="2" borderId="18" xfId="0" applyFont="1" applyFill="1" applyBorder="1" applyAlignment="1">
      <alignment horizontal="right"/>
    </xf>
    <xf numFmtId="2" fontId="12" fillId="2" borderId="18" xfId="0" applyNumberFormat="1" applyFont="1" applyFill="1" applyBorder="1" applyAlignment="1">
      <alignment horizontal="right"/>
    </xf>
    <xf numFmtId="2" fontId="12" fillId="2" borderId="19" xfId="0" applyNumberFormat="1" applyFont="1" applyFill="1" applyBorder="1"/>
    <xf numFmtId="0" fontId="14" fillId="2" borderId="9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left"/>
    </xf>
    <xf numFmtId="0" fontId="14" fillId="2" borderId="10" xfId="0" applyFont="1" applyFill="1" applyBorder="1" applyAlignment="1"/>
    <xf numFmtId="3" fontId="14" fillId="2" borderId="10" xfId="0" applyNumberFormat="1" applyFont="1" applyFill="1" applyBorder="1" applyAlignment="1"/>
    <xf numFmtId="0" fontId="14" fillId="2" borderId="10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right"/>
    </xf>
    <xf numFmtId="1" fontId="14" fillId="2" borderId="11" xfId="0" applyNumberFormat="1" applyFont="1" applyFill="1" applyBorder="1" applyAlignment="1">
      <alignment horizontal="center"/>
    </xf>
    <xf numFmtId="0" fontId="30" fillId="2" borderId="12" xfId="0" applyFont="1" applyFill="1" applyBorder="1" applyAlignment="1">
      <alignment horizontal="center"/>
    </xf>
    <xf numFmtId="0" fontId="29" fillId="0" borderId="13" xfId="0" applyFont="1" applyBorder="1" applyAlignment="1">
      <alignment horizontal="left"/>
    </xf>
    <xf numFmtId="0" fontId="29" fillId="0" borderId="13" xfId="0" applyFont="1" applyBorder="1" applyAlignment="1"/>
    <xf numFmtId="0" fontId="29" fillId="0" borderId="13" xfId="0" applyFont="1" applyBorder="1"/>
    <xf numFmtId="2" fontId="12" fillId="2" borderId="13" xfId="0" applyNumberFormat="1" applyFont="1" applyFill="1" applyBorder="1" applyAlignment="1">
      <alignment horizontal="right"/>
    </xf>
    <xf numFmtId="2" fontId="12" fillId="2" borderId="14" xfId="0" applyNumberFormat="1" applyFont="1" applyFill="1" applyBorder="1"/>
    <xf numFmtId="0" fontId="30" fillId="2" borderId="20" xfId="0" applyFont="1" applyFill="1" applyBorder="1" applyAlignment="1">
      <alignment horizontal="center"/>
    </xf>
    <xf numFmtId="0" fontId="29" fillId="0" borderId="15" xfId="0" applyFont="1" applyBorder="1" applyAlignment="1">
      <alignment horizontal="left"/>
    </xf>
    <xf numFmtId="0" fontId="29" fillId="0" borderId="15" xfId="0" applyFont="1" applyBorder="1" applyAlignment="1"/>
    <xf numFmtId="0" fontId="30" fillId="2" borderId="38" xfId="0" applyFont="1" applyFill="1" applyBorder="1" applyAlignment="1">
      <alignment horizontal="center"/>
    </xf>
    <xf numFmtId="0" fontId="29" fillId="0" borderId="27" xfId="0" applyFont="1" applyBorder="1" applyAlignment="1">
      <alignment horizontal="left"/>
    </xf>
    <xf numFmtId="0" fontId="29" fillId="0" borderId="27" xfId="0" applyFont="1" applyBorder="1" applyAlignment="1"/>
    <xf numFmtId="0" fontId="29" fillId="0" borderId="27" xfId="0" applyFont="1" applyBorder="1"/>
    <xf numFmtId="2" fontId="12" fillId="2" borderId="27" xfId="0" applyNumberFormat="1" applyFont="1" applyFill="1" applyBorder="1" applyAlignment="1">
      <alignment horizontal="right"/>
    </xf>
    <xf numFmtId="2" fontId="12" fillId="2" borderId="36" xfId="0" applyNumberFormat="1" applyFont="1" applyFill="1" applyBorder="1"/>
    <xf numFmtId="0" fontId="12" fillId="2" borderId="10" xfId="0" applyFont="1" applyFill="1" applyBorder="1" applyAlignment="1"/>
    <xf numFmtId="165" fontId="14" fillId="2" borderId="10" xfId="0" applyNumberFormat="1" applyFont="1" applyFill="1" applyBorder="1" applyAlignment="1"/>
    <xf numFmtId="0" fontId="12" fillId="2" borderId="10" xfId="0" applyFont="1" applyFill="1" applyBorder="1" applyAlignment="1">
      <alignment horizontal="right"/>
    </xf>
    <xf numFmtId="2" fontId="12" fillId="2" borderId="10" xfId="0" applyNumberFormat="1" applyFont="1" applyFill="1" applyBorder="1" applyAlignment="1">
      <alignment horizontal="right"/>
    </xf>
    <xf numFmtId="2" fontId="12" fillId="2" borderId="11" xfId="0" applyNumberFormat="1" applyFont="1" applyFill="1" applyBorder="1"/>
    <xf numFmtId="0" fontId="14" fillId="2" borderId="27" xfId="0" applyFont="1" applyFill="1" applyBorder="1" applyAlignment="1">
      <alignment horizontal="left"/>
    </xf>
    <xf numFmtId="0" fontId="12" fillId="2" borderId="27" xfId="0" applyFont="1" applyFill="1" applyBorder="1" applyAlignment="1"/>
    <xf numFmtId="164" fontId="12" fillId="2" borderId="27" xfId="0" applyNumberFormat="1" applyFont="1" applyFill="1" applyBorder="1" applyAlignment="1"/>
    <xf numFmtId="0" fontId="12" fillId="2" borderId="27" xfId="0" applyFont="1" applyFill="1" applyBorder="1" applyAlignment="1">
      <alignment horizontal="center" vertical="center" wrapText="1"/>
    </xf>
    <xf numFmtId="0" fontId="30" fillId="2" borderId="24" xfId="0" applyFont="1" applyFill="1" applyBorder="1" applyAlignment="1">
      <alignment horizontal="center"/>
    </xf>
    <xf numFmtId="0" fontId="29" fillId="0" borderId="23" xfId="0" applyFont="1" applyBorder="1" applyAlignment="1">
      <alignment horizontal="left"/>
    </xf>
    <xf numFmtId="0" fontId="29" fillId="0" borderId="23" xfId="0" applyFont="1" applyBorder="1" applyAlignment="1"/>
    <xf numFmtId="0" fontId="29" fillId="0" borderId="23" xfId="0" applyFont="1" applyBorder="1"/>
    <xf numFmtId="2" fontId="12" fillId="2" borderId="23" xfId="0" applyNumberFormat="1" applyFont="1" applyFill="1" applyBorder="1" applyAlignment="1">
      <alignment horizontal="right"/>
    </xf>
    <xf numFmtId="2" fontId="12" fillId="2" borderId="25" xfId="0" applyNumberFormat="1" applyFont="1" applyFill="1" applyBorder="1"/>
    <xf numFmtId="0" fontId="30" fillId="2" borderId="17" xfId="0" applyFont="1" applyFill="1" applyBorder="1" applyAlignment="1">
      <alignment horizontal="center"/>
    </xf>
    <xf numFmtId="0" fontId="29" fillId="0" borderId="18" xfId="0" applyFont="1" applyBorder="1" applyAlignment="1">
      <alignment horizontal="left"/>
    </xf>
    <xf numFmtId="0" fontId="29" fillId="0" borderId="18" xfId="0" applyFont="1" applyBorder="1" applyAlignment="1"/>
    <xf numFmtId="165" fontId="29" fillId="0" borderId="18" xfId="0" applyNumberFormat="1" applyFont="1" applyBorder="1" applyAlignment="1"/>
    <xf numFmtId="0" fontId="29" fillId="0" borderId="28" xfId="0" applyFont="1" applyBorder="1"/>
    <xf numFmtId="2" fontId="12" fillId="2" borderId="28" xfId="0" applyNumberFormat="1" applyFont="1" applyFill="1" applyBorder="1" applyAlignment="1">
      <alignment horizontal="right"/>
    </xf>
    <xf numFmtId="2" fontId="12" fillId="2" borderId="29" xfId="0" applyNumberFormat="1" applyFont="1" applyFill="1" applyBorder="1"/>
    <xf numFmtId="0" fontId="29" fillId="0" borderId="33" xfId="0" applyFont="1" applyBorder="1" applyAlignment="1">
      <alignment horizontal="center"/>
    </xf>
    <xf numFmtId="0" fontId="29" fillId="0" borderId="0" xfId="0" applyFont="1" applyBorder="1" applyAlignment="1">
      <alignment horizontal="left"/>
    </xf>
    <xf numFmtId="0" fontId="29" fillId="0" borderId="0" xfId="0" applyFont="1" applyBorder="1" applyAlignment="1"/>
    <xf numFmtId="0" fontId="29" fillId="0" borderId="0" xfId="0" applyFont="1" applyBorder="1"/>
    <xf numFmtId="0" fontId="29" fillId="0" borderId="34" xfId="0" applyFont="1" applyBorder="1"/>
    <xf numFmtId="0" fontId="12" fillId="2" borderId="38" xfId="0" applyFont="1" applyFill="1" applyBorder="1" applyAlignment="1">
      <alignment horizontal="center"/>
    </xf>
    <xf numFmtId="0" fontId="12" fillId="2" borderId="27" xfId="0" applyNumberFormat="1" applyFont="1" applyFill="1" applyBorder="1" applyAlignment="1">
      <alignment horizontal="left"/>
    </xf>
    <xf numFmtId="0" fontId="12" fillId="0" borderId="27" xfId="0" applyFont="1" applyBorder="1" applyAlignment="1"/>
    <xf numFmtId="0" fontId="12" fillId="2" borderId="27" xfId="0" applyFont="1" applyFill="1" applyBorder="1" applyAlignment="1">
      <alignment horizontal="right"/>
    </xf>
    <xf numFmtId="0" fontId="12" fillId="2" borderId="15" xfId="4" applyFont="1" applyFill="1" applyBorder="1" applyAlignment="1">
      <alignment horizontal="left"/>
    </xf>
    <xf numFmtId="0" fontId="12" fillId="2" borderId="15" xfId="4" applyFont="1" applyFill="1" applyBorder="1" applyAlignment="1">
      <alignment wrapText="1"/>
    </xf>
    <xf numFmtId="165" fontId="12" fillId="2" borderId="15" xfId="4" applyNumberFormat="1" applyFont="1" applyFill="1" applyBorder="1" applyAlignment="1">
      <alignment wrapText="1"/>
    </xf>
    <xf numFmtId="0" fontId="29" fillId="2" borderId="15" xfId="0" applyFont="1" applyFill="1" applyBorder="1"/>
    <xf numFmtId="165" fontId="29" fillId="0" borderId="15" xfId="0" applyNumberFormat="1" applyFont="1" applyBorder="1" applyAlignment="1"/>
    <xf numFmtId="0" fontId="12" fillId="0" borderId="15" xfId="0" applyFont="1" applyBorder="1" applyAlignment="1"/>
    <xf numFmtId="0" fontId="12" fillId="2" borderId="15" xfId="0" applyFont="1" applyFill="1" applyBorder="1" applyAlignment="1">
      <alignment horizontal="left"/>
    </xf>
    <xf numFmtId="0" fontId="12" fillId="2" borderId="15" xfId="0" applyFont="1" applyFill="1" applyBorder="1" applyAlignment="1"/>
    <xf numFmtId="164" fontId="12" fillId="2" borderId="15" xfId="0" applyNumberFormat="1" applyFont="1" applyFill="1" applyBorder="1" applyAlignment="1"/>
    <xf numFmtId="0" fontId="12" fillId="2" borderId="15" xfId="0" applyFont="1" applyFill="1" applyBorder="1" applyAlignment="1">
      <alignment horizontal="left" vertical="center" wrapText="1"/>
    </xf>
    <xf numFmtId="0" fontId="12" fillId="2" borderId="27" xfId="0" applyFont="1" applyFill="1" applyBorder="1" applyAlignment="1">
      <alignment horizontal="left"/>
    </xf>
    <xf numFmtId="0" fontId="12" fillId="2" borderId="27" xfId="0" applyFont="1" applyFill="1" applyBorder="1" applyAlignment="1">
      <alignment horizontal="left" vertical="center" wrapText="1"/>
    </xf>
    <xf numFmtId="2" fontId="12" fillId="2" borderId="44" xfId="0" applyNumberFormat="1" applyFont="1" applyFill="1" applyBorder="1" applyAlignment="1">
      <alignment horizontal="right"/>
    </xf>
    <xf numFmtId="0" fontId="12" fillId="2" borderId="15" xfId="0" applyNumberFormat="1" applyFont="1" applyFill="1" applyBorder="1" applyAlignment="1">
      <alignment horizontal="left"/>
    </xf>
    <xf numFmtId="0" fontId="12" fillId="2" borderId="13" xfId="0" applyNumberFormat="1" applyFont="1" applyFill="1" applyBorder="1" applyAlignment="1">
      <alignment horizontal="left"/>
    </xf>
    <xf numFmtId="164" fontId="12" fillId="2" borderId="13" xfId="0" applyNumberFormat="1" applyFont="1" applyFill="1" applyBorder="1" applyAlignment="1"/>
    <xf numFmtId="165" fontId="12" fillId="0" borderId="13" xfId="0" applyNumberFormat="1" applyFont="1" applyBorder="1" applyAlignment="1"/>
    <xf numFmtId="0" fontId="12" fillId="2" borderId="13" xfId="0" applyFont="1" applyFill="1" applyBorder="1" applyAlignment="1">
      <alignment horizontal="left"/>
    </xf>
    <xf numFmtId="0" fontId="12" fillId="2" borderId="28" xfId="0" applyFont="1" applyFill="1" applyBorder="1" applyAlignment="1">
      <alignment horizontal="left"/>
    </xf>
    <xf numFmtId="0" fontId="12" fillId="2" borderId="28" xfId="0" applyFont="1" applyFill="1" applyBorder="1" applyAlignment="1"/>
    <xf numFmtId="164" fontId="12" fillId="2" borderId="28" xfId="0" applyNumberFormat="1" applyFont="1" applyFill="1" applyBorder="1" applyAlignment="1"/>
    <xf numFmtId="0" fontId="12" fillId="2" borderId="28" xfId="0" applyFont="1" applyFill="1" applyBorder="1" applyAlignment="1">
      <alignment horizontal="left" vertical="center" wrapText="1"/>
    </xf>
    <xf numFmtId="0" fontId="14" fillId="2" borderId="42" xfId="0" applyFont="1" applyFill="1" applyBorder="1" applyAlignment="1">
      <alignment horizontal="left"/>
    </xf>
    <xf numFmtId="0" fontId="12" fillId="2" borderId="42" xfId="0" applyFont="1" applyFill="1" applyBorder="1" applyAlignment="1">
      <alignment wrapText="1"/>
    </xf>
    <xf numFmtId="164" fontId="12" fillId="2" borderId="42" xfId="0" applyNumberFormat="1" applyFont="1" applyFill="1" applyBorder="1" applyAlignment="1">
      <alignment wrapText="1"/>
    </xf>
    <xf numFmtId="0" fontId="12" fillId="2" borderId="42" xfId="0" applyFont="1" applyFill="1" applyBorder="1" applyAlignment="1">
      <alignment horizontal="center" vertical="center" wrapText="1"/>
    </xf>
    <xf numFmtId="2" fontId="12" fillId="2" borderId="42" xfId="0" applyNumberFormat="1" applyFont="1" applyFill="1" applyBorder="1" applyAlignment="1">
      <alignment horizontal="right"/>
    </xf>
    <xf numFmtId="2" fontId="12" fillId="2" borderId="43" xfId="0" applyNumberFormat="1" applyFont="1" applyFill="1" applyBorder="1"/>
    <xf numFmtId="0" fontId="29" fillId="0" borderId="28" xfId="0" applyFont="1" applyBorder="1" applyAlignment="1">
      <alignment horizontal="left"/>
    </xf>
    <xf numFmtId="0" fontId="29" fillId="0" borderId="28" xfId="0" applyFont="1" applyBorder="1" applyAlignment="1"/>
    <xf numFmtId="164" fontId="14" fillId="2" borderId="27" xfId="0" applyNumberFormat="1" applyFont="1" applyFill="1" applyBorder="1" applyAlignment="1"/>
    <xf numFmtId="0" fontId="12" fillId="2" borderId="36" xfId="0" applyFont="1" applyFill="1" applyBorder="1"/>
    <xf numFmtId="0" fontId="30" fillId="2" borderId="39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left"/>
    </xf>
    <xf numFmtId="0" fontId="14" fillId="2" borderId="13" xfId="0" applyFont="1" applyFill="1" applyBorder="1" applyAlignment="1"/>
    <xf numFmtId="3" fontId="14" fillId="2" borderId="13" xfId="0" applyNumberFormat="1" applyFont="1" applyFill="1" applyBorder="1" applyAlignment="1"/>
    <xf numFmtId="0" fontId="14" fillId="2" borderId="13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right"/>
    </xf>
    <xf numFmtId="1" fontId="14" fillId="2" borderId="14" xfId="0" applyNumberFormat="1" applyFont="1" applyFill="1" applyBorder="1" applyAlignment="1">
      <alignment horizontal="center"/>
    </xf>
    <xf numFmtId="0" fontId="30" fillId="2" borderId="21" xfId="0" applyFont="1" applyFill="1" applyBorder="1" applyAlignment="1">
      <alignment horizontal="center"/>
    </xf>
    <xf numFmtId="2" fontId="12" fillId="2" borderId="22" xfId="0" applyNumberFormat="1" applyFont="1" applyFill="1" applyBorder="1" applyAlignment="1">
      <alignment horizontal="right"/>
    </xf>
    <xf numFmtId="0" fontId="31" fillId="2" borderId="15" xfId="0" applyFont="1" applyFill="1" applyBorder="1" applyAlignment="1"/>
    <xf numFmtId="164" fontId="31" fillId="2" borderId="15" xfId="0" applyNumberFormat="1" applyFont="1" applyFill="1" applyBorder="1" applyAlignment="1"/>
    <xf numFmtId="0" fontId="31" fillId="2" borderId="13" xfId="0" applyFont="1" applyFill="1" applyBorder="1" applyAlignment="1"/>
    <xf numFmtId="164" fontId="31" fillId="2" borderId="13" xfId="0" applyNumberFormat="1" applyFont="1" applyFill="1" applyBorder="1" applyAlignment="1"/>
    <xf numFmtId="0" fontId="14" fillId="2" borderId="22" xfId="0" applyFont="1" applyFill="1" applyBorder="1" applyAlignment="1">
      <alignment horizontal="left"/>
    </xf>
    <xf numFmtId="0" fontId="12" fillId="2" borderId="22" xfId="0" applyFont="1" applyFill="1" applyBorder="1" applyAlignment="1"/>
    <xf numFmtId="165" fontId="14" fillId="2" borderId="22" xfId="0" applyNumberFormat="1" applyFont="1" applyFill="1" applyBorder="1" applyAlignment="1"/>
    <xf numFmtId="0" fontId="12" fillId="2" borderId="22" xfId="0" applyFont="1" applyFill="1" applyBorder="1" applyAlignment="1">
      <alignment horizontal="right"/>
    </xf>
    <xf numFmtId="2" fontId="12" fillId="2" borderId="26" xfId="0" applyNumberFormat="1" applyFont="1" applyFill="1" applyBorder="1"/>
    <xf numFmtId="164" fontId="12" fillId="2" borderId="27" xfId="0" applyNumberFormat="1" applyFont="1" applyFill="1" applyBorder="1" applyAlignment="1">
      <alignment wrapText="1"/>
    </xf>
    <xf numFmtId="0" fontId="29" fillId="2" borderId="10" xfId="0" applyFont="1" applyFill="1" applyBorder="1" applyAlignment="1">
      <alignment horizontal="left"/>
    </xf>
    <xf numFmtId="0" fontId="29" fillId="2" borderId="10" xfId="0" applyFont="1" applyFill="1" applyBorder="1" applyAlignment="1"/>
    <xf numFmtId="165" fontId="29" fillId="2" borderId="10" xfId="0" applyNumberFormat="1" applyFont="1" applyFill="1" applyBorder="1" applyAlignment="1"/>
    <xf numFmtId="0" fontId="29" fillId="2" borderId="10" xfId="0" applyFont="1" applyFill="1" applyBorder="1"/>
    <xf numFmtId="165" fontId="29" fillId="0" borderId="23" xfId="0" applyNumberFormat="1" applyFont="1" applyBorder="1" applyAlignment="1"/>
    <xf numFmtId="0" fontId="29" fillId="2" borderId="15" xfId="0" applyFont="1" applyFill="1" applyBorder="1" applyAlignment="1">
      <alignment horizontal="left"/>
    </xf>
    <xf numFmtId="0" fontId="29" fillId="2" borderId="15" xfId="0" applyFont="1" applyFill="1" applyBorder="1" applyAlignment="1"/>
    <xf numFmtId="0" fontId="12" fillId="2" borderId="15" xfId="4" applyFont="1" applyFill="1" applyBorder="1" applyAlignment="1">
      <alignment horizontal="left" wrapText="1"/>
    </xf>
    <xf numFmtId="166" fontId="12" fillId="2" borderId="15" xfId="0" applyNumberFormat="1" applyFont="1" applyFill="1" applyBorder="1" applyAlignment="1">
      <alignment wrapText="1"/>
    </xf>
    <xf numFmtId="165" fontId="12" fillId="2" borderId="15" xfId="0" applyNumberFormat="1" applyFont="1" applyFill="1" applyBorder="1" applyAlignment="1">
      <alignment wrapText="1"/>
    </xf>
    <xf numFmtId="166" fontId="12" fillId="2" borderId="15" xfId="0" applyNumberFormat="1" applyFont="1" applyFill="1" applyBorder="1" applyAlignment="1">
      <alignment vertical="top" wrapText="1"/>
    </xf>
    <xf numFmtId="165" fontId="12" fillId="2" borderId="15" xfId="0" applyNumberFormat="1" applyFont="1" applyFill="1" applyBorder="1" applyAlignment="1">
      <alignment vertical="top" wrapText="1"/>
    </xf>
    <xf numFmtId="0" fontId="12" fillId="2" borderId="13" xfId="4" applyFont="1" applyFill="1" applyBorder="1" applyAlignment="1">
      <alignment horizontal="left" wrapText="1"/>
    </xf>
    <xf numFmtId="165" fontId="29" fillId="0" borderId="13" xfId="0" applyNumberFormat="1" applyFont="1" applyBorder="1" applyAlignment="1"/>
    <xf numFmtId="0" fontId="12" fillId="0" borderId="15" xfId="0" applyFont="1" applyFill="1" applyBorder="1" applyAlignment="1">
      <alignment horizontal="left"/>
    </xf>
    <xf numFmtId="0" fontId="12" fillId="0" borderId="15" xfId="0" applyFont="1" applyFill="1" applyBorder="1" applyAlignment="1">
      <alignment wrapText="1"/>
    </xf>
    <xf numFmtId="164" fontId="12" fillId="0" borderId="15" xfId="0" applyNumberFormat="1" applyFont="1" applyFill="1" applyBorder="1" applyAlignment="1">
      <alignment wrapTex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/>
    </xf>
    <xf numFmtId="0" fontId="12" fillId="0" borderId="18" xfId="0" applyFont="1" applyFill="1" applyBorder="1" applyAlignment="1">
      <alignment wrapText="1"/>
    </xf>
    <xf numFmtId="164" fontId="12" fillId="0" borderId="18" xfId="0" applyNumberFormat="1" applyFont="1" applyFill="1" applyBorder="1" applyAlignment="1">
      <alignment wrapText="1"/>
    </xf>
    <xf numFmtId="0" fontId="12" fillId="0" borderId="18" xfId="0" applyFont="1" applyFill="1" applyBorder="1" applyAlignment="1">
      <alignment horizontal="left" vertical="center" wrapText="1"/>
    </xf>
    <xf numFmtId="0" fontId="29" fillId="0" borderId="10" xfId="0" applyFont="1" applyBorder="1" applyAlignment="1">
      <alignment horizontal="left"/>
    </xf>
    <xf numFmtId="0" fontId="29" fillId="0" borderId="10" xfId="0" applyFont="1" applyBorder="1" applyAlignment="1"/>
    <xf numFmtId="0" fontId="29" fillId="0" borderId="10" xfId="0" applyFont="1" applyBorder="1"/>
    <xf numFmtId="0" fontId="12" fillId="2" borderId="42" xfId="0" applyNumberFormat="1" applyFont="1" applyFill="1" applyBorder="1" applyAlignment="1">
      <alignment horizontal="left"/>
    </xf>
    <xf numFmtId="164" fontId="12" fillId="2" borderId="42" xfId="0" applyNumberFormat="1" applyFont="1" applyFill="1" applyBorder="1" applyAlignment="1"/>
    <xf numFmtId="0" fontId="12" fillId="0" borderId="42" xfId="0" applyFont="1" applyBorder="1" applyAlignment="1"/>
    <xf numFmtId="0" fontId="12" fillId="2" borderId="42" xfId="0" applyFont="1" applyFill="1" applyBorder="1" applyAlignment="1">
      <alignment horizontal="right"/>
    </xf>
    <xf numFmtId="0" fontId="29" fillId="0" borderId="11" xfId="0" applyFont="1" applyBorder="1"/>
    <xf numFmtId="0" fontId="31" fillId="2" borderId="15" xfId="0" applyFont="1" applyFill="1" applyBorder="1" applyAlignment="1">
      <alignment horizontal="left" vertical="center" wrapText="1"/>
    </xf>
    <xf numFmtId="164" fontId="31" fillId="2" borderId="28" xfId="0" applyNumberFormat="1" applyFont="1" applyFill="1" applyBorder="1" applyAlignment="1"/>
    <xf numFmtId="0" fontId="31" fillId="2" borderId="28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/>
    <xf numFmtId="165" fontId="2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right"/>
    </xf>
    <xf numFmtId="2" fontId="3" fillId="2" borderId="10" xfId="0" applyNumberFormat="1" applyFont="1" applyFill="1" applyBorder="1" applyAlignment="1">
      <alignment horizontal="right"/>
    </xf>
    <xf numFmtId="2" fontId="3" fillId="2" borderId="11" xfId="0" applyNumberFormat="1" applyFont="1" applyFill="1" applyBorder="1"/>
    <xf numFmtId="165" fontId="2" fillId="2" borderId="31" xfId="0" applyNumberFormat="1" applyFont="1" applyFill="1" applyBorder="1" applyAlignment="1">
      <alignment horizontal="left"/>
    </xf>
    <xf numFmtId="165" fontId="27" fillId="2" borderId="10" xfId="0" applyNumberFormat="1" applyFont="1" applyFill="1" applyBorder="1" applyAlignment="1"/>
    <xf numFmtId="0" fontId="32" fillId="0" borderId="10" xfId="0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30" fillId="2" borderId="41" xfId="0" applyFont="1" applyFill="1" applyBorder="1" applyAlignment="1">
      <alignment horizontal="center"/>
    </xf>
    <xf numFmtId="0" fontId="14" fillId="2" borderId="21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30" fillId="0" borderId="24" xfId="0" applyFont="1" applyFill="1" applyBorder="1" applyAlignment="1">
      <alignment horizontal="center"/>
    </xf>
    <xf numFmtId="0" fontId="30" fillId="0" borderId="20" xfId="0" applyFont="1" applyFill="1" applyBorder="1" applyAlignment="1">
      <alignment horizontal="center"/>
    </xf>
    <xf numFmtId="0" fontId="30" fillId="0" borderId="12" xfId="0" applyFont="1" applyFill="1" applyBorder="1" applyAlignment="1">
      <alignment horizontal="center"/>
    </xf>
    <xf numFmtId="0" fontId="30" fillId="0" borderId="3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0" fillId="2" borderId="15" xfId="0" applyFont="1" applyFill="1" applyBorder="1" applyAlignment="1">
      <alignment horizontal="center"/>
    </xf>
    <xf numFmtId="0" fontId="14" fillId="2" borderId="41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14" fillId="2" borderId="23" xfId="0" applyFont="1" applyFill="1" applyBorder="1" applyAlignment="1">
      <alignment horizontal="left"/>
    </xf>
    <xf numFmtId="0" fontId="31" fillId="2" borderId="23" xfId="0" applyFont="1" applyFill="1" applyBorder="1" applyAlignment="1"/>
    <xf numFmtId="164" fontId="12" fillId="2" borderId="23" xfId="0" applyNumberFormat="1" applyFont="1" applyFill="1" applyBorder="1" applyAlignment="1">
      <alignment wrapText="1"/>
    </xf>
    <xf numFmtId="0" fontId="31" fillId="2" borderId="23" xfId="0" applyFont="1" applyFill="1" applyBorder="1" applyAlignment="1">
      <alignment horizontal="center" vertical="center" wrapText="1"/>
    </xf>
    <xf numFmtId="0" fontId="31" fillId="2" borderId="42" xfId="0" applyFont="1" applyFill="1" applyBorder="1" applyAlignment="1"/>
    <xf numFmtId="0" fontId="31" fillId="2" borderId="42" xfId="0" applyFont="1" applyFill="1" applyBorder="1" applyAlignment="1">
      <alignment horizontal="center" vertical="center" wrapText="1"/>
    </xf>
    <xf numFmtId="0" fontId="27" fillId="2" borderId="32" xfId="0" applyFont="1" applyFill="1" applyBorder="1" applyAlignment="1"/>
    <xf numFmtId="0" fontId="3" fillId="2" borderId="0" xfId="0" applyFont="1" applyFill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29" fillId="0" borderId="27" xfId="0" applyFont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29" fillId="0" borderId="23" xfId="0" applyFont="1" applyBorder="1" applyAlignment="1">
      <alignment horizontal="center"/>
    </xf>
    <xf numFmtId="0" fontId="29" fillId="0" borderId="28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2" borderId="15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31" fillId="2" borderId="15" xfId="0" applyFont="1" applyFill="1" applyBorder="1" applyAlignment="1">
      <alignment horizontal="center"/>
    </xf>
    <xf numFmtId="0" fontId="31" fillId="2" borderId="13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0" fontId="29" fillId="2" borderId="10" xfId="0" applyFont="1" applyFill="1" applyBorder="1" applyAlignment="1">
      <alignment horizontal="center"/>
    </xf>
    <xf numFmtId="0" fontId="31" fillId="2" borderId="23" xfId="0" applyFont="1" applyFill="1" applyBorder="1" applyAlignment="1">
      <alignment horizontal="center"/>
    </xf>
    <xf numFmtId="0" fontId="12" fillId="2" borderId="15" xfId="4" applyFont="1" applyFill="1" applyBorder="1" applyAlignment="1">
      <alignment horizontal="center"/>
    </xf>
    <xf numFmtId="0" fontId="12" fillId="2" borderId="13" xfId="4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31" fillId="2" borderId="28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1" fontId="32" fillId="0" borderId="10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7">
    <cellStyle name="Нормален" xfId="0" builtinId="0"/>
    <cellStyle name="Нормален 2" xfId="5"/>
    <cellStyle name="Нормален 3" xfId="6"/>
    <cellStyle name="Нормален_Лист1" xfId="4"/>
    <cellStyle name="Нормален_Лист2" xfId="2"/>
    <cellStyle name="Нормален_Лист3" xfId="1"/>
    <cellStyle name="Нормален_ниви" xfId="3"/>
  </cellStyles>
  <dxfs count="0"/>
  <tableStyles count="0" defaultTableStyle="TableStyleMedium2" defaultPivotStyle="PivotStyleLight16"/>
  <colors>
    <mruColors>
      <color rgb="FFFF9999"/>
      <color rgb="FFFF66CC"/>
      <color rgb="FFFF33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7"/>
  <sheetViews>
    <sheetView tabSelected="1" workbookViewId="0">
      <selection activeCell="I3" sqref="I3"/>
    </sheetView>
  </sheetViews>
  <sheetFormatPr defaultRowHeight="15" x14ac:dyDescent="0.25"/>
  <cols>
    <col min="1" max="1" width="6.85546875" style="572" customWidth="1"/>
    <col min="2" max="2" width="17.140625" style="193" customWidth="1"/>
    <col min="3" max="3" width="15.140625" style="152" customWidth="1"/>
    <col min="4" max="4" width="11.7109375" style="152" customWidth="1"/>
    <col min="5" max="5" width="6" style="614" customWidth="1"/>
    <col min="6" max="6" width="6.85546875" customWidth="1"/>
    <col min="7" max="7" width="9.42578125" customWidth="1"/>
    <col min="8" max="8" width="12.5703125" customWidth="1"/>
  </cols>
  <sheetData>
    <row r="1" spans="1:8" ht="15.75" thickBot="1" x14ac:dyDescent="0.3">
      <c r="A1" s="559"/>
      <c r="B1" s="177"/>
      <c r="C1" s="126"/>
      <c r="D1" s="126"/>
      <c r="E1" s="583"/>
      <c r="F1" s="2"/>
      <c r="G1" s="2"/>
      <c r="H1" s="2"/>
    </row>
    <row r="2" spans="1:8" ht="15" customHeight="1" x14ac:dyDescent="0.25">
      <c r="A2" s="367" t="s">
        <v>463</v>
      </c>
      <c r="B2" s="368"/>
      <c r="C2" s="368"/>
      <c r="D2" s="368"/>
      <c r="E2" s="368"/>
      <c r="F2" s="368"/>
      <c r="G2" s="368"/>
      <c r="H2" s="369"/>
    </row>
    <row r="3" spans="1:8" ht="80.25" customHeight="1" thickBot="1" x14ac:dyDescent="0.3">
      <c r="A3" s="370"/>
      <c r="B3" s="371"/>
      <c r="C3" s="371"/>
      <c r="D3" s="371"/>
      <c r="E3" s="371"/>
      <c r="F3" s="371"/>
      <c r="G3" s="371"/>
      <c r="H3" s="372"/>
    </row>
    <row r="4" spans="1:8" ht="69" customHeight="1" thickBot="1" x14ac:dyDescent="0.3">
      <c r="A4" s="3" t="s">
        <v>1</v>
      </c>
      <c r="B4" s="4" t="s">
        <v>465</v>
      </c>
      <c r="C4" s="5" t="s">
        <v>466</v>
      </c>
      <c r="D4" s="234" t="s">
        <v>4</v>
      </c>
      <c r="E4" s="5" t="s">
        <v>5</v>
      </c>
      <c r="F4" s="4" t="s">
        <v>6</v>
      </c>
      <c r="G4" s="6" t="s">
        <v>7</v>
      </c>
      <c r="H4" s="7" t="s">
        <v>467</v>
      </c>
    </row>
    <row r="5" spans="1:8" ht="15.75" thickBot="1" x14ac:dyDescent="0.3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9">
        <v>8</v>
      </c>
    </row>
    <row r="6" spans="1:8" x14ac:dyDescent="0.25">
      <c r="A6" s="10"/>
      <c r="B6" s="178"/>
      <c r="C6" s="127"/>
      <c r="D6" s="155"/>
      <c r="E6" s="11"/>
      <c r="F6" s="11"/>
      <c r="G6" s="12"/>
      <c r="H6" s="13"/>
    </row>
    <row r="7" spans="1:8" x14ac:dyDescent="0.25">
      <c r="A7" s="400">
        <v>1</v>
      </c>
      <c r="B7" s="401" t="s">
        <v>9</v>
      </c>
      <c r="C7" s="402" t="s">
        <v>10</v>
      </c>
      <c r="D7" s="403">
        <v>11.805</v>
      </c>
      <c r="E7" s="584">
        <v>4</v>
      </c>
      <c r="F7" s="404" t="s">
        <v>11</v>
      </c>
      <c r="G7" s="405">
        <v>78</v>
      </c>
      <c r="H7" s="406">
        <f>20%*G7*D7</f>
        <v>184.15800000000002</v>
      </c>
    </row>
    <row r="8" spans="1:8" ht="15.75" thickBot="1" x14ac:dyDescent="0.3">
      <c r="A8" s="407"/>
      <c r="B8" s="408" t="s">
        <v>12</v>
      </c>
      <c r="C8" s="409"/>
      <c r="D8" s="410">
        <f>SUM(D7)</f>
        <v>11.805</v>
      </c>
      <c r="E8" s="585"/>
      <c r="F8" s="411"/>
      <c r="G8" s="412"/>
      <c r="H8" s="413"/>
    </row>
    <row r="9" spans="1:8" ht="15.75" thickBot="1" x14ac:dyDescent="0.3">
      <c r="A9" s="414"/>
      <c r="B9" s="415"/>
      <c r="C9" s="416"/>
      <c r="D9" s="417"/>
      <c r="E9" s="418"/>
      <c r="F9" s="418"/>
      <c r="G9" s="419"/>
      <c r="H9" s="420"/>
    </row>
    <row r="10" spans="1:8" x14ac:dyDescent="0.25">
      <c r="A10" s="421">
        <v>1</v>
      </c>
      <c r="B10" s="422" t="s">
        <v>13</v>
      </c>
      <c r="C10" s="423" t="s">
        <v>14</v>
      </c>
      <c r="D10" s="423">
        <v>5.5709999999999997</v>
      </c>
      <c r="E10" s="586">
        <v>4</v>
      </c>
      <c r="F10" s="424" t="s">
        <v>11</v>
      </c>
      <c r="G10" s="425">
        <v>78</v>
      </c>
      <c r="H10" s="426">
        <f t="shared" ref="H10:H22" si="0">20%*G10*D10</f>
        <v>86.907600000000002</v>
      </c>
    </row>
    <row r="11" spans="1:8" x14ac:dyDescent="0.25">
      <c r="A11" s="427">
        <v>2</v>
      </c>
      <c r="B11" s="428" t="s">
        <v>13</v>
      </c>
      <c r="C11" s="429" t="s">
        <v>15</v>
      </c>
      <c r="D11" s="429">
        <v>5.5709999999999997</v>
      </c>
      <c r="E11" s="587">
        <v>4</v>
      </c>
      <c r="F11" s="404" t="s">
        <v>11</v>
      </c>
      <c r="G11" s="405">
        <v>78</v>
      </c>
      <c r="H11" s="406">
        <f t="shared" si="0"/>
        <v>86.907600000000002</v>
      </c>
    </row>
    <row r="12" spans="1:8" x14ac:dyDescent="0.25">
      <c r="A12" s="427">
        <v>3</v>
      </c>
      <c r="B12" s="428" t="s">
        <v>13</v>
      </c>
      <c r="C12" s="429" t="s">
        <v>16</v>
      </c>
      <c r="D12" s="429">
        <v>7.5810000000000004</v>
      </c>
      <c r="E12" s="587">
        <v>4</v>
      </c>
      <c r="F12" s="404" t="s">
        <v>11</v>
      </c>
      <c r="G12" s="405">
        <v>78</v>
      </c>
      <c r="H12" s="406">
        <f t="shared" si="0"/>
        <v>118.26360000000001</v>
      </c>
    </row>
    <row r="13" spans="1:8" x14ac:dyDescent="0.25">
      <c r="A13" s="427">
        <v>4</v>
      </c>
      <c r="B13" s="428" t="s">
        <v>13</v>
      </c>
      <c r="C13" s="429" t="s">
        <v>17</v>
      </c>
      <c r="D13" s="429">
        <v>7.5810000000000004</v>
      </c>
      <c r="E13" s="587">
        <v>4</v>
      </c>
      <c r="F13" s="404" t="s">
        <v>11</v>
      </c>
      <c r="G13" s="405">
        <v>78</v>
      </c>
      <c r="H13" s="406">
        <f t="shared" si="0"/>
        <v>118.26360000000001</v>
      </c>
    </row>
    <row r="14" spans="1:8" x14ac:dyDescent="0.25">
      <c r="A14" s="427">
        <v>5</v>
      </c>
      <c r="B14" s="428" t="s">
        <v>13</v>
      </c>
      <c r="C14" s="429" t="s">
        <v>18</v>
      </c>
      <c r="D14" s="429">
        <v>7.5810000000000004</v>
      </c>
      <c r="E14" s="587">
        <v>4</v>
      </c>
      <c r="F14" s="404" t="s">
        <v>11</v>
      </c>
      <c r="G14" s="405">
        <v>78</v>
      </c>
      <c r="H14" s="406">
        <f t="shared" si="0"/>
        <v>118.26360000000001</v>
      </c>
    </row>
    <row r="15" spans="1:8" x14ac:dyDescent="0.25">
      <c r="A15" s="427">
        <v>6</v>
      </c>
      <c r="B15" s="428" t="s">
        <v>13</v>
      </c>
      <c r="C15" s="429" t="s">
        <v>19</v>
      </c>
      <c r="D15" s="429">
        <v>7.5819999999999999</v>
      </c>
      <c r="E15" s="587">
        <v>4</v>
      </c>
      <c r="F15" s="404" t="s">
        <v>11</v>
      </c>
      <c r="G15" s="405">
        <v>78</v>
      </c>
      <c r="H15" s="406">
        <f t="shared" si="0"/>
        <v>118.2792</v>
      </c>
    </row>
    <row r="16" spans="1:8" x14ac:dyDescent="0.25">
      <c r="A16" s="427">
        <v>7</v>
      </c>
      <c r="B16" s="428" t="s">
        <v>13</v>
      </c>
      <c r="C16" s="429" t="s">
        <v>20</v>
      </c>
      <c r="D16" s="429">
        <v>7.5810000000000004</v>
      </c>
      <c r="E16" s="587">
        <v>4</v>
      </c>
      <c r="F16" s="404" t="s">
        <v>11</v>
      </c>
      <c r="G16" s="405">
        <v>78</v>
      </c>
      <c r="H16" s="406">
        <f t="shared" si="0"/>
        <v>118.26360000000001</v>
      </c>
    </row>
    <row r="17" spans="1:8" x14ac:dyDescent="0.25">
      <c r="A17" s="427">
        <v>8</v>
      </c>
      <c r="B17" s="428" t="s">
        <v>13</v>
      </c>
      <c r="C17" s="429" t="s">
        <v>21</v>
      </c>
      <c r="D17" s="429">
        <v>7.5810000000000004</v>
      </c>
      <c r="E17" s="587">
        <v>4</v>
      </c>
      <c r="F17" s="404" t="s">
        <v>11</v>
      </c>
      <c r="G17" s="405">
        <v>78</v>
      </c>
      <c r="H17" s="406">
        <f t="shared" si="0"/>
        <v>118.26360000000001</v>
      </c>
    </row>
    <row r="18" spans="1:8" x14ac:dyDescent="0.25">
      <c r="A18" s="427">
        <v>9</v>
      </c>
      <c r="B18" s="428" t="s">
        <v>13</v>
      </c>
      <c r="C18" s="429" t="s">
        <v>22</v>
      </c>
      <c r="D18" s="429">
        <v>7.5810000000000004</v>
      </c>
      <c r="E18" s="587">
        <v>4</v>
      </c>
      <c r="F18" s="404" t="s">
        <v>11</v>
      </c>
      <c r="G18" s="405">
        <v>78</v>
      </c>
      <c r="H18" s="406">
        <f t="shared" si="0"/>
        <v>118.26360000000001</v>
      </c>
    </row>
    <row r="19" spans="1:8" x14ac:dyDescent="0.25">
      <c r="A19" s="427">
        <v>10</v>
      </c>
      <c r="B19" s="428" t="s">
        <v>13</v>
      </c>
      <c r="C19" s="429" t="s">
        <v>23</v>
      </c>
      <c r="D19" s="429">
        <v>7.5810000000000004</v>
      </c>
      <c r="E19" s="587">
        <v>4</v>
      </c>
      <c r="F19" s="404" t="s">
        <v>11</v>
      </c>
      <c r="G19" s="405">
        <v>78</v>
      </c>
      <c r="H19" s="406">
        <f t="shared" si="0"/>
        <v>118.26360000000001</v>
      </c>
    </row>
    <row r="20" spans="1:8" x14ac:dyDescent="0.25">
      <c r="A20" s="427">
        <v>11</v>
      </c>
      <c r="B20" s="428" t="s">
        <v>13</v>
      </c>
      <c r="C20" s="429" t="s">
        <v>24</v>
      </c>
      <c r="D20" s="429">
        <v>7.5810000000000004</v>
      </c>
      <c r="E20" s="587">
        <v>4</v>
      </c>
      <c r="F20" s="404" t="s">
        <v>11</v>
      </c>
      <c r="G20" s="405">
        <v>78</v>
      </c>
      <c r="H20" s="406">
        <f t="shared" si="0"/>
        <v>118.26360000000001</v>
      </c>
    </row>
    <row r="21" spans="1:8" x14ac:dyDescent="0.25">
      <c r="A21" s="427">
        <v>12</v>
      </c>
      <c r="B21" s="428" t="s">
        <v>13</v>
      </c>
      <c r="C21" s="429" t="s">
        <v>25</v>
      </c>
      <c r="D21" s="429">
        <v>7.5019999999999998</v>
      </c>
      <c r="E21" s="587">
        <v>4</v>
      </c>
      <c r="F21" s="404" t="s">
        <v>11</v>
      </c>
      <c r="G21" s="405">
        <v>78</v>
      </c>
      <c r="H21" s="406">
        <f t="shared" si="0"/>
        <v>117.03120000000001</v>
      </c>
    </row>
    <row r="22" spans="1:8" ht="15.75" thickBot="1" x14ac:dyDescent="0.3">
      <c r="A22" s="430">
        <v>13</v>
      </c>
      <c r="B22" s="431" t="s">
        <v>13</v>
      </c>
      <c r="C22" s="432" t="s">
        <v>26</v>
      </c>
      <c r="D22" s="432">
        <v>7.5019999999999998</v>
      </c>
      <c r="E22" s="588">
        <v>4</v>
      </c>
      <c r="F22" s="433" t="s">
        <v>11</v>
      </c>
      <c r="G22" s="434">
        <v>78</v>
      </c>
      <c r="H22" s="435">
        <f t="shared" si="0"/>
        <v>117.03120000000001</v>
      </c>
    </row>
    <row r="23" spans="1:8" ht="15.75" thickBot="1" x14ac:dyDescent="0.3">
      <c r="A23" s="414"/>
      <c r="B23" s="415" t="s">
        <v>12</v>
      </c>
      <c r="C23" s="436"/>
      <c r="D23" s="437">
        <f>SUM(D10:D22)</f>
        <v>94.376000000000005</v>
      </c>
      <c r="E23" s="589"/>
      <c r="F23" s="438"/>
      <c r="G23" s="439"/>
      <c r="H23" s="440"/>
    </row>
    <row r="24" spans="1:8" ht="15.75" thickBot="1" x14ac:dyDescent="0.3">
      <c r="A24" s="430"/>
      <c r="B24" s="441"/>
      <c r="C24" s="442"/>
      <c r="D24" s="443"/>
      <c r="E24" s="590"/>
      <c r="F24" s="444"/>
      <c r="G24" s="434"/>
      <c r="H24" s="435"/>
    </row>
    <row r="25" spans="1:8" x14ac:dyDescent="0.25">
      <c r="A25" s="445">
        <v>1</v>
      </c>
      <c r="B25" s="446" t="s">
        <v>27</v>
      </c>
      <c r="C25" s="447" t="s">
        <v>28</v>
      </c>
      <c r="D25" s="447">
        <v>10.255000000000001</v>
      </c>
      <c r="E25" s="591">
        <v>4</v>
      </c>
      <c r="F25" s="448" t="s">
        <v>11</v>
      </c>
      <c r="G25" s="449">
        <v>78</v>
      </c>
      <c r="H25" s="450">
        <f t="shared" ref="H25:H32" si="1">20%*G25*D25</f>
        <v>159.97800000000004</v>
      </c>
    </row>
    <row r="26" spans="1:8" x14ac:dyDescent="0.25">
      <c r="A26" s="427">
        <v>2</v>
      </c>
      <c r="B26" s="428" t="s">
        <v>27</v>
      </c>
      <c r="C26" s="429" t="s">
        <v>29</v>
      </c>
      <c r="D26" s="429">
        <v>10.255000000000001</v>
      </c>
      <c r="E26" s="587">
        <v>4</v>
      </c>
      <c r="F26" s="404" t="s">
        <v>11</v>
      </c>
      <c r="G26" s="405">
        <v>78</v>
      </c>
      <c r="H26" s="406">
        <f t="shared" si="1"/>
        <v>159.97800000000004</v>
      </c>
    </row>
    <row r="27" spans="1:8" x14ac:dyDescent="0.25">
      <c r="A27" s="427">
        <v>3</v>
      </c>
      <c r="B27" s="428" t="s">
        <v>27</v>
      </c>
      <c r="C27" s="429" t="s">
        <v>30</v>
      </c>
      <c r="D27" s="429">
        <v>10.255000000000001</v>
      </c>
      <c r="E27" s="587">
        <v>4</v>
      </c>
      <c r="F27" s="404" t="s">
        <v>11</v>
      </c>
      <c r="G27" s="405">
        <v>78</v>
      </c>
      <c r="H27" s="406">
        <f t="shared" si="1"/>
        <v>159.97800000000004</v>
      </c>
    </row>
    <row r="28" spans="1:8" x14ac:dyDescent="0.25">
      <c r="A28" s="427">
        <v>4</v>
      </c>
      <c r="B28" s="428" t="s">
        <v>27</v>
      </c>
      <c r="C28" s="429" t="s">
        <v>31</v>
      </c>
      <c r="D28" s="429">
        <v>10.255000000000001</v>
      </c>
      <c r="E28" s="587">
        <v>4</v>
      </c>
      <c r="F28" s="404" t="s">
        <v>11</v>
      </c>
      <c r="G28" s="405">
        <v>78</v>
      </c>
      <c r="H28" s="406">
        <f t="shared" si="1"/>
        <v>159.97800000000004</v>
      </c>
    </row>
    <row r="29" spans="1:8" x14ac:dyDescent="0.25">
      <c r="A29" s="427">
        <v>5</v>
      </c>
      <c r="B29" s="428" t="s">
        <v>27</v>
      </c>
      <c r="C29" s="429" t="s">
        <v>32</v>
      </c>
      <c r="D29" s="429">
        <v>10.256</v>
      </c>
      <c r="E29" s="587">
        <v>4</v>
      </c>
      <c r="F29" s="404" t="s">
        <v>11</v>
      </c>
      <c r="G29" s="405">
        <v>78</v>
      </c>
      <c r="H29" s="406">
        <f t="shared" si="1"/>
        <v>159.99360000000001</v>
      </c>
    </row>
    <row r="30" spans="1:8" x14ac:dyDescent="0.25">
      <c r="A30" s="427">
        <v>6</v>
      </c>
      <c r="B30" s="428" t="s">
        <v>27</v>
      </c>
      <c r="C30" s="429" t="s">
        <v>33</v>
      </c>
      <c r="D30" s="429">
        <v>10.255000000000001</v>
      </c>
      <c r="E30" s="587">
        <v>4</v>
      </c>
      <c r="F30" s="404" t="s">
        <v>11</v>
      </c>
      <c r="G30" s="405">
        <v>78</v>
      </c>
      <c r="H30" s="406">
        <f t="shared" si="1"/>
        <v>159.97800000000004</v>
      </c>
    </row>
    <row r="31" spans="1:8" x14ac:dyDescent="0.25">
      <c r="A31" s="427">
        <v>7</v>
      </c>
      <c r="B31" s="428" t="s">
        <v>27</v>
      </c>
      <c r="C31" s="429" t="s">
        <v>34</v>
      </c>
      <c r="D31" s="429">
        <v>10.255000000000001</v>
      </c>
      <c r="E31" s="587">
        <v>4</v>
      </c>
      <c r="F31" s="404" t="s">
        <v>11</v>
      </c>
      <c r="G31" s="405">
        <v>78</v>
      </c>
      <c r="H31" s="406">
        <f t="shared" si="1"/>
        <v>159.97800000000004</v>
      </c>
    </row>
    <row r="32" spans="1:8" ht="15.75" thickBot="1" x14ac:dyDescent="0.3">
      <c r="A32" s="451">
        <v>8</v>
      </c>
      <c r="B32" s="452" t="s">
        <v>27</v>
      </c>
      <c r="C32" s="453" t="s">
        <v>35</v>
      </c>
      <c r="D32" s="454">
        <v>14.02</v>
      </c>
      <c r="E32" s="592">
        <v>4</v>
      </c>
      <c r="F32" s="455" t="s">
        <v>11</v>
      </c>
      <c r="G32" s="456">
        <v>78</v>
      </c>
      <c r="H32" s="457">
        <f t="shared" si="1"/>
        <v>218.71200000000002</v>
      </c>
    </row>
    <row r="33" spans="1:8" ht="15.75" thickBot="1" x14ac:dyDescent="0.3">
      <c r="A33" s="414"/>
      <c r="B33" s="415" t="s">
        <v>12</v>
      </c>
      <c r="C33" s="436"/>
      <c r="D33" s="437">
        <f>SUM(D25:D32)</f>
        <v>85.805999999999997</v>
      </c>
      <c r="E33" s="589"/>
      <c r="F33" s="438"/>
      <c r="G33" s="439"/>
      <c r="H33" s="440"/>
    </row>
    <row r="34" spans="1:8" ht="15.75" thickBot="1" x14ac:dyDescent="0.3">
      <c r="A34" s="458"/>
      <c r="B34" s="459"/>
      <c r="C34" s="460"/>
      <c r="D34" s="460"/>
      <c r="E34" s="593"/>
      <c r="F34" s="461"/>
      <c r="G34" s="461"/>
      <c r="H34" s="462"/>
    </row>
    <row r="35" spans="1:8" x14ac:dyDescent="0.25">
      <c r="A35" s="445">
        <v>1</v>
      </c>
      <c r="B35" s="446" t="s">
        <v>36</v>
      </c>
      <c r="C35" s="447" t="s">
        <v>37</v>
      </c>
      <c r="D35" s="447">
        <v>22.041</v>
      </c>
      <c r="E35" s="591">
        <v>3</v>
      </c>
      <c r="F35" s="448" t="s">
        <v>11</v>
      </c>
      <c r="G35" s="449">
        <v>78</v>
      </c>
      <c r="H35" s="450">
        <f>20%*G35*D35</f>
        <v>343.83960000000002</v>
      </c>
    </row>
    <row r="36" spans="1:8" x14ac:dyDescent="0.25">
      <c r="A36" s="427">
        <v>2</v>
      </c>
      <c r="B36" s="428" t="s">
        <v>36</v>
      </c>
      <c r="C36" s="429" t="s">
        <v>38</v>
      </c>
      <c r="D36" s="429">
        <v>33.009</v>
      </c>
      <c r="E36" s="587">
        <v>4</v>
      </c>
      <c r="F36" s="404" t="s">
        <v>11</v>
      </c>
      <c r="G36" s="405">
        <v>78</v>
      </c>
      <c r="H36" s="406">
        <f>20%*G36*D36</f>
        <v>514.94040000000007</v>
      </c>
    </row>
    <row r="37" spans="1:8" ht="15.75" thickBot="1" x14ac:dyDescent="0.3">
      <c r="A37" s="427">
        <v>3</v>
      </c>
      <c r="B37" s="428" t="s">
        <v>36</v>
      </c>
      <c r="C37" s="429" t="s">
        <v>39</v>
      </c>
      <c r="D37" s="429">
        <v>10.003</v>
      </c>
      <c r="E37" s="587">
        <v>3</v>
      </c>
      <c r="F37" s="404" t="s">
        <v>11</v>
      </c>
      <c r="G37" s="405">
        <v>78</v>
      </c>
      <c r="H37" s="406">
        <f>20%*G37*D37</f>
        <v>156.04680000000002</v>
      </c>
    </row>
    <row r="38" spans="1:8" ht="15.75" thickBot="1" x14ac:dyDescent="0.3">
      <c r="A38" s="414"/>
      <c r="B38" s="415" t="s">
        <v>12</v>
      </c>
      <c r="C38" s="436"/>
      <c r="D38" s="437">
        <f>SUM(D35:D37)</f>
        <v>65.052999999999997</v>
      </c>
      <c r="E38" s="589"/>
      <c r="F38" s="438"/>
      <c r="G38" s="439"/>
      <c r="H38" s="440"/>
    </row>
    <row r="39" spans="1:8" ht="15.75" thickBot="1" x14ac:dyDescent="0.3">
      <c r="A39" s="463"/>
      <c r="B39" s="464"/>
      <c r="C39" s="443"/>
      <c r="D39" s="465"/>
      <c r="E39" s="590"/>
      <c r="F39" s="466"/>
      <c r="G39" s="434"/>
      <c r="H39" s="435"/>
    </row>
    <row r="40" spans="1:8" x14ac:dyDescent="0.25">
      <c r="A40" s="445">
        <v>1</v>
      </c>
      <c r="B40" s="446" t="s">
        <v>40</v>
      </c>
      <c r="C40" s="447" t="s">
        <v>41</v>
      </c>
      <c r="D40" s="447">
        <v>35.006</v>
      </c>
      <c r="E40" s="591">
        <v>3</v>
      </c>
      <c r="F40" s="448" t="s">
        <v>11</v>
      </c>
      <c r="G40" s="449">
        <v>78</v>
      </c>
      <c r="H40" s="450">
        <f t="shared" ref="H40:H80" si="2">20%*G40*D40</f>
        <v>546.09360000000004</v>
      </c>
    </row>
    <row r="41" spans="1:8" x14ac:dyDescent="0.25">
      <c r="A41" s="421">
        <v>2</v>
      </c>
      <c r="B41" s="428" t="s">
        <v>40</v>
      </c>
      <c r="C41" s="429" t="s">
        <v>42</v>
      </c>
      <c r="D41" s="429">
        <v>35.006999999999998</v>
      </c>
      <c r="E41" s="587">
        <v>3</v>
      </c>
      <c r="F41" s="404" t="s">
        <v>11</v>
      </c>
      <c r="G41" s="425">
        <v>78</v>
      </c>
      <c r="H41" s="406">
        <f t="shared" si="2"/>
        <v>546.10919999999999</v>
      </c>
    </row>
    <row r="42" spans="1:8" x14ac:dyDescent="0.25">
      <c r="A42" s="421">
        <v>3</v>
      </c>
      <c r="B42" s="428" t="s">
        <v>40</v>
      </c>
      <c r="C42" s="429" t="s">
        <v>43</v>
      </c>
      <c r="D42" s="429">
        <v>15.003</v>
      </c>
      <c r="E42" s="587">
        <v>4</v>
      </c>
      <c r="F42" s="404" t="s">
        <v>11</v>
      </c>
      <c r="G42" s="425">
        <v>78</v>
      </c>
      <c r="H42" s="406">
        <f t="shared" si="2"/>
        <v>234.04680000000002</v>
      </c>
    </row>
    <row r="43" spans="1:8" x14ac:dyDescent="0.25">
      <c r="A43" s="421">
        <v>4</v>
      </c>
      <c r="B43" s="428" t="s">
        <v>40</v>
      </c>
      <c r="C43" s="429" t="s">
        <v>44</v>
      </c>
      <c r="D43" s="429">
        <v>15.003</v>
      </c>
      <c r="E43" s="587">
        <v>4</v>
      </c>
      <c r="F43" s="404" t="s">
        <v>11</v>
      </c>
      <c r="G43" s="425">
        <v>78</v>
      </c>
      <c r="H43" s="406">
        <f t="shared" si="2"/>
        <v>234.04680000000002</v>
      </c>
    </row>
    <row r="44" spans="1:8" x14ac:dyDescent="0.25">
      <c r="A44" s="421">
        <v>5</v>
      </c>
      <c r="B44" s="428" t="s">
        <v>40</v>
      </c>
      <c r="C44" s="429" t="s">
        <v>45</v>
      </c>
      <c r="D44" s="429">
        <v>15.003</v>
      </c>
      <c r="E44" s="587">
        <v>4</v>
      </c>
      <c r="F44" s="404" t="s">
        <v>11</v>
      </c>
      <c r="G44" s="425">
        <v>78</v>
      </c>
      <c r="H44" s="406">
        <f t="shared" si="2"/>
        <v>234.04680000000002</v>
      </c>
    </row>
    <row r="45" spans="1:8" x14ac:dyDescent="0.25">
      <c r="A45" s="421">
        <v>6</v>
      </c>
      <c r="B45" s="428" t="s">
        <v>40</v>
      </c>
      <c r="C45" s="429" t="s">
        <v>46</v>
      </c>
      <c r="D45" s="429">
        <v>10.002000000000001</v>
      </c>
      <c r="E45" s="587">
        <v>4</v>
      </c>
      <c r="F45" s="404" t="s">
        <v>11</v>
      </c>
      <c r="G45" s="425">
        <v>78</v>
      </c>
      <c r="H45" s="406">
        <f t="shared" si="2"/>
        <v>156.03120000000001</v>
      </c>
    </row>
    <row r="46" spans="1:8" x14ac:dyDescent="0.25">
      <c r="A46" s="421">
        <v>7</v>
      </c>
      <c r="B46" s="428" t="s">
        <v>40</v>
      </c>
      <c r="C46" s="429" t="s">
        <v>47</v>
      </c>
      <c r="D46" s="429">
        <v>15.003</v>
      </c>
      <c r="E46" s="587">
        <v>4</v>
      </c>
      <c r="F46" s="404" t="s">
        <v>11</v>
      </c>
      <c r="G46" s="425">
        <v>78</v>
      </c>
      <c r="H46" s="406">
        <f t="shared" si="2"/>
        <v>234.04680000000002</v>
      </c>
    </row>
    <row r="47" spans="1:8" x14ac:dyDescent="0.25">
      <c r="A47" s="421">
        <v>8</v>
      </c>
      <c r="B47" s="428" t="s">
        <v>40</v>
      </c>
      <c r="C47" s="429" t="s">
        <v>48</v>
      </c>
      <c r="D47" s="429">
        <v>15.003</v>
      </c>
      <c r="E47" s="587">
        <v>4</v>
      </c>
      <c r="F47" s="404" t="s">
        <v>11</v>
      </c>
      <c r="G47" s="425">
        <v>78</v>
      </c>
      <c r="H47" s="406">
        <f t="shared" si="2"/>
        <v>234.04680000000002</v>
      </c>
    </row>
    <row r="48" spans="1:8" x14ac:dyDescent="0.25">
      <c r="A48" s="421">
        <v>9</v>
      </c>
      <c r="B48" s="428" t="s">
        <v>40</v>
      </c>
      <c r="C48" s="429" t="s">
        <v>49</v>
      </c>
      <c r="D48" s="429">
        <v>15.003</v>
      </c>
      <c r="E48" s="587">
        <v>4</v>
      </c>
      <c r="F48" s="404" t="s">
        <v>11</v>
      </c>
      <c r="G48" s="425">
        <v>78</v>
      </c>
      <c r="H48" s="406">
        <f t="shared" si="2"/>
        <v>234.04680000000002</v>
      </c>
    </row>
    <row r="49" spans="1:8" x14ac:dyDescent="0.25">
      <c r="A49" s="421">
        <v>10</v>
      </c>
      <c r="B49" s="428" t="s">
        <v>40</v>
      </c>
      <c r="C49" s="429" t="s">
        <v>50</v>
      </c>
      <c r="D49" s="429">
        <v>15.003</v>
      </c>
      <c r="E49" s="587">
        <v>4</v>
      </c>
      <c r="F49" s="404" t="s">
        <v>11</v>
      </c>
      <c r="G49" s="425">
        <v>78</v>
      </c>
      <c r="H49" s="406">
        <f t="shared" si="2"/>
        <v>234.04680000000002</v>
      </c>
    </row>
    <row r="50" spans="1:8" x14ac:dyDescent="0.25">
      <c r="A50" s="427">
        <v>11</v>
      </c>
      <c r="B50" s="428" t="s">
        <v>40</v>
      </c>
      <c r="C50" s="429" t="s">
        <v>51</v>
      </c>
      <c r="D50" s="429">
        <v>15.003</v>
      </c>
      <c r="E50" s="587">
        <v>4</v>
      </c>
      <c r="F50" s="404" t="s">
        <v>11</v>
      </c>
      <c r="G50" s="405">
        <v>78</v>
      </c>
      <c r="H50" s="406">
        <f t="shared" si="2"/>
        <v>234.04680000000002</v>
      </c>
    </row>
    <row r="51" spans="1:8" x14ac:dyDescent="0.25">
      <c r="A51" s="421">
        <v>12</v>
      </c>
      <c r="B51" s="422" t="s">
        <v>40</v>
      </c>
      <c r="C51" s="423" t="s">
        <v>52</v>
      </c>
      <c r="D51" s="423">
        <v>15.003</v>
      </c>
      <c r="E51" s="586">
        <v>4</v>
      </c>
      <c r="F51" s="424" t="s">
        <v>11</v>
      </c>
      <c r="G51" s="425">
        <v>78</v>
      </c>
      <c r="H51" s="426">
        <f t="shared" si="2"/>
        <v>234.04680000000002</v>
      </c>
    </row>
    <row r="52" spans="1:8" x14ac:dyDescent="0.25">
      <c r="A52" s="421">
        <v>13</v>
      </c>
      <c r="B52" s="467" t="s">
        <v>40</v>
      </c>
      <c r="C52" s="468" t="s">
        <v>53</v>
      </c>
      <c r="D52" s="469">
        <v>47.015000000000001</v>
      </c>
      <c r="E52" s="594">
        <v>4</v>
      </c>
      <c r="F52" s="470" t="s">
        <v>11</v>
      </c>
      <c r="G52" s="425">
        <v>78</v>
      </c>
      <c r="H52" s="406">
        <f t="shared" si="2"/>
        <v>733.43400000000008</v>
      </c>
    </row>
    <row r="53" spans="1:8" x14ac:dyDescent="0.25">
      <c r="A53" s="421">
        <v>14</v>
      </c>
      <c r="B53" s="428" t="s">
        <v>40</v>
      </c>
      <c r="C53" s="429" t="s">
        <v>54</v>
      </c>
      <c r="D53" s="429">
        <v>15.004</v>
      </c>
      <c r="E53" s="587">
        <v>3</v>
      </c>
      <c r="F53" s="404" t="s">
        <v>11</v>
      </c>
      <c r="G53" s="425">
        <v>78</v>
      </c>
      <c r="H53" s="406">
        <f t="shared" si="2"/>
        <v>234.06240000000003</v>
      </c>
    </row>
    <row r="54" spans="1:8" x14ac:dyDescent="0.25">
      <c r="A54" s="421">
        <v>15</v>
      </c>
      <c r="B54" s="428" t="s">
        <v>40</v>
      </c>
      <c r="C54" s="429" t="s">
        <v>55</v>
      </c>
      <c r="D54" s="471">
        <v>19.309999999999999</v>
      </c>
      <c r="E54" s="587">
        <v>3</v>
      </c>
      <c r="F54" s="404" t="s">
        <v>11</v>
      </c>
      <c r="G54" s="425">
        <v>78</v>
      </c>
      <c r="H54" s="406">
        <f t="shared" si="2"/>
        <v>301.23599999999999</v>
      </c>
    </row>
    <row r="55" spans="1:8" x14ac:dyDescent="0.25">
      <c r="A55" s="421">
        <v>16</v>
      </c>
      <c r="B55" s="428" t="s">
        <v>40</v>
      </c>
      <c r="C55" s="429" t="s">
        <v>56</v>
      </c>
      <c r="D55" s="472">
        <v>17.337</v>
      </c>
      <c r="E55" s="587">
        <v>3</v>
      </c>
      <c r="F55" s="404" t="s">
        <v>11</v>
      </c>
      <c r="G55" s="425">
        <v>78</v>
      </c>
      <c r="H55" s="406">
        <f t="shared" si="2"/>
        <v>270.4572</v>
      </c>
    </row>
    <row r="56" spans="1:8" x14ac:dyDescent="0.25">
      <c r="A56" s="421">
        <v>17</v>
      </c>
      <c r="B56" s="473" t="s">
        <v>40</v>
      </c>
      <c r="C56" s="474" t="s">
        <v>57</v>
      </c>
      <c r="D56" s="475">
        <v>7.835</v>
      </c>
      <c r="E56" s="595">
        <v>3</v>
      </c>
      <c r="F56" s="476" t="s">
        <v>11</v>
      </c>
      <c r="G56" s="425">
        <v>78</v>
      </c>
      <c r="H56" s="406">
        <f t="shared" si="2"/>
        <v>122.22600000000001</v>
      </c>
    </row>
    <row r="57" spans="1:8" x14ac:dyDescent="0.25">
      <c r="A57" s="421">
        <v>18</v>
      </c>
      <c r="B57" s="473" t="s">
        <v>40</v>
      </c>
      <c r="C57" s="474" t="s">
        <v>58</v>
      </c>
      <c r="D57" s="475">
        <v>7.835</v>
      </c>
      <c r="E57" s="595">
        <v>3</v>
      </c>
      <c r="F57" s="476" t="s">
        <v>11</v>
      </c>
      <c r="G57" s="405">
        <v>78</v>
      </c>
      <c r="H57" s="406">
        <f t="shared" si="2"/>
        <v>122.22600000000001</v>
      </c>
    </row>
    <row r="58" spans="1:8" x14ac:dyDescent="0.25">
      <c r="A58" s="421">
        <v>19</v>
      </c>
      <c r="B58" s="473" t="s">
        <v>40</v>
      </c>
      <c r="C58" s="474" t="s">
        <v>59</v>
      </c>
      <c r="D58" s="475">
        <v>7.835</v>
      </c>
      <c r="E58" s="595">
        <v>3</v>
      </c>
      <c r="F58" s="476" t="s">
        <v>11</v>
      </c>
      <c r="G58" s="405">
        <v>78</v>
      </c>
      <c r="H58" s="406">
        <f t="shared" si="2"/>
        <v>122.22600000000001</v>
      </c>
    </row>
    <row r="59" spans="1:8" x14ac:dyDescent="0.25">
      <c r="A59" s="421">
        <v>20</v>
      </c>
      <c r="B59" s="473" t="s">
        <v>40</v>
      </c>
      <c r="C59" s="474" t="s">
        <v>60</v>
      </c>
      <c r="D59" s="475">
        <v>17.004000000000001</v>
      </c>
      <c r="E59" s="595">
        <v>3</v>
      </c>
      <c r="F59" s="476" t="s">
        <v>11</v>
      </c>
      <c r="G59" s="405">
        <v>78</v>
      </c>
      <c r="H59" s="406">
        <f t="shared" si="2"/>
        <v>265.26240000000007</v>
      </c>
    </row>
    <row r="60" spans="1:8" x14ac:dyDescent="0.25">
      <c r="A60" s="421">
        <v>21</v>
      </c>
      <c r="B60" s="473" t="s">
        <v>40</v>
      </c>
      <c r="C60" s="474" t="s">
        <v>61</v>
      </c>
      <c r="D60" s="475">
        <v>26.004000000000001</v>
      </c>
      <c r="E60" s="595">
        <v>4</v>
      </c>
      <c r="F60" s="476" t="s">
        <v>11</v>
      </c>
      <c r="G60" s="405">
        <v>78</v>
      </c>
      <c r="H60" s="406">
        <f t="shared" si="2"/>
        <v>405.66240000000005</v>
      </c>
    </row>
    <row r="61" spans="1:8" x14ac:dyDescent="0.25">
      <c r="A61" s="421">
        <v>22</v>
      </c>
      <c r="B61" s="473" t="s">
        <v>40</v>
      </c>
      <c r="C61" s="474" t="s">
        <v>62</v>
      </c>
      <c r="D61" s="475">
        <v>13.005000000000001</v>
      </c>
      <c r="E61" s="595">
        <v>4</v>
      </c>
      <c r="F61" s="476" t="s">
        <v>11</v>
      </c>
      <c r="G61" s="405">
        <v>78</v>
      </c>
      <c r="H61" s="406">
        <f t="shared" si="2"/>
        <v>202.87800000000004</v>
      </c>
    </row>
    <row r="62" spans="1:8" x14ac:dyDescent="0.25">
      <c r="A62" s="421">
        <v>23</v>
      </c>
      <c r="B62" s="473" t="s">
        <v>40</v>
      </c>
      <c r="C62" s="474" t="s">
        <v>63</v>
      </c>
      <c r="D62" s="475">
        <v>28.004999999999999</v>
      </c>
      <c r="E62" s="595">
        <v>4</v>
      </c>
      <c r="F62" s="476" t="s">
        <v>11</v>
      </c>
      <c r="G62" s="405">
        <v>78</v>
      </c>
      <c r="H62" s="406">
        <f t="shared" si="2"/>
        <v>436.87800000000004</v>
      </c>
    </row>
    <row r="63" spans="1:8" x14ac:dyDescent="0.25">
      <c r="A63" s="421">
        <v>24</v>
      </c>
      <c r="B63" s="473" t="s">
        <v>40</v>
      </c>
      <c r="C63" s="474" t="s">
        <v>64</v>
      </c>
      <c r="D63" s="475">
        <v>11.002000000000001</v>
      </c>
      <c r="E63" s="595">
        <v>4</v>
      </c>
      <c r="F63" s="476" t="s">
        <v>11</v>
      </c>
      <c r="G63" s="405">
        <v>78</v>
      </c>
      <c r="H63" s="406">
        <f t="shared" si="2"/>
        <v>171.63120000000004</v>
      </c>
    </row>
    <row r="64" spans="1:8" x14ac:dyDescent="0.25">
      <c r="A64" s="421">
        <v>25</v>
      </c>
      <c r="B64" s="473" t="s">
        <v>40</v>
      </c>
      <c r="C64" s="474" t="s">
        <v>65</v>
      </c>
      <c r="D64" s="475">
        <v>11.002000000000001</v>
      </c>
      <c r="E64" s="595">
        <v>4</v>
      </c>
      <c r="F64" s="476" t="s">
        <v>11</v>
      </c>
      <c r="G64" s="405">
        <v>78</v>
      </c>
      <c r="H64" s="406">
        <f t="shared" si="2"/>
        <v>171.63120000000004</v>
      </c>
    </row>
    <row r="65" spans="1:8" x14ac:dyDescent="0.25">
      <c r="A65" s="421">
        <v>26</v>
      </c>
      <c r="B65" s="473" t="s">
        <v>40</v>
      </c>
      <c r="C65" s="474" t="s">
        <v>66</v>
      </c>
      <c r="D65" s="475">
        <v>11.002000000000001</v>
      </c>
      <c r="E65" s="595">
        <v>4</v>
      </c>
      <c r="F65" s="476" t="s">
        <v>11</v>
      </c>
      <c r="G65" s="405">
        <v>78</v>
      </c>
      <c r="H65" s="406">
        <f t="shared" si="2"/>
        <v>171.63120000000004</v>
      </c>
    </row>
    <row r="66" spans="1:8" x14ac:dyDescent="0.25">
      <c r="A66" s="421">
        <v>27</v>
      </c>
      <c r="B66" s="473" t="s">
        <v>40</v>
      </c>
      <c r="C66" s="474" t="s">
        <v>67</v>
      </c>
      <c r="D66" s="475">
        <v>16.337</v>
      </c>
      <c r="E66" s="595">
        <v>5</v>
      </c>
      <c r="F66" s="476" t="s">
        <v>11</v>
      </c>
      <c r="G66" s="405">
        <v>78</v>
      </c>
      <c r="H66" s="406">
        <f t="shared" si="2"/>
        <v>254.85720000000001</v>
      </c>
    </row>
    <row r="67" spans="1:8" x14ac:dyDescent="0.25">
      <c r="A67" s="421">
        <v>28</v>
      </c>
      <c r="B67" s="473" t="s">
        <v>40</v>
      </c>
      <c r="C67" s="474" t="s">
        <v>68</v>
      </c>
      <c r="D67" s="475">
        <v>16.338000000000001</v>
      </c>
      <c r="E67" s="595">
        <v>5</v>
      </c>
      <c r="F67" s="476" t="s">
        <v>11</v>
      </c>
      <c r="G67" s="405">
        <v>78</v>
      </c>
      <c r="H67" s="406">
        <f t="shared" si="2"/>
        <v>254.87280000000004</v>
      </c>
    </row>
    <row r="68" spans="1:8" x14ac:dyDescent="0.25">
      <c r="A68" s="421">
        <v>29</v>
      </c>
      <c r="B68" s="473" t="s">
        <v>40</v>
      </c>
      <c r="C68" s="474" t="s">
        <v>69</v>
      </c>
      <c r="D68" s="475">
        <v>25.507999999999999</v>
      </c>
      <c r="E68" s="595">
        <v>3</v>
      </c>
      <c r="F68" s="476" t="s">
        <v>11</v>
      </c>
      <c r="G68" s="405">
        <v>78</v>
      </c>
      <c r="H68" s="406">
        <f t="shared" si="2"/>
        <v>397.9248</v>
      </c>
    </row>
    <row r="69" spans="1:8" x14ac:dyDescent="0.25">
      <c r="A69" s="421">
        <v>30</v>
      </c>
      <c r="B69" s="473" t="s">
        <v>40</v>
      </c>
      <c r="C69" s="474" t="s">
        <v>70</v>
      </c>
      <c r="D69" s="475">
        <v>10.002000000000001</v>
      </c>
      <c r="E69" s="595">
        <v>3</v>
      </c>
      <c r="F69" s="476" t="s">
        <v>11</v>
      </c>
      <c r="G69" s="405">
        <v>78</v>
      </c>
      <c r="H69" s="406">
        <f t="shared" si="2"/>
        <v>156.03120000000001</v>
      </c>
    </row>
    <row r="70" spans="1:8" x14ac:dyDescent="0.25">
      <c r="A70" s="421">
        <v>31</v>
      </c>
      <c r="B70" s="473" t="s">
        <v>40</v>
      </c>
      <c r="C70" s="474" t="s">
        <v>71</v>
      </c>
      <c r="D70" s="475">
        <v>23.007999999999999</v>
      </c>
      <c r="E70" s="595">
        <v>4</v>
      </c>
      <c r="F70" s="476" t="s">
        <v>11</v>
      </c>
      <c r="G70" s="405">
        <v>78</v>
      </c>
      <c r="H70" s="406">
        <f t="shared" si="2"/>
        <v>358.9248</v>
      </c>
    </row>
    <row r="71" spans="1:8" x14ac:dyDescent="0.25">
      <c r="A71" s="421">
        <v>32</v>
      </c>
      <c r="B71" s="473" t="s">
        <v>40</v>
      </c>
      <c r="C71" s="474" t="s">
        <v>72</v>
      </c>
      <c r="D71" s="475">
        <v>12.006</v>
      </c>
      <c r="E71" s="595">
        <v>4</v>
      </c>
      <c r="F71" s="476" t="s">
        <v>11</v>
      </c>
      <c r="G71" s="405">
        <v>78</v>
      </c>
      <c r="H71" s="406">
        <f t="shared" si="2"/>
        <v>187.29360000000003</v>
      </c>
    </row>
    <row r="72" spans="1:8" x14ac:dyDescent="0.25">
      <c r="A72" s="421">
        <v>33</v>
      </c>
      <c r="B72" s="473" t="s">
        <v>40</v>
      </c>
      <c r="C72" s="474" t="s">
        <v>73</v>
      </c>
      <c r="D72" s="475">
        <v>25.007999999999999</v>
      </c>
      <c r="E72" s="595">
        <v>3</v>
      </c>
      <c r="F72" s="476" t="s">
        <v>11</v>
      </c>
      <c r="G72" s="405">
        <v>78</v>
      </c>
      <c r="H72" s="406">
        <f t="shared" si="2"/>
        <v>390.12480000000005</v>
      </c>
    </row>
    <row r="73" spans="1:8" x14ac:dyDescent="0.25">
      <c r="A73" s="421">
        <v>34</v>
      </c>
      <c r="B73" s="473" t="s">
        <v>40</v>
      </c>
      <c r="C73" s="474" t="s">
        <v>74</v>
      </c>
      <c r="D73" s="475">
        <v>35.011000000000003</v>
      </c>
      <c r="E73" s="595">
        <v>3</v>
      </c>
      <c r="F73" s="476" t="s">
        <v>11</v>
      </c>
      <c r="G73" s="405">
        <v>78</v>
      </c>
      <c r="H73" s="406">
        <f t="shared" si="2"/>
        <v>546.17160000000013</v>
      </c>
    </row>
    <row r="74" spans="1:8" x14ac:dyDescent="0.25">
      <c r="A74" s="421">
        <v>35</v>
      </c>
      <c r="B74" s="473" t="s">
        <v>40</v>
      </c>
      <c r="C74" s="474" t="s">
        <v>75</v>
      </c>
      <c r="D74" s="475">
        <v>10.000999999999999</v>
      </c>
      <c r="E74" s="595">
        <v>3</v>
      </c>
      <c r="F74" s="476" t="s">
        <v>11</v>
      </c>
      <c r="G74" s="405">
        <v>78</v>
      </c>
      <c r="H74" s="406">
        <f t="shared" si="2"/>
        <v>156.01560000000001</v>
      </c>
    </row>
    <row r="75" spans="1:8" x14ac:dyDescent="0.25">
      <c r="A75" s="421">
        <v>36</v>
      </c>
      <c r="B75" s="473" t="s">
        <v>40</v>
      </c>
      <c r="C75" s="474" t="s">
        <v>76</v>
      </c>
      <c r="D75" s="475">
        <v>17.504000000000001</v>
      </c>
      <c r="E75" s="595">
        <v>4</v>
      </c>
      <c r="F75" s="476" t="s">
        <v>11</v>
      </c>
      <c r="G75" s="405">
        <v>78</v>
      </c>
      <c r="H75" s="406">
        <f t="shared" si="2"/>
        <v>273.06240000000003</v>
      </c>
    </row>
    <row r="76" spans="1:8" x14ac:dyDescent="0.25">
      <c r="A76" s="421">
        <v>37</v>
      </c>
      <c r="B76" s="477" t="s">
        <v>40</v>
      </c>
      <c r="C76" s="442" t="s">
        <v>77</v>
      </c>
      <c r="D76" s="443">
        <v>14.336</v>
      </c>
      <c r="E76" s="590">
        <v>4</v>
      </c>
      <c r="F76" s="478" t="s">
        <v>11</v>
      </c>
      <c r="G76" s="405">
        <v>78</v>
      </c>
      <c r="H76" s="406">
        <f t="shared" si="2"/>
        <v>223.64160000000001</v>
      </c>
    </row>
    <row r="77" spans="1:8" x14ac:dyDescent="0.25">
      <c r="A77" s="421">
        <v>38</v>
      </c>
      <c r="B77" s="473" t="s">
        <v>40</v>
      </c>
      <c r="C77" s="474" t="s">
        <v>78</v>
      </c>
      <c r="D77" s="475">
        <v>25.004999999999999</v>
      </c>
      <c r="E77" s="595">
        <v>4</v>
      </c>
      <c r="F77" s="476" t="s">
        <v>11</v>
      </c>
      <c r="G77" s="479">
        <v>78</v>
      </c>
      <c r="H77" s="406">
        <f t="shared" si="2"/>
        <v>390.07800000000003</v>
      </c>
    </row>
    <row r="78" spans="1:8" x14ac:dyDescent="0.25">
      <c r="A78" s="421">
        <v>39</v>
      </c>
      <c r="B78" s="480" t="s">
        <v>40</v>
      </c>
      <c r="C78" s="475" t="s">
        <v>79</v>
      </c>
      <c r="D78" s="472">
        <v>13.002000000000001</v>
      </c>
      <c r="E78" s="595">
        <v>4</v>
      </c>
      <c r="F78" s="473" t="s">
        <v>11</v>
      </c>
      <c r="G78" s="479">
        <v>78</v>
      </c>
      <c r="H78" s="406">
        <f t="shared" si="2"/>
        <v>202.83120000000002</v>
      </c>
    </row>
    <row r="79" spans="1:8" x14ac:dyDescent="0.25">
      <c r="A79" s="421">
        <v>40</v>
      </c>
      <c r="B79" s="481" t="s">
        <v>40</v>
      </c>
      <c r="C79" s="482" t="s">
        <v>80</v>
      </c>
      <c r="D79" s="483">
        <v>12.03</v>
      </c>
      <c r="E79" s="584">
        <v>4</v>
      </c>
      <c r="F79" s="484" t="s">
        <v>11</v>
      </c>
      <c r="G79" s="405">
        <v>78</v>
      </c>
      <c r="H79" s="406">
        <f t="shared" si="2"/>
        <v>187.66800000000001</v>
      </c>
    </row>
    <row r="80" spans="1:8" ht="15.75" thickBot="1" x14ac:dyDescent="0.3">
      <c r="A80" s="421">
        <v>41</v>
      </c>
      <c r="B80" s="485" t="s">
        <v>40</v>
      </c>
      <c r="C80" s="486" t="s">
        <v>81</v>
      </c>
      <c r="D80" s="487">
        <v>21.998000000000001</v>
      </c>
      <c r="E80" s="596">
        <v>4</v>
      </c>
      <c r="F80" s="488" t="s">
        <v>11</v>
      </c>
      <c r="G80" s="456">
        <v>78</v>
      </c>
      <c r="H80" s="457">
        <f t="shared" si="2"/>
        <v>343.16880000000003</v>
      </c>
    </row>
    <row r="81" spans="1:9" ht="15.75" thickBot="1" x14ac:dyDescent="0.3">
      <c r="A81" s="414"/>
      <c r="B81" s="415" t="s">
        <v>12</v>
      </c>
      <c r="C81" s="436"/>
      <c r="D81" s="437">
        <f>SUM(D51:D80,D40:D50)</f>
        <v>731.33100000000024</v>
      </c>
      <c r="E81" s="589"/>
      <c r="F81" s="438"/>
      <c r="G81" s="439"/>
      <c r="H81" s="440"/>
    </row>
    <row r="82" spans="1:9" x14ac:dyDescent="0.25">
      <c r="A82" s="560"/>
      <c r="B82" s="489"/>
      <c r="C82" s="490"/>
      <c r="D82" s="491"/>
      <c r="E82" s="597"/>
      <c r="F82" s="492"/>
      <c r="G82" s="493"/>
      <c r="H82" s="494"/>
    </row>
    <row r="83" spans="1:9" x14ac:dyDescent="0.25">
      <c r="A83" s="427">
        <v>1</v>
      </c>
      <c r="B83" s="428" t="s">
        <v>82</v>
      </c>
      <c r="C83" s="429" t="s">
        <v>83</v>
      </c>
      <c r="D83" s="429">
        <v>14.303000000000001</v>
      </c>
      <c r="E83" s="587">
        <v>4</v>
      </c>
      <c r="F83" s="404" t="s">
        <v>11</v>
      </c>
      <c r="G83" s="405">
        <v>78</v>
      </c>
      <c r="H83" s="406">
        <f>20%*G83*D83</f>
        <v>223.12680000000003</v>
      </c>
    </row>
    <row r="84" spans="1:9" ht="15.75" thickBot="1" x14ac:dyDescent="0.3">
      <c r="A84" s="427">
        <v>2</v>
      </c>
      <c r="B84" s="495" t="s">
        <v>82</v>
      </c>
      <c r="C84" s="496" t="s">
        <v>84</v>
      </c>
      <c r="D84" s="496">
        <v>14.303000000000001</v>
      </c>
      <c r="E84" s="592">
        <v>4</v>
      </c>
      <c r="F84" s="455" t="s">
        <v>11</v>
      </c>
      <c r="G84" s="456">
        <v>78</v>
      </c>
      <c r="H84" s="457">
        <f>20%*G84*D84</f>
        <v>223.12680000000003</v>
      </c>
    </row>
    <row r="85" spans="1:9" ht="15.75" thickBot="1" x14ac:dyDescent="0.3">
      <c r="A85" s="414"/>
      <c r="B85" s="415" t="s">
        <v>12</v>
      </c>
      <c r="C85" s="436"/>
      <c r="D85" s="437">
        <f>SUM(,D83:D84)</f>
        <v>28.606000000000002</v>
      </c>
      <c r="E85" s="589"/>
      <c r="F85" s="438"/>
      <c r="G85" s="439"/>
      <c r="H85" s="440"/>
    </row>
    <row r="86" spans="1:9" ht="15.75" thickBot="1" x14ac:dyDescent="0.3">
      <c r="A86" s="430"/>
      <c r="B86" s="441"/>
      <c r="C86" s="442"/>
      <c r="D86" s="497"/>
      <c r="E86" s="590"/>
      <c r="F86" s="444"/>
      <c r="G86" s="466"/>
      <c r="H86" s="498"/>
    </row>
    <row r="87" spans="1:9" x14ac:dyDescent="0.25">
      <c r="A87" s="445">
        <v>1</v>
      </c>
      <c r="B87" s="446" t="s">
        <v>85</v>
      </c>
      <c r="C87" s="447" t="s">
        <v>86</v>
      </c>
      <c r="D87" s="447">
        <v>4.7229999999999999</v>
      </c>
      <c r="E87" s="591">
        <v>3</v>
      </c>
      <c r="F87" s="448" t="s">
        <v>11</v>
      </c>
      <c r="G87" s="449">
        <v>78</v>
      </c>
      <c r="H87" s="450">
        <f>20%*G87*D87</f>
        <v>73.67880000000001</v>
      </c>
    </row>
    <row r="88" spans="1:9" ht="15.75" thickBot="1" x14ac:dyDescent="0.3">
      <c r="A88" s="499">
        <v>2</v>
      </c>
      <c r="B88" s="495" t="s">
        <v>85</v>
      </c>
      <c r="C88" s="496" t="s">
        <v>87</v>
      </c>
      <c r="D88" s="496">
        <v>4.7229999999999999</v>
      </c>
      <c r="E88" s="592">
        <v>3</v>
      </c>
      <c r="F88" s="455" t="s">
        <v>11</v>
      </c>
      <c r="G88" s="456">
        <v>78</v>
      </c>
      <c r="H88" s="457">
        <f>20%*G88*D88</f>
        <v>73.67880000000001</v>
      </c>
    </row>
    <row r="89" spans="1:9" ht="15.75" thickBot="1" x14ac:dyDescent="0.3">
      <c r="A89" s="414"/>
      <c r="B89" s="415" t="s">
        <v>12</v>
      </c>
      <c r="C89" s="436"/>
      <c r="D89" s="437">
        <f>SUM(D87:D88)</f>
        <v>9.4459999999999997</v>
      </c>
      <c r="E89" s="589"/>
      <c r="F89" s="438"/>
      <c r="G89" s="439"/>
      <c r="H89" s="440"/>
    </row>
    <row r="90" spans="1:9" ht="15.75" thickBot="1" x14ac:dyDescent="0.3">
      <c r="A90" s="561"/>
      <c r="B90" s="500"/>
      <c r="C90" s="501"/>
      <c r="D90" s="502"/>
      <c r="E90" s="503"/>
      <c r="F90" s="503"/>
      <c r="G90" s="504"/>
      <c r="H90" s="505"/>
    </row>
    <row r="91" spans="1:9" x14ac:dyDescent="0.25">
      <c r="A91" s="573">
        <v>1</v>
      </c>
      <c r="B91" s="446" t="s">
        <v>88</v>
      </c>
      <c r="C91" s="447" t="s">
        <v>89</v>
      </c>
      <c r="D91" s="447">
        <v>13.212999999999999</v>
      </c>
      <c r="E91" s="591">
        <v>3</v>
      </c>
      <c r="F91" s="448" t="s">
        <v>11</v>
      </c>
      <c r="G91" s="449">
        <v>78</v>
      </c>
      <c r="H91" s="450">
        <f>20%*G91*D91</f>
        <v>206.12280000000001</v>
      </c>
    </row>
    <row r="92" spans="1:9" x14ac:dyDescent="0.25">
      <c r="A92" s="573">
        <v>2</v>
      </c>
      <c r="B92" s="428" t="s">
        <v>88</v>
      </c>
      <c r="C92" s="429" t="s">
        <v>90</v>
      </c>
      <c r="D92" s="429">
        <v>10.006</v>
      </c>
      <c r="E92" s="587">
        <v>4</v>
      </c>
      <c r="F92" s="404" t="s">
        <v>11</v>
      </c>
      <c r="G92" s="405">
        <v>78</v>
      </c>
      <c r="H92" s="406">
        <f>20%*G92*D92</f>
        <v>156.09360000000001</v>
      </c>
    </row>
    <row r="93" spans="1:9" ht="15.75" thickBot="1" x14ac:dyDescent="0.3">
      <c r="A93" s="421">
        <v>3</v>
      </c>
      <c r="B93" s="495" t="s">
        <v>88</v>
      </c>
      <c r="C93" s="496" t="s">
        <v>91</v>
      </c>
      <c r="D93" s="496">
        <v>25.007000000000001</v>
      </c>
      <c r="E93" s="592">
        <v>4</v>
      </c>
      <c r="F93" s="455" t="s">
        <v>11</v>
      </c>
      <c r="G93" s="456">
        <v>78</v>
      </c>
      <c r="H93" s="457">
        <f>20%*G93*D93</f>
        <v>390.10920000000004</v>
      </c>
    </row>
    <row r="94" spans="1:9" ht="15.75" thickBot="1" x14ac:dyDescent="0.3">
      <c r="A94" s="414"/>
      <c r="B94" s="415" t="s">
        <v>12</v>
      </c>
      <c r="C94" s="436"/>
      <c r="D94" s="437">
        <f>SUM(D91:D93)</f>
        <v>48.225999999999999</v>
      </c>
      <c r="E94" s="589"/>
      <c r="F94" s="438"/>
      <c r="G94" s="439"/>
      <c r="H94" s="440"/>
    </row>
    <row r="95" spans="1:9" ht="15.75" thickBot="1" x14ac:dyDescent="0.3">
      <c r="A95" s="463"/>
      <c r="B95" s="464"/>
      <c r="C95" s="443"/>
      <c r="D95" s="465"/>
      <c r="E95" s="590"/>
      <c r="F95" s="466"/>
      <c r="G95" s="434"/>
      <c r="H95" s="435"/>
      <c r="I95" s="196"/>
    </row>
    <row r="96" spans="1:9" x14ac:dyDescent="0.25">
      <c r="A96" s="445">
        <v>1</v>
      </c>
      <c r="B96" s="446" t="s">
        <v>96</v>
      </c>
      <c r="C96" s="447" t="s">
        <v>97</v>
      </c>
      <c r="D96" s="447">
        <v>14.802</v>
      </c>
      <c r="E96" s="591">
        <v>3</v>
      </c>
      <c r="F96" s="448" t="s">
        <v>11</v>
      </c>
      <c r="G96" s="449">
        <v>78</v>
      </c>
      <c r="H96" s="450">
        <f t="shared" ref="H96:H159" si="3">20%*G96*D96</f>
        <v>230.91120000000001</v>
      </c>
      <c r="I96" s="196"/>
    </row>
    <row r="97" spans="1:9" x14ac:dyDescent="0.25">
      <c r="A97" s="427">
        <v>2</v>
      </c>
      <c r="B97" s="428" t="s">
        <v>96</v>
      </c>
      <c r="C97" s="429" t="s">
        <v>98</v>
      </c>
      <c r="D97" s="429">
        <v>10.000999999999999</v>
      </c>
      <c r="E97" s="587">
        <v>3</v>
      </c>
      <c r="F97" s="404" t="s">
        <v>11</v>
      </c>
      <c r="G97" s="405">
        <v>78</v>
      </c>
      <c r="H97" s="406">
        <f t="shared" si="3"/>
        <v>156.01560000000001</v>
      </c>
    </row>
    <row r="98" spans="1:9" x14ac:dyDescent="0.25">
      <c r="A98" s="421">
        <v>3</v>
      </c>
      <c r="B98" s="422" t="s">
        <v>96</v>
      </c>
      <c r="C98" s="423" t="s">
        <v>99</v>
      </c>
      <c r="D98" s="423">
        <v>10.000999999999999</v>
      </c>
      <c r="E98" s="586">
        <v>3</v>
      </c>
      <c r="F98" s="424" t="s">
        <v>11</v>
      </c>
      <c r="G98" s="425">
        <v>78</v>
      </c>
      <c r="H98" s="426">
        <f t="shared" si="3"/>
        <v>156.01560000000001</v>
      </c>
      <c r="I98" s="196"/>
    </row>
    <row r="99" spans="1:9" x14ac:dyDescent="0.25">
      <c r="A99" s="421">
        <v>4</v>
      </c>
      <c r="B99" s="428" t="s">
        <v>96</v>
      </c>
      <c r="C99" s="429" t="s">
        <v>100</v>
      </c>
      <c r="D99" s="429">
        <v>8.0009999999999994</v>
      </c>
      <c r="E99" s="587">
        <v>3</v>
      </c>
      <c r="F99" s="404" t="s">
        <v>11</v>
      </c>
      <c r="G99" s="425">
        <v>78</v>
      </c>
      <c r="H99" s="406">
        <f t="shared" si="3"/>
        <v>124.8156</v>
      </c>
    </row>
    <row r="100" spans="1:9" x14ac:dyDescent="0.25">
      <c r="A100" s="421">
        <v>5</v>
      </c>
      <c r="B100" s="428" t="s">
        <v>96</v>
      </c>
      <c r="C100" s="429" t="s">
        <v>101</v>
      </c>
      <c r="D100" s="429">
        <v>8.0009999999999994</v>
      </c>
      <c r="E100" s="587">
        <v>3</v>
      </c>
      <c r="F100" s="404" t="s">
        <v>11</v>
      </c>
      <c r="G100" s="425">
        <v>78</v>
      </c>
      <c r="H100" s="406">
        <f t="shared" si="3"/>
        <v>124.8156</v>
      </c>
    </row>
    <row r="101" spans="1:9" x14ac:dyDescent="0.25">
      <c r="A101" s="506">
        <v>6</v>
      </c>
      <c r="B101" s="431" t="s">
        <v>96</v>
      </c>
      <c r="C101" s="432" t="s">
        <v>102</v>
      </c>
      <c r="D101" s="432">
        <v>8.9809999999999999</v>
      </c>
      <c r="E101" s="588">
        <v>3</v>
      </c>
      <c r="F101" s="433" t="s">
        <v>11</v>
      </c>
      <c r="G101" s="507">
        <v>78</v>
      </c>
      <c r="H101" s="435">
        <f t="shared" si="3"/>
        <v>140.1036</v>
      </c>
    </row>
    <row r="102" spans="1:9" x14ac:dyDescent="0.25">
      <c r="A102" s="427">
        <v>7</v>
      </c>
      <c r="B102" s="428" t="s">
        <v>96</v>
      </c>
      <c r="C102" s="429" t="s">
        <v>103</v>
      </c>
      <c r="D102" s="429">
        <v>8.5009999999999994</v>
      </c>
      <c r="E102" s="587">
        <v>3</v>
      </c>
      <c r="F102" s="404" t="s">
        <v>11</v>
      </c>
      <c r="G102" s="405">
        <v>78</v>
      </c>
      <c r="H102" s="406">
        <f t="shared" si="3"/>
        <v>132.6156</v>
      </c>
    </row>
    <row r="103" spans="1:9" x14ac:dyDescent="0.25">
      <c r="A103" s="421">
        <v>8</v>
      </c>
      <c r="B103" s="422" t="s">
        <v>96</v>
      </c>
      <c r="C103" s="423" t="s">
        <v>104</v>
      </c>
      <c r="D103" s="423">
        <v>8.5009999999999994</v>
      </c>
      <c r="E103" s="586">
        <v>3</v>
      </c>
      <c r="F103" s="424" t="s">
        <v>11</v>
      </c>
      <c r="G103" s="425">
        <v>78</v>
      </c>
      <c r="H103" s="426">
        <f t="shared" si="3"/>
        <v>132.6156</v>
      </c>
    </row>
    <row r="104" spans="1:9" x14ac:dyDescent="0.25">
      <c r="A104" s="421">
        <v>9</v>
      </c>
      <c r="B104" s="428" t="s">
        <v>96</v>
      </c>
      <c r="C104" s="429" t="s">
        <v>105</v>
      </c>
      <c r="D104" s="429">
        <v>8.5009999999999994</v>
      </c>
      <c r="E104" s="587">
        <v>3</v>
      </c>
      <c r="F104" s="404" t="s">
        <v>11</v>
      </c>
      <c r="G104" s="425">
        <v>78</v>
      </c>
      <c r="H104" s="406">
        <f t="shared" si="3"/>
        <v>132.6156</v>
      </c>
    </row>
    <row r="105" spans="1:9" x14ac:dyDescent="0.25">
      <c r="A105" s="421">
        <v>10</v>
      </c>
      <c r="B105" s="428" t="s">
        <v>96</v>
      </c>
      <c r="C105" s="429" t="s">
        <v>106</v>
      </c>
      <c r="D105" s="429">
        <v>8.4339999999999993</v>
      </c>
      <c r="E105" s="587">
        <v>3</v>
      </c>
      <c r="F105" s="404" t="s">
        <v>11</v>
      </c>
      <c r="G105" s="425">
        <v>78</v>
      </c>
      <c r="H105" s="406">
        <f t="shared" si="3"/>
        <v>131.57040000000001</v>
      </c>
    </row>
    <row r="106" spans="1:9" x14ac:dyDescent="0.25">
      <c r="A106" s="421">
        <v>11</v>
      </c>
      <c r="B106" s="428" t="s">
        <v>96</v>
      </c>
      <c r="C106" s="429" t="s">
        <v>107</v>
      </c>
      <c r="D106" s="429">
        <v>8.4350000000000005</v>
      </c>
      <c r="E106" s="587">
        <v>3</v>
      </c>
      <c r="F106" s="404" t="s">
        <v>11</v>
      </c>
      <c r="G106" s="425">
        <v>78</v>
      </c>
      <c r="H106" s="406">
        <f t="shared" si="3"/>
        <v>131.58600000000001</v>
      </c>
    </row>
    <row r="107" spans="1:9" x14ac:dyDescent="0.25">
      <c r="A107" s="421">
        <v>12</v>
      </c>
      <c r="B107" s="428" t="s">
        <v>96</v>
      </c>
      <c r="C107" s="429" t="s">
        <v>108</v>
      </c>
      <c r="D107" s="429">
        <v>8.4339999999999993</v>
      </c>
      <c r="E107" s="587">
        <v>3</v>
      </c>
      <c r="F107" s="404" t="s">
        <v>11</v>
      </c>
      <c r="G107" s="425">
        <v>78</v>
      </c>
      <c r="H107" s="406">
        <f t="shared" si="3"/>
        <v>131.57040000000001</v>
      </c>
    </row>
    <row r="108" spans="1:9" x14ac:dyDescent="0.25">
      <c r="A108" s="421">
        <v>13</v>
      </c>
      <c r="B108" s="428" t="s">
        <v>96</v>
      </c>
      <c r="C108" s="429" t="s">
        <v>109</v>
      </c>
      <c r="D108" s="429">
        <v>8.4339999999999993</v>
      </c>
      <c r="E108" s="587">
        <v>3</v>
      </c>
      <c r="F108" s="404" t="s">
        <v>11</v>
      </c>
      <c r="G108" s="425">
        <v>78</v>
      </c>
      <c r="H108" s="406">
        <f t="shared" si="3"/>
        <v>131.57040000000001</v>
      </c>
    </row>
    <row r="109" spans="1:9" x14ac:dyDescent="0.25">
      <c r="A109" s="421">
        <v>14</v>
      </c>
      <c r="B109" s="428" t="s">
        <v>96</v>
      </c>
      <c r="C109" s="429" t="s">
        <v>110</v>
      </c>
      <c r="D109" s="429">
        <v>8.4339999999999993</v>
      </c>
      <c r="E109" s="587">
        <v>3</v>
      </c>
      <c r="F109" s="404" t="s">
        <v>11</v>
      </c>
      <c r="G109" s="425">
        <v>78</v>
      </c>
      <c r="H109" s="406">
        <f t="shared" si="3"/>
        <v>131.57040000000001</v>
      </c>
    </row>
    <row r="110" spans="1:9" x14ac:dyDescent="0.25">
      <c r="A110" s="421">
        <v>15</v>
      </c>
      <c r="B110" s="428" t="s">
        <v>96</v>
      </c>
      <c r="C110" s="429" t="s">
        <v>111</v>
      </c>
      <c r="D110" s="429">
        <v>8.4339999999999993</v>
      </c>
      <c r="E110" s="587">
        <v>3</v>
      </c>
      <c r="F110" s="404" t="s">
        <v>11</v>
      </c>
      <c r="G110" s="405">
        <v>78</v>
      </c>
      <c r="H110" s="406">
        <f t="shared" si="3"/>
        <v>131.57040000000001</v>
      </c>
    </row>
    <row r="111" spans="1:9" x14ac:dyDescent="0.25">
      <c r="A111" s="421">
        <v>16</v>
      </c>
      <c r="B111" s="428" t="s">
        <v>96</v>
      </c>
      <c r="C111" s="429" t="s">
        <v>112</v>
      </c>
      <c r="D111" s="429">
        <v>8.4339999999999993</v>
      </c>
      <c r="E111" s="587">
        <v>3</v>
      </c>
      <c r="F111" s="404" t="s">
        <v>11</v>
      </c>
      <c r="G111" s="405">
        <v>78</v>
      </c>
      <c r="H111" s="406">
        <f t="shared" si="3"/>
        <v>131.57040000000001</v>
      </c>
    </row>
    <row r="112" spans="1:9" x14ac:dyDescent="0.25">
      <c r="A112" s="421">
        <v>17</v>
      </c>
      <c r="B112" s="428" t="s">
        <v>96</v>
      </c>
      <c r="C112" s="429" t="s">
        <v>113</v>
      </c>
      <c r="D112" s="429">
        <v>8.4339999999999993</v>
      </c>
      <c r="E112" s="587">
        <v>3</v>
      </c>
      <c r="F112" s="404" t="s">
        <v>11</v>
      </c>
      <c r="G112" s="405">
        <v>78</v>
      </c>
      <c r="H112" s="406">
        <f t="shared" si="3"/>
        <v>131.57040000000001</v>
      </c>
    </row>
    <row r="113" spans="1:8" x14ac:dyDescent="0.25">
      <c r="A113" s="421">
        <v>18</v>
      </c>
      <c r="B113" s="428" t="s">
        <v>96</v>
      </c>
      <c r="C113" s="429" t="s">
        <v>114</v>
      </c>
      <c r="D113" s="429">
        <v>8.4350000000000005</v>
      </c>
      <c r="E113" s="587">
        <v>3</v>
      </c>
      <c r="F113" s="404" t="s">
        <v>11</v>
      </c>
      <c r="G113" s="405">
        <v>78</v>
      </c>
      <c r="H113" s="406">
        <f t="shared" si="3"/>
        <v>131.58600000000001</v>
      </c>
    </row>
    <row r="114" spans="1:8" x14ac:dyDescent="0.25">
      <c r="A114" s="421">
        <v>19</v>
      </c>
      <c r="B114" s="428" t="s">
        <v>96</v>
      </c>
      <c r="C114" s="429" t="s">
        <v>115</v>
      </c>
      <c r="D114" s="429">
        <v>8.4339999999999993</v>
      </c>
      <c r="E114" s="587">
        <v>3</v>
      </c>
      <c r="F114" s="404" t="s">
        <v>11</v>
      </c>
      <c r="G114" s="405">
        <v>78</v>
      </c>
      <c r="H114" s="406">
        <f t="shared" si="3"/>
        <v>131.57040000000001</v>
      </c>
    </row>
    <row r="115" spans="1:8" x14ac:dyDescent="0.25">
      <c r="A115" s="421">
        <v>20</v>
      </c>
      <c r="B115" s="428" t="s">
        <v>96</v>
      </c>
      <c r="C115" s="429" t="s">
        <v>116</v>
      </c>
      <c r="D115" s="429">
        <v>8.4339999999999993</v>
      </c>
      <c r="E115" s="587">
        <v>3</v>
      </c>
      <c r="F115" s="404" t="s">
        <v>11</v>
      </c>
      <c r="G115" s="405">
        <v>78</v>
      </c>
      <c r="H115" s="406">
        <f t="shared" si="3"/>
        <v>131.57040000000001</v>
      </c>
    </row>
    <row r="116" spans="1:8" x14ac:dyDescent="0.25">
      <c r="A116" s="421">
        <v>21</v>
      </c>
      <c r="B116" s="428" t="s">
        <v>96</v>
      </c>
      <c r="C116" s="429" t="s">
        <v>117</v>
      </c>
      <c r="D116" s="429">
        <v>8.4339999999999993</v>
      </c>
      <c r="E116" s="587">
        <v>3</v>
      </c>
      <c r="F116" s="404" t="s">
        <v>11</v>
      </c>
      <c r="G116" s="405">
        <v>78</v>
      </c>
      <c r="H116" s="406">
        <f t="shared" si="3"/>
        <v>131.57040000000001</v>
      </c>
    </row>
    <row r="117" spans="1:8" x14ac:dyDescent="0.25">
      <c r="A117" s="421">
        <v>22</v>
      </c>
      <c r="B117" s="428" t="s">
        <v>96</v>
      </c>
      <c r="C117" s="429" t="s">
        <v>118</v>
      </c>
      <c r="D117" s="429">
        <v>8.4339999999999993</v>
      </c>
      <c r="E117" s="587">
        <v>3</v>
      </c>
      <c r="F117" s="404" t="s">
        <v>11</v>
      </c>
      <c r="G117" s="405">
        <v>78</v>
      </c>
      <c r="H117" s="406">
        <f t="shared" si="3"/>
        <v>131.57040000000001</v>
      </c>
    </row>
    <row r="118" spans="1:8" x14ac:dyDescent="0.25">
      <c r="A118" s="421">
        <v>23</v>
      </c>
      <c r="B118" s="428" t="s">
        <v>96</v>
      </c>
      <c r="C118" s="429" t="s">
        <v>119</v>
      </c>
      <c r="D118" s="429">
        <v>8.4339999999999993</v>
      </c>
      <c r="E118" s="587">
        <v>3</v>
      </c>
      <c r="F118" s="404" t="s">
        <v>11</v>
      </c>
      <c r="G118" s="405">
        <v>78</v>
      </c>
      <c r="H118" s="406">
        <f t="shared" si="3"/>
        <v>131.57040000000001</v>
      </c>
    </row>
    <row r="119" spans="1:8" x14ac:dyDescent="0.25">
      <c r="A119" s="421">
        <v>24</v>
      </c>
      <c r="B119" s="428" t="s">
        <v>96</v>
      </c>
      <c r="C119" s="429" t="s">
        <v>120</v>
      </c>
      <c r="D119" s="429">
        <v>8.4339999999999993</v>
      </c>
      <c r="E119" s="587">
        <v>3</v>
      </c>
      <c r="F119" s="404" t="s">
        <v>11</v>
      </c>
      <c r="G119" s="405">
        <v>78</v>
      </c>
      <c r="H119" s="406">
        <f t="shared" si="3"/>
        <v>131.57040000000001</v>
      </c>
    </row>
    <row r="120" spans="1:8" x14ac:dyDescent="0.25">
      <c r="A120" s="421">
        <v>25</v>
      </c>
      <c r="B120" s="428" t="s">
        <v>96</v>
      </c>
      <c r="C120" s="429" t="s">
        <v>121</v>
      </c>
      <c r="D120" s="429">
        <v>8.5020000000000007</v>
      </c>
      <c r="E120" s="587">
        <v>3</v>
      </c>
      <c r="F120" s="404" t="s">
        <v>11</v>
      </c>
      <c r="G120" s="405">
        <v>78</v>
      </c>
      <c r="H120" s="406">
        <f t="shared" si="3"/>
        <v>132.63120000000004</v>
      </c>
    </row>
    <row r="121" spans="1:8" x14ac:dyDescent="0.25">
      <c r="A121" s="421">
        <v>26</v>
      </c>
      <c r="B121" s="428" t="s">
        <v>96</v>
      </c>
      <c r="C121" s="429" t="s">
        <v>122</v>
      </c>
      <c r="D121" s="429">
        <v>8.5020000000000007</v>
      </c>
      <c r="E121" s="587">
        <v>3</v>
      </c>
      <c r="F121" s="404" t="s">
        <v>11</v>
      </c>
      <c r="G121" s="405">
        <v>78</v>
      </c>
      <c r="H121" s="406">
        <f t="shared" si="3"/>
        <v>132.63120000000004</v>
      </c>
    </row>
    <row r="122" spans="1:8" x14ac:dyDescent="0.25">
      <c r="A122" s="421">
        <v>27</v>
      </c>
      <c r="B122" s="428" t="s">
        <v>96</v>
      </c>
      <c r="C122" s="429" t="s">
        <v>123</v>
      </c>
      <c r="D122" s="429">
        <v>8.5009999999999994</v>
      </c>
      <c r="E122" s="587">
        <v>3</v>
      </c>
      <c r="F122" s="404" t="s">
        <v>11</v>
      </c>
      <c r="G122" s="405">
        <v>78</v>
      </c>
      <c r="H122" s="406">
        <f t="shared" si="3"/>
        <v>132.6156</v>
      </c>
    </row>
    <row r="123" spans="1:8" x14ac:dyDescent="0.25">
      <c r="A123" s="421">
        <v>28</v>
      </c>
      <c r="B123" s="428" t="s">
        <v>96</v>
      </c>
      <c r="C123" s="429" t="s">
        <v>124</v>
      </c>
      <c r="D123" s="429">
        <v>8.5009999999999994</v>
      </c>
      <c r="E123" s="587">
        <v>3</v>
      </c>
      <c r="F123" s="404" t="s">
        <v>11</v>
      </c>
      <c r="G123" s="405">
        <v>78</v>
      </c>
      <c r="H123" s="406">
        <f t="shared" si="3"/>
        <v>132.6156</v>
      </c>
    </row>
    <row r="124" spans="1:8" x14ac:dyDescent="0.25">
      <c r="A124" s="421">
        <v>29</v>
      </c>
      <c r="B124" s="428" t="s">
        <v>96</v>
      </c>
      <c r="C124" s="429" t="s">
        <v>125</v>
      </c>
      <c r="D124" s="429">
        <v>8.5009999999999994</v>
      </c>
      <c r="E124" s="587">
        <v>3</v>
      </c>
      <c r="F124" s="404" t="s">
        <v>11</v>
      </c>
      <c r="G124" s="405">
        <v>78</v>
      </c>
      <c r="H124" s="406">
        <f t="shared" si="3"/>
        <v>132.6156</v>
      </c>
    </row>
    <row r="125" spans="1:8" x14ac:dyDescent="0.25">
      <c r="A125" s="421">
        <v>30</v>
      </c>
      <c r="B125" s="428" t="s">
        <v>96</v>
      </c>
      <c r="C125" s="429" t="s">
        <v>126</v>
      </c>
      <c r="D125" s="429">
        <v>8.5009999999999994</v>
      </c>
      <c r="E125" s="587">
        <v>3</v>
      </c>
      <c r="F125" s="404" t="s">
        <v>11</v>
      </c>
      <c r="G125" s="405">
        <v>78</v>
      </c>
      <c r="H125" s="406">
        <f t="shared" si="3"/>
        <v>132.6156</v>
      </c>
    </row>
    <row r="126" spans="1:8" x14ac:dyDescent="0.25">
      <c r="A126" s="421">
        <v>31</v>
      </c>
      <c r="B126" s="428" t="s">
        <v>96</v>
      </c>
      <c r="C126" s="429" t="s">
        <v>127</v>
      </c>
      <c r="D126" s="429">
        <v>8.5020000000000007</v>
      </c>
      <c r="E126" s="587">
        <v>3</v>
      </c>
      <c r="F126" s="404" t="s">
        <v>11</v>
      </c>
      <c r="G126" s="405">
        <v>78</v>
      </c>
      <c r="H126" s="406">
        <f t="shared" si="3"/>
        <v>132.63120000000004</v>
      </c>
    </row>
    <row r="127" spans="1:8" x14ac:dyDescent="0.25">
      <c r="A127" s="421">
        <v>32</v>
      </c>
      <c r="B127" s="428" t="s">
        <v>96</v>
      </c>
      <c r="C127" s="429" t="s">
        <v>128</v>
      </c>
      <c r="D127" s="429">
        <v>8.5009999999999994</v>
      </c>
      <c r="E127" s="587">
        <v>3</v>
      </c>
      <c r="F127" s="404" t="s">
        <v>11</v>
      </c>
      <c r="G127" s="405">
        <v>78</v>
      </c>
      <c r="H127" s="406">
        <f t="shared" si="3"/>
        <v>132.6156</v>
      </c>
    </row>
    <row r="128" spans="1:8" x14ac:dyDescent="0.25">
      <c r="A128" s="421">
        <v>33</v>
      </c>
      <c r="B128" s="428" t="s">
        <v>96</v>
      </c>
      <c r="C128" s="429" t="s">
        <v>129</v>
      </c>
      <c r="D128" s="429">
        <v>8.5009999999999994</v>
      </c>
      <c r="E128" s="587">
        <v>3</v>
      </c>
      <c r="F128" s="404" t="s">
        <v>11</v>
      </c>
      <c r="G128" s="405">
        <v>78</v>
      </c>
      <c r="H128" s="406">
        <f t="shared" si="3"/>
        <v>132.6156</v>
      </c>
    </row>
    <row r="129" spans="1:17" x14ac:dyDescent="0.25">
      <c r="A129" s="421">
        <v>34</v>
      </c>
      <c r="B129" s="428" t="s">
        <v>96</v>
      </c>
      <c r="C129" s="429" t="s">
        <v>130</v>
      </c>
      <c r="D129" s="429">
        <v>8.5020000000000007</v>
      </c>
      <c r="E129" s="587">
        <v>3</v>
      </c>
      <c r="F129" s="404" t="s">
        <v>11</v>
      </c>
      <c r="G129" s="405">
        <v>78</v>
      </c>
      <c r="H129" s="406">
        <f t="shared" si="3"/>
        <v>132.63120000000004</v>
      </c>
    </row>
    <row r="130" spans="1:17" x14ac:dyDescent="0.25">
      <c r="A130" s="421">
        <v>35</v>
      </c>
      <c r="B130" s="428" t="s">
        <v>96</v>
      </c>
      <c r="C130" s="429" t="s">
        <v>131</v>
      </c>
      <c r="D130" s="429">
        <v>8.5009999999999994</v>
      </c>
      <c r="E130" s="587">
        <v>3</v>
      </c>
      <c r="F130" s="404" t="s">
        <v>11</v>
      </c>
      <c r="G130" s="405">
        <v>78</v>
      </c>
      <c r="H130" s="406">
        <f t="shared" si="3"/>
        <v>132.6156</v>
      </c>
    </row>
    <row r="131" spans="1:17" x14ac:dyDescent="0.25">
      <c r="A131" s="421">
        <v>36</v>
      </c>
      <c r="B131" s="428" t="s">
        <v>96</v>
      </c>
      <c r="C131" s="429" t="s">
        <v>132</v>
      </c>
      <c r="D131" s="429">
        <v>8.5009999999999994</v>
      </c>
      <c r="E131" s="587">
        <v>3</v>
      </c>
      <c r="F131" s="404" t="s">
        <v>11</v>
      </c>
      <c r="G131" s="405">
        <v>78</v>
      </c>
      <c r="H131" s="406">
        <f t="shared" si="3"/>
        <v>132.6156</v>
      </c>
    </row>
    <row r="132" spans="1:17" x14ac:dyDescent="0.25">
      <c r="A132" s="421">
        <v>37</v>
      </c>
      <c r="B132" s="428" t="s">
        <v>96</v>
      </c>
      <c r="C132" s="429" t="s">
        <v>133</v>
      </c>
      <c r="D132" s="429">
        <v>8.5009999999999994</v>
      </c>
      <c r="E132" s="587">
        <v>3</v>
      </c>
      <c r="F132" s="404" t="s">
        <v>11</v>
      </c>
      <c r="G132" s="405">
        <v>78</v>
      </c>
      <c r="H132" s="406">
        <f t="shared" si="3"/>
        <v>132.6156</v>
      </c>
    </row>
    <row r="133" spans="1:17" x14ac:dyDescent="0.25">
      <c r="A133" s="421">
        <v>38</v>
      </c>
      <c r="B133" s="428" t="s">
        <v>96</v>
      </c>
      <c r="C133" s="429" t="s">
        <v>134</v>
      </c>
      <c r="D133" s="429">
        <v>8.5009999999999994</v>
      </c>
      <c r="E133" s="587">
        <v>3</v>
      </c>
      <c r="F133" s="404" t="s">
        <v>11</v>
      </c>
      <c r="G133" s="405">
        <v>78</v>
      </c>
      <c r="H133" s="406">
        <f t="shared" si="3"/>
        <v>132.6156</v>
      </c>
    </row>
    <row r="134" spans="1:17" x14ac:dyDescent="0.25">
      <c r="A134" s="421">
        <v>39</v>
      </c>
      <c r="B134" s="428" t="s">
        <v>96</v>
      </c>
      <c r="C134" s="429" t="s">
        <v>135</v>
      </c>
      <c r="D134" s="429">
        <v>8.5009999999999994</v>
      </c>
      <c r="E134" s="587">
        <v>3</v>
      </c>
      <c r="F134" s="404" t="s">
        <v>11</v>
      </c>
      <c r="G134" s="405">
        <v>78</v>
      </c>
      <c r="H134" s="406">
        <f t="shared" si="3"/>
        <v>132.6156</v>
      </c>
    </row>
    <row r="135" spans="1:17" x14ac:dyDescent="0.25">
      <c r="A135" s="421">
        <v>40</v>
      </c>
      <c r="B135" s="428" t="s">
        <v>96</v>
      </c>
      <c r="C135" s="429" t="s">
        <v>136</v>
      </c>
      <c r="D135" s="429">
        <v>8.5009999999999994</v>
      </c>
      <c r="E135" s="587">
        <v>3</v>
      </c>
      <c r="F135" s="404" t="s">
        <v>11</v>
      </c>
      <c r="G135" s="405">
        <v>78</v>
      </c>
      <c r="H135" s="406">
        <f t="shared" si="3"/>
        <v>132.6156</v>
      </c>
    </row>
    <row r="136" spans="1:17" x14ac:dyDescent="0.25">
      <c r="A136" s="421">
        <v>41</v>
      </c>
      <c r="B136" s="428" t="s">
        <v>96</v>
      </c>
      <c r="C136" s="429" t="s">
        <v>137</v>
      </c>
      <c r="D136" s="429">
        <v>8.5009999999999994</v>
      </c>
      <c r="E136" s="587">
        <v>3</v>
      </c>
      <c r="F136" s="404" t="s">
        <v>11</v>
      </c>
      <c r="G136" s="405">
        <v>78</v>
      </c>
      <c r="H136" s="406">
        <f t="shared" si="3"/>
        <v>132.6156</v>
      </c>
    </row>
    <row r="137" spans="1:17" x14ac:dyDescent="0.25">
      <c r="A137" s="421">
        <v>42</v>
      </c>
      <c r="B137" s="428" t="s">
        <v>96</v>
      </c>
      <c r="C137" s="429" t="s">
        <v>138</v>
      </c>
      <c r="D137" s="429">
        <v>8.5020000000000007</v>
      </c>
      <c r="E137" s="587">
        <v>3</v>
      </c>
      <c r="F137" s="404" t="s">
        <v>11</v>
      </c>
      <c r="G137" s="405">
        <v>78</v>
      </c>
      <c r="H137" s="406">
        <f t="shared" si="3"/>
        <v>132.63120000000004</v>
      </c>
    </row>
    <row r="138" spans="1:17" x14ac:dyDescent="0.25">
      <c r="A138" s="421">
        <v>43</v>
      </c>
      <c r="B138" s="428" t="s">
        <v>96</v>
      </c>
      <c r="C138" s="429" t="s">
        <v>139</v>
      </c>
      <c r="D138" s="429">
        <v>8.5009999999999994</v>
      </c>
      <c r="E138" s="587">
        <v>3</v>
      </c>
      <c r="F138" s="404" t="s">
        <v>11</v>
      </c>
      <c r="G138" s="405">
        <v>78</v>
      </c>
      <c r="H138" s="406">
        <f t="shared" si="3"/>
        <v>132.6156</v>
      </c>
    </row>
    <row r="139" spans="1:17" x14ac:dyDescent="0.25">
      <c r="A139" s="421">
        <v>44</v>
      </c>
      <c r="B139" s="428" t="s">
        <v>96</v>
      </c>
      <c r="C139" s="429" t="s">
        <v>140</v>
      </c>
      <c r="D139" s="429">
        <v>8.5009999999999994</v>
      </c>
      <c r="E139" s="587">
        <v>3</v>
      </c>
      <c r="F139" s="404" t="s">
        <v>11</v>
      </c>
      <c r="G139" s="405">
        <v>78</v>
      </c>
      <c r="H139" s="406">
        <f t="shared" si="3"/>
        <v>132.6156</v>
      </c>
    </row>
    <row r="140" spans="1:17" x14ac:dyDescent="0.25">
      <c r="A140" s="421">
        <v>45</v>
      </c>
      <c r="B140" s="428" t="s">
        <v>96</v>
      </c>
      <c r="C140" s="429" t="s">
        <v>141</v>
      </c>
      <c r="D140" s="429">
        <v>8.5020000000000007</v>
      </c>
      <c r="E140" s="587">
        <v>3</v>
      </c>
      <c r="F140" s="404" t="s">
        <v>11</v>
      </c>
      <c r="G140" s="405">
        <v>78</v>
      </c>
      <c r="H140" s="406">
        <f t="shared" si="3"/>
        <v>132.63120000000004</v>
      </c>
    </row>
    <row r="141" spans="1:17" x14ac:dyDescent="0.25">
      <c r="A141" s="421">
        <v>46</v>
      </c>
      <c r="B141" s="428" t="s">
        <v>96</v>
      </c>
      <c r="C141" s="429" t="s">
        <v>142</v>
      </c>
      <c r="D141" s="471">
        <v>8.5</v>
      </c>
      <c r="E141" s="587">
        <v>3</v>
      </c>
      <c r="F141" s="404" t="s">
        <v>11</v>
      </c>
      <c r="G141" s="405">
        <v>78</v>
      </c>
      <c r="H141" s="406">
        <f t="shared" si="3"/>
        <v>132.60000000000002</v>
      </c>
    </row>
    <row r="142" spans="1:17" x14ac:dyDescent="0.25">
      <c r="A142" s="421">
        <v>47</v>
      </c>
      <c r="B142" s="473" t="s">
        <v>96</v>
      </c>
      <c r="C142" s="508" t="s">
        <v>143</v>
      </c>
      <c r="D142" s="509">
        <v>8.5009999999999994</v>
      </c>
      <c r="E142" s="598">
        <v>3</v>
      </c>
      <c r="F142" s="404" t="s">
        <v>11</v>
      </c>
      <c r="G142" s="405">
        <v>78</v>
      </c>
      <c r="H142" s="406">
        <f t="shared" si="3"/>
        <v>132.6156</v>
      </c>
    </row>
    <row r="143" spans="1:17" x14ac:dyDescent="0.25">
      <c r="A143" s="421">
        <v>48</v>
      </c>
      <c r="B143" s="473" t="s">
        <v>96</v>
      </c>
      <c r="C143" s="508" t="s">
        <v>144</v>
      </c>
      <c r="D143" s="509">
        <v>8.5009999999999994</v>
      </c>
      <c r="E143" s="598">
        <v>3</v>
      </c>
      <c r="F143" s="404" t="s">
        <v>11</v>
      </c>
      <c r="G143" s="405">
        <v>78</v>
      </c>
      <c r="H143" s="406">
        <f t="shared" si="3"/>
        <v>132.6156</v>
      </c>
      <c r="I143" s="362"/>
      <c r="J143" s="362"/>
      <c r="K143" s="362"/>
      <c r="L143" s="362"/>
      <c r="M143" s="362"/>
      <c r="N143" s="362"/>
      <c r="O143" s="362"/>
      <c r="P143" s="362"/>
      <c r="Q143" s="362"/>
    </row>
    <row r="144" spans="1:17" x14ac:dyDescent="0.25">
      <c r="A144" s="421">
        <v>49</v>
      </c>
      <c r="B144" s="473" t="s">
        <v>96</v>
      </c>
      <c r="C144" s="508" t="s">
        <v>145</v>
      </c>
      <c r="D144" s="509">
        <v>8.5009999999999994</v>
      </c>
      <c r="E144" s="598">
        <v>3</v>
      </c>
      <c r="F144" s="404" t="s">
        <v>11</v>
      </c>
      <c r="G144" s="405">
        <v>78</v>
      </c>
      <c r="H144" s="406">
        <f t="shared" si="3"/>
        <v>132.6156</v>
      </c>
    </row>
    <row r="145" spans="1:9" x14ac:dyDescent="0.25">
      <c r="A145" s="421">
        <v>50</v>
      </c>
      <c r="B145" s="473" t="s">
        <v>96</v>
      </c>
      <c r="C145" s="508" t="s">
        <v>146</v>
      </c>
      <c r="D145" s="509">
        <v>8.5009999999999994</v>
      </c>
      <c r="E145" s="598">
        <v>3</v>
      </c>
      <c r="F145" s="404" t="s">
        <v>11</v>
      </c>
      <c r="G145" s="405">
        <v>78</v>
      </c>
      <c r="H145" s="406">
        <f t="shared" si="3"/>
        <v>132.6156</v>
      </c>
    </row>
    <row r="146" spans="1:9" x14ac:dyDescent="0.25">
      <c r="A146" s="421">
        <v>51</v>
      </c>
      <c r="B146" s="473" t="s">
        <v>96</v>
      </c>
      <c r="C146" s="508" t="s">
        <v>147</v>
      </c>
      <c r="D146" s="509">
        <v>237.80799999999999</v>
      </c>
      <c r="E146" s="598">
        <v>3</v>
      </c>
      <c r="F146" s="470" t="s">
        <v>11</v>
      </c>
      <c r="G146" s="405">
        <v>78</v>
      </c>
      <c r="H146" s="406">
        <f t="shared" si="3"/>
        <v>3709.8048000000003</v>
      </c>
      <c r="I146" s="196"/>
    </row>
    <row r="147" spans="1:9" x14ac:dyDescent="0.25">
      <c r="A147" s="421">
        <v>52</v>
      </c>
      <c r="B147" s="473" t="s">
        <v>96</v>
      </c>
      <c r="C147" s="508" t="s">
        <v>148</v>
      </c>
      <c r="D147" s="509">
        <v>8.5009999999999994</v>
      </c>
      <c r="E147" s="598">
        <v>3</v>
      </c>
      <c r="F147" s="404" t="s">
        <v>11</v>
      </c>
      <c r="G147" s="405">
        <v>78</v>
      </c>
      <c r="H147" s="406">
        <f t="shared" si="3"/>
        <v>132.6156</v>
      </c>
      <c r="I147" s="196"/>
    </row>
    <row r="148" spans="1:9" x14ac:dyDescent="0.25">
      <c r="A148" s="427">
        <v>53</v>
      </c>
      <c r="B148" s="473" t="s">
        <v>96</v>
      </c>
      <c r="C148" s="508" t="s">
        <v>149</v>
      </c>
      <c r="D148" s="509">
        <v>8.5009999999999994</v>
      </c>
      <c r="E148" s="598">
        <v>3</v>
      </c>
      <c r="F148" s="404" t="s">
        <v>11</v>
      </c>
      <c r="G148" s="405">
        <v>78</v>
      </c>
      <c r="H148" s="406">
        <f t="shared" si="3"/>
        <v>132.6156</v>
      </c>
    </row>
    <row r="149" spans="1:9" x14ac:dyDescent="0.25">
      <c r="A149" s="421">
        <v>54</v>
      </c>
      <c r="B149" s="484" t="s">
        <v>96</v>
      </c>
      <c r="C149" s="510" t="s">
        <v>150</v>
      </c>
      <c r="D149" s="511">
        <v>8.5009999999999994</v>
      </c>
      <c r="E149" s="599">
        <v>3</v>
      </c>
      <c r="F149" s="424" t="s">
        <v>11</v>
      </c>
      <c r="G149" s="425">
        <v>78</v>
      </c>
      <c r="H149" s="426">
        <f t="shared" si="3"/>
        <v>132.6156</v>
      </c>
    </row>
    <row r="150" spans="1:9" x14ac:dyDescent="0.25">
      <c r="A150" s="421">
        <v>55</v>
      </c>
      <c r="B150" s="473" t="s">
        <v>96</v>
      </c>
      <c r="C150" s="508" t="s">
        <v>151</v>
      </c>
      <c r="D150" s="509">
        <v>8.5009999999999994</v>
      </c>
      <c r="E150" s="598">
        <v>3</v>
      </c>
      <c r="F150" s="404" t="s">
        <v>11</v>
      </c>
      <c r="G150" s="405">
        <v>78</v>
      </c>
      <c r="H150" s="406">
        <f t="shared" si="3"/>
        <v>132.6156</v>
      </c>
    </row>
    <row r="151" spans="1:9" x14ac:dyDescent="0.25">
      <c r="A151" s="421">
        <v>56</v>
      </c>
      <c r="B151" s="473" t="s">
        <v>96</v>
      </c>
      <c r="C151" s="508" t="s">
        <v>152</v>
      </c>
      <c r="D151" s="509">
        <v>8.5009999999999994</v>
      </c>
      <c r="E151" s="598">
        <v>3</v>
      </c>
      <c r="F151" s="404" t="s">
        <v>11</v>
      </c>
      <c r="G151" s="405">
        <v>78</v>
      </c>
      <c r="H151" s="406">
        <f t="shared" si="3"/>
        <v>132.6156</v>
      </c>
    </row>
    <row r="152" spans="1:9" x14ac:dyDescent="0.25">
      <c r="A152" s="421">
        <v>57</v>
      </c>
      <c r="B152" s="473" t="s">
        <v>96</v>
      </c>
      <c r="C152" s="508" t="s">
        <v>153</v>
      </c>
      <c r="D152" s="509">
        <v>8.5009999999999994</v>
      </c>
      <c r="E152" s="598">
        <v>3</v>
      </c>
      <c r="F152" s="404" t="s">
        <v>11</v>
      </c>
      <c r="G152" s="405">
        <v>78</v>
      </c>
      <c r="H152" s="406">
        <f t="shared" si="3"/>
        <v>132.6156</v>
      </c>
    </row>
    <row r="153" spans="1:9" x14ac:dyDescent="0.25">
      <c r="A153" s="421">
        <v>58</v>
      </c>
      <c r="B153" s="473" t="s">
        <v>96</v>
      </c>
      <c r="C153" s="508" t="s">
        <v>154</v>
      </c>
      <c r="D153" s="509">
        <v>13.377000000000001</v>
      </c>
      <c r="E153" s="598">
        <v>2</v>
      </c>
      <c r="F153" s="404" t="s">
        <v>11</v>
      </c>
      <c r="G153" s="405">
        <v>78</v>
      </c>
      <c r="H153" s="406">
        <f t="shared" si="3"/>
        <v>208.68120000000002</v>
      </c>
    </row>
    <row r="154" spans="1:9" x14ac:dyDescent="0.25">
      <c r="A154" s="421">
        <v>59</v>
      </c>
      <c r="B154" s="473" t="s">
        <v>96</v>
      </c>
      <c r="C154" s="508" t="s">
        <v>155</v>
      </c>
      <c r="D154" s="509">
        <v>24.003</v>
      </c>
      <c r="E154" s="598">
        <v>2</v>
      </c>
      <c r="F154" s="404" t="s">
        <v>11</v>
      </c>
      <c r="G154" s="405">
        <v>78</v>
      </c>
      <c r="H154" s="406">
        <f t="shared" si="3"/>
        <v>374.44680000000005</v>
      </c>
    </row>
    <row r="155" spans="1:9" x14ac:dyDescent="0.25">
      <c r="A155" s="421">
        <v>60</v>
      </c>
      <c r="B155" s="473" t="s">
        <v>96</v>
      </c>
      <c r="C155" s="508" t="s">
        <v>156</v>
      </c>
      <c r="D155" s="509">
        <v>8.7520000000000007</v>
      </c>
      <c r="E155" s="598">
        <v>2</v>
      </c>
      <c r="F155" s="404" t="s">
        <v>11</v>
      </c>
      <c r="G155" s="405">
        <v>78</v>
      </c>
      <c r="H155" s="406">
        <f t="shared" si="3"/>
        <v>136.53120000000001</v>
      </c>
    </row>
    <row r="156" spans="1:9" x14ac:dyDescent="0.25">
      <c r="A156" s="421">
        <v>61</v>
      </c>
      <c r="B156" s="473" t="s">
        <v>96</v>
      </c>
      <c r="C156" s="508" t="s">
        <v>157</v>
      </c>
      <c r="D156" s="509">
        <v>8.7530000000000001</v>
      </c>
      <c r="E156" s="598">
        <v>2</v>
      </c>
      <c r="F156" s="404" t="s">
        <v>11</v>
      </c>
      <c r="G156" s="405">
        <v>78</v>
      </c>
      <c r="H156" s="406">
        <f t="shared" si="3"/>
        <v>136.54680000000002</v>
      </c>
    </row>
    <row r="157" spans="1:9" x14ac:dyDescent="0.25">
      <c r="A157" s="421">
        <v>62</v>
      </c>
      <c r="B157" s="473" t="s">
        <v>96</v>
      </c>
      <c r="C157" s="508" t="s">
        <v>158</v>
      </c>
      <c r="D157" s="509">
        <v>5.0010000000000003</v>
      </c>
      <c r="E157" s="598">
        <v>2</v>
      </c>
      <c r="F157" s="404" t="s">
        <v>11</v>
      </c>
      <c r="G157" s="405">
        <v>78</v>
      </c>
      <c r="H157" s="406">
        <f t="shared" si="3"/>
        <v>78.015600000000006</v>
      </c>
    </row>
    <row r="158" spans="1:9" x14ac:dyDescent="0.25">
      <c r="A158" s="421">
        <v>63</v>
      </c>
      <c r="B158" s="473" t="s">
        <v>96</v>
      </c>
      <c r="C158" s="508" t="s">
        <v>159</v>
      </c>
      <c r="D158" s="509">
        <v>5.0010000000000003</v>
      </c>
      <c r="E158" s="598">
        <v>2</v>
      </c>
      <c r="F158" s="404" t="s">
        <v>11</v>
      </c>
      <c r="G158" s="405">
        <v>78</v>
      </c>
      <c r="H158" s="406">
        <f t="shared" si="3"/>
        <v>78.015600000000006</v>
      </c>
    </row>
    <row r="159" spans="1:9" x14ac:dyDescent="0.25">
      <c r="A159" s="421">
        <v>64</v>
      </c>
      <c r="B159" s="473" t="s">
        <v>96</v>
      </c>
      <c r="C159" s="508" t="s">
        <v>160</v>
      </c>
      <c r="D159" s="509">
        <v>8.0020000000000007</v>
      </c>
      <c r="E159" s="598">
        <v>2</v>
      </c>
      <c r="F159" s="404" t="s">
        <v>11</v>
      </c>
      <c r="G159" s="405">
        <v>78</v>
      </c>
      <c r="H159" s="406">
        <f t="shared" si="3"/>
        <v>124.83120000000002</v>
      </c>
    </row>
    <row r="160" spans="1:9" x14ac:dyDescent="0.25">
      <c r="A160" s="421">
        <v>65</v>
      </c>
      <c r="B160" s="473" t="s">
        <v>96</v>
      </c>
      <c r="C160" s="508" t="s">
        <v>161</v>
      </c>
      <c r="D160" s="509">
        <v>9.7530000000000001</v>
      </c>
      <c r="E160" s="598">
        <v>2</v>
      </c>
      <c r="F160" s="404" t="s">
        <v>11</v>
      </c>
      <c r="G160" s="405">
        <v>78</v>
      </c>
      <c r="H160" s="406">
        <f t="shared" ref="H160:H175" si="4">20%*G160*D160</f>
        <v>152.14680000000001</v>
      </c>
    </row>
    <row r="161" spans="1:8" x14ac:dyDescent="0.25">
      <c r="A161" s="421">
        <v>66</v>
      </c>
      <c r="B161" s="473" t="s">
        <v>96</v>
      </c>
      <c r="C161" s="508" t="s">
        <v>162</v>
      </c>
      <c r="D161" s="509">
        <v>8.0850000000000009</v>
      </c>
      <c r="E161" s="598">
        <v>3</v>
      </c>
      <c r="F161" s="404" t="s">
        <v>11</v>
      </c>
      <c r="G161" s="405">
        <v>78</v>
      </c>
      <c r="H161" s="406">
        <f t="shared" si="4"/>
        <v>126.12600000000002</v>
      </c>
    </row>
    <row r="162" spans="1:8" x14ac:dyDescent="0.25">
      <c r="A162" s="421">
        <v>67</v>
      </c>
      <c r="B162" s="473" t="s">
        <v>96</v>
      </c>
      <c r="C162" s="508" t="s">
        <v>163</v>
      </c>
      <c r="D162" s="509">
        <v>8.0850000000000009</v>
      </c>
      <c r="E162" s="598">
        <v>3</v>
      </c>
      <c r="F162" s="404" t="s">
        <v>11</v>
      </c>
      <c r="G162" s="405">
        <v>78</v>
      </c>
      <c r="H162" s="406">
        <f t="shared" si="4"/>
        <v>126.12600000000002</v>
      </c>
    </row>
    <row r="163" spans="1:8" x14ac:dyDescent="0.25">
      <c r="A163" s="421">
        <v>68</v>
      </c>
      <c r="B163" s="473" t="s">
        <v>96</v>
      </c>
      <c r="C163" s="508" t="s">
        <v>164</v>
      </c>
      <c r="D163" s="509">
        <v>8.0830000000000002</v>
      </c>
      <c r="E163" s="598">
        <v>3</v>
      </c>
      <c r="F163" s="404" t="s">
        <v>11</v>
      </c>
      <c r="G163" s="405">
        <v>78</v>
      </c>
      <c r="H163" s="406">
        <f t="shared" si="4"/>
        <v>126.09480000000002</v>
      </c>
    </row>
    <row r="164" spans="1:8" x14ac:dyDescent="0.25">
      <c r="A164" s="421">
        <v>69</v>
      </c>
      <c r="B164" s="473" t="s">
        <v>96</v>
      </c>
      <c r="C164" s="508" t="s">
        <v>165</v>
      </c>
      <c r="D164" s="509">
        <v>8.0850000000000009</v>
      </c>
      <c r="E164" s="598">
        <v>3</v>
      </c>
      <c r="F164" s="404" t="s">
        <v>11</v>
      </c>
      <c r="G164" s="405">
        <v>78</v>
      </c>
      <c r="H164" s="406">
        <f t="shared" si="4"/>
        <v>126.12600000000002</v>
      </c>
    </row>
    <row r="165" spans="1:8" x14ac:dyDescent="0.25">
      <c r="A165" s="421">
        <v>70</v>
      </c>
      <c r="B165" s="473" t="s">
        <v>96</v>
      </c>
      <c r="C165" s="508" t="s">
        <v>166</v>
      </c>
      <c r="D165" s="509">
        <v>5.0739999999999998</v>
      </c>
      <c r="E165" s="598">
        <v>3</v>
      </c>
      <c r="F165" s="404" t="s">
        <v>11</v>
      </c>
      <c r="G165" s="405">
        <v>78</v>
      </c>
      <c r="H165" s="406">
        <f t="shared" si="4"/>
        <v>79.15440000000001</v>
      </c>
    </row>
    <row r="166" spans="1:8" x14ac:dyDescent="0.25">
      <c r="A166" s="421">
        <v>71</v>
      </c>
      <c r="B166" s="473" t="s">
        <v>96</v>
      </c>
      <c r="C166" s="508" t="s">
        <v>167</v>
      </c>
      <c r="D166" s="509">
        <v>8.5009999999999994</v>
      </c>
      <c r="E166" s="598">
        <v>3</v>
      </c>
      <c r="F166" s="404" t="s">
        <v>11</v>
      </c>
      <c r="G166" s="405">
        <v>78</v>
      </c>
      <c r="H166" s="406">
        <f t="shared" si="4"/>
        <v>132.6156</v>
      </c>
    </row>
    <row r="167" spans="1:8" x14ac:dyDescent="0.25">
      <c r="A167" s="421">
        <v>72</v>
      </c>
      <c r="B167" s="473" t="s">
        <v>96</v>
      </c>
      <c r="C167" s="508" t="s">
        <v>168</v>
      </c>
      <c r="D167" s="509">
        <v>8.5549999999999997</v>
      </c>
      <c r="E167" s="598">
        <v>3</v>
      </c>
      <c r="F167" s="404" t="s">
        <v>11</v>
      </c>
      <c r="G167" s="405">
        <v>78</v>
      </c>
      <c r="H167" s="406">
        <f t="shared" si="4"/>
        <v>133.458</v>
      </c>
    </row>
    <row r="168" spans="1:8" x14ac:dyDescent="0.25">
      <c r="A168" s="421">
        <v>73</v>
      </c>
      <c r="B168" s="473" t="s">
        <v>96</v>
      </c>
      <c r="C168" s="508" t="s">
        <v>169</v>
      </c>
      <c r="D168" s="509">
        <v>8.5549999999999997</v>
      </c>
      <c r="E168" s="598">
        <v>3</v>
      </c>
      <c r="F168" s="404" t="s">
        <v>11</v>
      </c>
      <c r="G168" s="405">
        <v>78</v>
      </c>
      <c r="H168" s="406">
        <f t="shared" si="4"/>
        <v>133.458</v>
      </c>
    </row>
    <row r="169" spans="1:8" x14ac:dyDescent="0.25">
      <c r="A169" s="421">
        <v>74</v>
      </c>
      <c r="B169" s="473" t="s">
        <v>96</v>
      </c>
      <c r="C169" s="508" t="s">
        <v>170</v>
      </c>
      <c r="D169" s="509">
        <v>8.5549999999999997</v>
      </c>
      <c r="E169" s="598">
        <v>3</v>
      </c>
      <c r="F169" s="404" t="s">
        <v>11</v>
      </c>
      <c r="G169" s="405">
        <v>78</v>
      </c>
      <c r="H169" s="406">
        <f t="shared" si="4"/>
        <v>133.458</v>
      </c>
    </row>
    <row r="170" spans="1:8" x14ac:dyDescent="0.25">
      <c r="A170" s="421">
        <v>75</v>
      </c>
      <c r="B170" s="473" t="s">
        <v>96</v>
      </c>
      <c r="C170" s="508" t="s">
        <v>171</v>
      </c>
      <c r="D170" s="509">
        <v>8.0009999999999994</v>
      </c>
      <c r="E170" s="598">
        <v>2</v>
      </c>
      <c r="F170" s="404" t="s">
        <v>11</v>
      </c>
      <c r="G170" s="405">
        <v>78</v>
      </c>
      <c r="H170" s="406">
        <f t="shared" si="4"/>
        <v>124.8156</v>
      </c>
    </row>
    <row r="171" spans="1:8" x14ac:dyDescent="0.25">
      <c r="A171" s="421">
        <v>76</v>
      </c>
      <c r="B171" s="473" t="s">
        <v>96</v>
      </c>
      <c r="C171" s="508" t="s">
        <v>172</v>
      </c>
      <c r="D171" s="509">
        <v>10.002000000000001</v>
      </c>
      <c r="E171" s="598">
        <v>2</v>
      </c>
      <c r="F171" s="404" t="s">
        <v>11</v>
      </c>
      <c r="G171" s="405">
        <v>78</v>
      </c>
      <c r="H171" s="406">
        <f t="shared" si="4"/>
        <v>156.03120000000001</v>
      </c>
    </row>
    <row r="172" spans="1:8" x14ac:dyDescent="0.25">
      <c r="A172" s="421">
        <v>77</v>
      </c>
      <c r="B172" s="473" t="s">
        <v>96</v>
      </c>
      <c r="C172" s="508" t="s">
        <v>173</v>
      </c>
      <c r="D172" s="509">
        <v>10.000999999999999</v>
      </c>
      <c r="E172" s="598">
        <v>3</v>
      </c>
      <c r="F172" s="404" t="s">
        <v>11</v>
      </c>
      <c r="G172" s="405">
        <v>78</v>
      </c>
      <c r="H172" s="406">
        <f t="shared" si="4"/>
        <v>156.01560000000001</v>
      </c>
    </row>
    <row r="173" spans="1:8" x14ac:dyDescent="0.25">
      <c r="A173" s="421">
        <v>78</v>
      </c>
      <c r="B173" s="473" t="s">
        <v>96</v>
      </c>
      <c r="C173" s="508" t="s">
        <v>174</v>
      </c>
      <c r="D173" s="509">
        <v>10.000999999999999</v>
      </c>
      <c r="E173" s="598">
        <v>3</v>
      </c>
      <c r="F173" s="404" t="s">
        <v>11</v>
      </c>
      <c r="G173" s="405">
        <v>78</v>
      </c>
      <c r="H173" s="406">
        <f t="shared" si="4"/>
        <v>156.01560000000001</v>
      </c>
    </row>
    <row r="174" spans="1:8" x14ac:dyDescent="0.25">
      <c r="A174" s="421">
        <v>79</v>
      </c>
      <c r="B174" s="473" t="s">
        <v>96</v>
      </c>
      <c r="C174" s="508" t="s">
        <v>175</v>
      </c>
      <c r="D174" s="509">
        <v>9.0009999999999994</v>
      </c>
      <c r="E174" s="598">
        <v>3</v>
      </c>
      <c r="F174" s="404" t="s">
        <v>11</v>
      </c>
      <c r="G174" s="405">
        <v>78</v>
      </c>
      <c r="H174" s="406">
        <f t="shared" si="4"/>
        <v>140.41560000000001</v>
      </c>
    </row>
    <row r="175" spans="1:8" x14ac:dyDescent="0.25">
      <c r="A175" s="421">
        <v>80</v>
      </c>
      <c r="B175" s="473" t="s">
        <v>96</v>
      </c>
      <c r="C175" s="508" t="s">
        <v>176</v>
      </c>
      <c r="D175" s="509">
        <v>9.0009999999999994</v>
      </c>
      <c r="E175" s="598">
        <v>3</v>
      </c>
      <c r="F175" s="404" t="s">
        <v>11</v>
      </c>
      <c r="G175" s="405">
        <v>78</v>
      </c>
      <c r="H175" s="406">
        <f t="shared" si="4"/>
        <v>140.41560000000001</v>
      </c>
    </row>
    <row r="176" spans="1:8" ht="15.75" thickBot="1" x14ac:dyDescent="0.3">
      <c r="A176" s="407"/>
      <c r="B176" s="408" t="s">
        <v>12</v>
      </c>
      <c r="C176" s="409"/>
      <c r="D176" s="410">
        <f>SUM(D149:D175,D98:D148,D96:D97)</f>
        <v>931.87399999999968</v>
      </c>
      <c r="E176" s="585"/>
      <c r="F176" s="411"/>
      <c r="G176" s="412"/>
      <c r="H176" s="413"/>
    </row>
    <row r="177" spans="1:17" ht="15.75" thickBot="1" x14ac:dyDescent="0.3">
      <c r="A177" s="561"/>
      <c r="B177" s="512"/>
      <c r="C177" s="513"/>
      <c r="D177" s="514"/>
      <c r="E177" s="600"/>
      <c r="F177" s="515"/>
      <c r="G177" s="507"/>
      <c r="H177" s="516"/>
    </row>
    <row r="178" spans="1:17" ht="15.75" thickBot="1" x14ac:dyDescent="0.3">
      <c r="A178" s="574">
        <v>1</v>
      </c>
      <c r="B178" s="446" t="s">
        <v>177</v>
      </c>
      <c r="C178" s="447" t="s">
        <v>178</v>
      </c>
      <c r="D178" s="447">
        <v>27.445</v>
      </c>
      <c r="E178" s="591">
        <v>4</v>
      </c>
      <c r="F178" s="448" t="s">
        <v>11</v>
      </c>
      <c r="G178" s="449">
        <v>78</v>
      </c>
      <c r="H178" s="450">
        <f>20%*G178*D178</f>
        <v>428.14200000000005</v>
      </c>
    </row>
    <row r="179" spans="1:17" ht="15.75" thickBot="1" x14ac:dyDescent="0.3">
      <c r="A179" s="575">
        <v>2</v>
      </c>
      <c r="B179" s="428" t="s">
        <v>177</v>
      </c>
      <c r="C179" s="429" t="s">
        <v>179</v>
      </c>
      <c r="D179" s="429">
        <v>10.725</v>
      </c>
      <c r="E179" s="587">
        <v>3</v>
      </c>
      <c r="F179" s="404" t="s">
        <v>11</v>
      </c>
      <c r="G179" s="449">
        <v>78</v>
      </c>
      <c r="H179" s="450">
        <f>20%*G179*D179</f>
        <v>167.31</v>
      </c>
    </row>
    <row r="180" spans="1:17" ht="15.75" thickBot="1" x14ac:dyDescent="0.3">
      <c r="A180" s="575">
        <v>3</v>
      </c>
      <c r="B180" s="428" t="s">
        <v>177</v>
      </c>
      <c r="C180" s="429" t="s">
        <v>180</v>
      </c>
      <c r="D180" s="429">
        <v>10.725</v>
      </c>
      <c r="E180" s="587">
        <v>3</v>
      </c>
      <c r="F180" s="404" t="s">
        <v>11</v>
      </c>
      <c r="G180" s="449">
        <v>78</v>
      </c>
      <c r="H180" s="450">
        <f>20%*G180*D180</f>
        <v>167.31</v>
      </c>
    </row>
    <row r="181" spans="1:17" ht="15.75" thickBot="1" x14ac:dyDescent="0.3">
      <c r="A181" s="575">
        <v>4</v>
      </c>
      <c r="B181" s="428" t="s">
        <v>177</v>
      </c>
      <c r="C181" s="429" t="s">
        <v>181</v>
      </c>
      <c r="D181" s="429">
        <v>8.6980000000000004</v>
      </c>
      <c r="E181" s="587">
        <v>3</v>
      </c>
      <c r="F181" s="404" t="s">
        <v>11</v>
      </c>
      <c r="G181" s="449">
        <v>78</v>
      </c>
      <c r="H181" s="450">
        <f>20%*G181*D181</f>
        <v>135.68880000000001</v>
      </c>
    </row>
    <row r="182" spans="1:17" ht="15.75" thickBot="1" x14ac:dyDescent="0.3">
      <c r="A182" s="400">
        <v>5</v>
      </c>
      <c r="B182" s="428" t="s">
        <v>177</v>
      </c>
      <c r="C182" s="429" t="s">
        <v>182</v>
      </c>
      <c r="D182" s="471">
        <v>3</v>
      </c>
      <c r="E182" s="587">
        <v>3</v>
      </c>
      <c r="F182" s="404" t="s">
        <v>11</v>
      </c>
      <c r="G182" s="449">
        <v>78</v>
      </c>
      <c r="H182" s="450">
        <f>20%*G182*D182</f>
        <v>46.800000000000004</v>
      </c>
      <c r="I182" s="362"/>
      <c r="J182" s="362"/>
      <c r="K182" s="362"/>
      <c r="L182" s="362"/>
      <c r="M182" s="362"/>
      <c r="N182" s="362"/>
      <c r="O182" s="362"/>
      <c r="P182" s="362"/>
      <c r="Q182" s="362"/>
    </row>
    <row r="183" spans="1:17" ht="15.75" thickBot="1" x14ac:dyDescent="0.3">
      <c r="A183" s="414"/>
      <c r="B183" s="415" t="s">
        <v>12</v>
      </c>
      <c r="C183" s="436"/>
      <c r="D183" s="437">
        <f>SUM(D178:D182)</f>
        <v>60.593000000000004</v>
      </c>
      <c r="E183" s="589"/>
      <c r="F183" s="438"/>
      <c r="G183" s="439"/>
      <c r="H183" s="440"/>
    </row>
    <row r="184" spans="1:17" ht="15.75" thickBot="1" x14ac:dyDescent="0.3">
      <c r="A184" s="560"/>
      <c r="B184" s="489"/>
      <c r="C184" s="580"/>
      <c r="D184" s="491"/>
      <c r="E184" s="601"/>
      <c r="F184" s="581"/>
      <c r="G184" s="493"/>
      <c r="H184" s="494"/>
    </row>
    <row r="185" spans="1:17" ht="15.75" thickBot="1" x14ac:dyDescent="0.3">
      <c r="A185" s="562">
        <v>1</v>
      </c>
      <c r="B185" s="518" t="s">
        <v>183</v>
      </c>
      <c r="C185" s="519" t="s">
        <v>184</v>
      </c>
      <c r="D185" s="520">
        <v>1961.386</v>
      </c>
      <c r="E185" s="602">
        <v>4</v>
      </c>
      <c r="F185" s="521" t="s">
        <v>11</v>
      </c>
      <c r="G185" s="439">
        <v>78</v>
      </c>
      <c r="H185" s="440">
        <f>20%*G185*D185</f>
        <v>30597.621600000002</v>
      </c>
    </row>
    <row r="186" spans="1:17" ht="15.75" thickBot="1" x14ac:dyDescent="0.3">
      <c r="A186" s="414"/>
      <c r="B186" s="415" t="s">
        <v>12</v>
      </c>
      <c r="C186" s="436"/>
      <c r="D186" s="437">
        <f>SUM(D185:D185)</f>
        <v>1961.386</v>
      </c>
      <c r="E186" s="589"/>
      <c r="F186" s="438"/>
      <c r="G186" s="439"/>
      <c r="H186" s="440"/>
    </row>
    <row r="187" spans="1:17" x14ac:dyDescent="0.25">
      <c r="A187" s="445"/>
      <c r="B187" s="576"/>
      <c r="C187" s="577"/>
      <c r="D187" s="578"/>
      <c r="E187" s="603"/>
      <c r="F187" s="579"/>
      <c r="G187" s="449"/>
      <c r="H187" s="450"/>
    </row>
    <row r="188" spans="1:17" x14ac:dyDescent="0.25">
      <c r="A188" s="421">
        <v>1</v>
      </c>
      <c r="B188" s="422" t="s">
        <v>185</v>
      </c>
      <c r="C188" s="423" t="s">
        <v>186</v>
      </c>
      <c r="D188" s="531">
        <v>6.89</v>
      </c>
      <c r="E188" s="586">
        <v>4</v>
      </c>
      <c r="F188" s="424" t="s">
        <v>11</v>
      </c>
      <c r="G188" s="425">
        <v>78</v>
      </c>
      <c r="H188" s="426">
        <f t="shared" ref="H188:H194" si="5">20%*G188*D188</f>
        <v>107.48400000000001</v>
      </c>
      <c r="I188" s="196"/>
    </row>
    <row r="189" spans="1:17" x14ac:dyDescent="0.25">
      <c r="A189" s="427">
        <v>2</v>
      </c>
      <c r="B189" s="428" t="s">
        <v>185</v>
      </c>
      <c r="C189" s="429" t="s">
        <v>187</v>
      </c>
      <c r="D189" s="471">
        <v>6.89</v>
      </c>
      <c r="E189" s="587">
        <v>4</v>
      </c>
      <c r="F189" s="404" t="s">
        <v>11</v>
      </c>
      <c r="G189" s="405">
        <v>78</v>
      </c>
      <c r="H189" s="406">
        <f t="shared" si="5"/>
        <v>107.48400000000001</v>
      </c>
      <c r="I189" s="196"/>
    </row>
    <row r="190" spans="1:17" x14ac:dyDescent="0.25">
      <c r="A190" s="427">
        <v>3</v>
      </c>
      <c r="B190" s="428" t="s">
        <v>185</v>
      </c>
      <c r="C190" s="429" t="s">
        <v>188</v>
      </c>
      <c r="D190" s="471">
        <v>6.89</v>
      </c>
      <c r="E190" s="587">
        <v>4</v>
      </c>
      <c r="F190" s="404" t="s">
        <v>11</v>
      </c>
      <c r="G190" s="405">
        <v>78</v>
      </c>
      <c r="H190" s="406">
        <f t="shared" si="5"/>
        <v>107.48400000000001</v>
      </c>
    </row>
    <row r="191" spans="1:17" x14ac:dyDescent="0.25">
      <c r="A191" s="421">
        <v>4</v>
      </c>
      <c r="B191" s="422" t="s">
        <v>185</v>
      </c>
      <c r="C191" s="423" t="s">
        <v>189</v>
      </c>
      <c r="D191" s="423">
        <v>6.6669999999999998</v>
      </c>
      <c r="E191" s="586">
        <v>4</v>
      </c>
      <c r="F191" s="424" t="s">
        <v>11</v>
      </c>
      <c r="G191" s="425">
        <v>78</v>
      </c>
      <c r="H191" s="426">
        <f t="shared" si="5"/>
        <v>104.0052</v>
      </c>
    </row>
    <row r="192" spans="1:17" x14ac:dyDescent="0.25">
      <c r="A192" s="427">
        <v>5</v>
      </c>
      <c r="B192" s="428" t="s">
        <v>185</v>
      </c>
      <c r="C192" s="429" t="s">
        <v>190</v>
      </c>
      <c r="D192" s="429">
        <v>7.3339999999999996</v>
      </c>
      <c r="E192" s="587">
        <v>4</v>
      </c>
      <c r="F192" s="404" t="s">
        <v>11</v>
      </c>
      <c r="G192" s="405">
        <v>78</v>
      </c>
      <c r="H192" s="406">
        <f t="shared" si="5"/>
        <v>114.41040000000001</v>
      </c>
    </row>
    <row r="193" spans="1:9" x14ac:dyDescent="0.25">
      <c r="A193" s="427">
        <v>6</v>
      </c>
      <c r="B193" s="428" t="s">
        <v>185</v>
      </c>
      <c r="C193" s="429" t="s">
        <v>191</v>
      </c>
      <c r="D193" s="471">
        <v>13.01</v>
      </c>
      <c r="E193" s="587">
        <v>3</v>
      </c>
      <c r="F193" s="404" t="s">
        <v>11</v>
      </c>
      <c r="G193" s="405">
        <v>78</v>
      </c>
      <c r="H193" s="406">
        <f t="shared" si="5"/>
        <v>202.95600000000002</v>
      </c>
    </row>
    <row r="194" spans="1:9" ht="15.75" thickBot="1" x14ac:dyDescent="0.3">
      <c r="A194" s="499">
        <v>7</v>
      </c>
      <c r="B194" s="495" t="s">
        <v>185</v>
      </c>
      <c r="C194" s="496" t="s">
        <v>192</v>
      </c>
      <c r="D194" s="496">
        <v>13.012</v>
      </c>
      <c r="E194" s="592">
        <v>3</v>
      </c>
      <c r="F194" s="455" t="s">
        <v>11</v>
      </c>
      <c r="G194" s="456">
        <v>78</v>
      </c>
      <c r="H194" s="457">
        <f t="shared" si="5"/>
        <v>202.98720000000003</v>
      </c>
    </row>
    <row r="195" spans="1:9" ht="15.75" thickBot="1" x14ac:dyDescent="0.3">
      <c r="A195" s="414"/>
      <c r="B195" s="415" t="s">
        <v>12</v>
      </c>
      <c r="C195" s="436"/>
      <c r="D195" s="437">
        <f>SUM(D194,D193,D192,D191,D190,D189,D188)</f>
        <v>60.692999999999998</v>
      </c>
      <c r="E195" s="589"/>
      <c r="F195" s="438"/>
      <c r="G195" s="439"/>
      <c r="H195" s="440"/>
    </row>
    <row r="196" spans="1:9" x14ac:dyDescent="0.25">
      <c r="A196" s="430"/>
      <c r="B196" s="441"/>
      <c r="C196" s="442"/>
      <c r="D196" s="443"/>
      <c r="E196" s="590"/>
      <c r="F196" s="444"/>
      <c r="G196" s="434"/>
      <c r="H196" s="435"/>
    </row>
    <row r="197" spans="1:9" x14ac:dyDescent="0.25">
      <c r="A197" s="427">
        <v>1</v>
      </c>
      <c r="B197" s="523" t="s">
        <v>193</v>
      </c>
      <c r="C197" s="524" t="s">
        <v>194</v>
      </c>
      <c r="D197" s="524">
        <v>28.295000000000002</v>
      </c>
      <c r="E197" s="594">
        <v>3</v>
      </c>
      <c r="F197" s="470" t="s">
        <v>11</v>
      </c>
      <c r="G197" s="405">
        <v>78</v>
      </c>
      <c r="H197" s="406">
        <f t="shared" ref="H197:H260" si="6">20%*G197*D197</f>
        <v>441.40200000000004</v>
      </c>
      <c r="I197" s="196"/>
    </row>
    <row r="198" spans="1:9" x14ac:dyDescent="0.25">
      <c r="A198" s="427">
        <v>2</v>
      </c>
      <c r="B198" s="428" t="s">
        <v>193</v>
      </c>
      <c r="C198" s="429" t="s">
        <v>195</v>
      </c>
      <c r="D198" s="429">
        <v>6.0010000000000003</v>
      </c>
      <c r="E198" s="587">
        <v>3</v>
      </c>
      <c r="F198" s="404" t="s">
        <v>11</v>
      </c>
      <c r="G198" s="405">
        <v>78</v>
      </c>
      <c r="H198" s="406">
        <f t="shared" si="6"/>
        <v>93.615600000000015</v>
      </c>
      <c r="I198" s="196"/>
    </row>
    <row r="199" spans="1:9" x14ac:dyDescent="0.25">
      <c r="A199" s="427">
        <v>3</v>
      </c>
      <c r="B199" s="428" t="s">
        <v>193</v>
      </c>
      <c r="C199" s="429" t="s">
        <v>196</v>
      </c>
      <c r="D199" s="429">
        <v>6.0010000000000003</v>
      </c>
      <c r="E199" s="587">
        <v>3</v>
      </c>
      <c r="F199" s="404" t="s">
        <v>11</v>
      </c>
      <c r="G199" s="405">
        <v>78</v>
      </c>
      <c r="H199" s="406">
        <f t="shared" si="6"/>
        <v>93.615600000000015</v>
      </c>
    </row>
    <row r="200" spans="1:9" x14ac:dyDescent="0.25">
      <c r="A200" s="427">
        <v>4</v>
      </c>
      <c r="B200" s="428" t="s">
        <v>193</v>
      </c>
      <c r="C200" s="429" t="s">
        <v>197</v>
      </c>
      <c r="D200" s="429">
        <v>6.0010000000000003</v>
      </c>
      <c r="E200" s="587">
        <v>3</v>
      </c>
      <c r="F200" s="404" t="s">
        <v>11</v>
      </c>
      <c r="G200" s="405">
        <v>78</v>
      </c>
      <c r="H200" s="406">
        <f t="shared" si="6"/>
        <v>93.615600000000015</v>
      </c>
    </row>
    <row r="201" spans="1:9" x14ac:dyDescent="0.25">
      <c r="A201" s="427">
        <v>5</v>
      </c>
      <c r="B201" s="431" t="s">
        <v>193</v>
      </c>
      <c r="C201" s="432" t="s">
        <v>198</v>
      </c>
      <c r="D201" s="432">
        <v>6.0010000000000003</v>
      </c>
      <c r="E201" s="588">
        <v>3</v>
      </c>
      <c r="F201" s="433" t="s">
        <v>11</v>
      </c>
      <c r="G201" s="434">
        <v>78</v>
      </c>
      <c r="H201" s="435">
        <f t="shared" si="6"/>
        <v>93.615600000000015</v>
      </c>
    </row>
    <row r="202" spans="1:9" x14ac:dyDescent="0.25">
      <c r="A202" s="427">
        <v>6</v>
      </c>
      <c r="B202" s="428" t="s">
        <v>193</v>
      </c>
      <c r="C202" s="429" t="s">
        <v>199</v>
      </c>
      <c r="D202" s="429">
        <v>6.0010000000000003</v>
      </c>
      <c r="E202" s="587">
        <v>3</v>
      </c>
      <c r="F202" s="404" t="s">
        <v>11</v>
      </c>
      <c r="G202" s="405">
        <v>78</v>
      </c>
      <c r="H202" s="406">
        <f t="shared" si="6"/>
        <v>93.615600000000015</v>
      </c>
    </row>
    <row r="203" spans="1:9" x14ac:dyDescent="0.25">
      <c r="A203" s="427">
        <v>7</v>
      </c>
      <c r="B203" s="428" t="s">
        <v>193</v>
      </c>
      <c r="C203" s="429" t="s">
        <v>200</v>
      </c>
      <c r="D203" s="429">
        <v>6.0010000000000003</v>
      </c>
      <c r="E203" s="587">
        <v>3</v>
      </c>
      <c r="F203" s="404" t="s">
        <v>11</v>
      </c>
      <c r="G203" s="405">
        <v>78</v>
      </c>
      <c r="H203" s="406">
        <f t="shared" si="6"/>
        <v>93.615600000000015</v>
      </c>
    </row>
    <row r="204" spans="1:9" x14ac:dyDescent="0.25">
      <c r="A204" s="427">
        <v>8</v>
      </c>
      <c r="B204" s="428" t="s">
        <v>193</v>
      </c>
      <c r="C204" s="429" t="s">
        <v>201</v>
      </c>
      <c r="D204" s="429">
        <v>6.0010000000000003</v>
      </c>
      <c r="E204" s="587">
        <v>3</v>
      </c>
      <c r="F204" s="404" t="s">
        <v>11</v>
      </c>
      <c r="G204" s="405">
        <v>78</v>
      </c>
      <c r="H204" s="406">
        <f t="shared" si="6"/>
        <v>93.615600000000015</v>
      </c>
    </row>
    <row r="205" spans="1:9" x14ac:dyDescent="0.25">
      <c r="A205" s="427">
        <v>9</v>
      </c>
      <c r="B205" s="428" t="s">
        <v>193</v>
      </c>
      <c r="C205" s="429" t="s">
        <v>202</v>
      </c>
      <c r="D205" s="429">
        <v>6.0010000000000003</v>
      </c>
      <c r="E205" s="587">
        <v>3</v>
      </c>
      <c r="F205" s="404" t="s">
        <v>11</v>
      </c>
      <c r="G205" s="405">
        <v>78</v>
      </c>
      <c r="H205" s="406">
        <f t="shared" si="6"/>
        <v>93.615600000000015</v>
      </c>
    </row>
    <row r="206" spans="1:9" x14ac:dyDescent="0.25">
      <c r="A206" s="427">
        <v>10</v>
      </c>
      <c r="B206" s="428" t="s">
        <v>193</v>
      </c>
      <c r="C206" s="429" t="s">
        <v>203</v>
      </c>
      <c r="D206" s="429">
        <v>6.0010000000000003</v>
      </c>
      <c r="E206" s="587">
        <v>3</v>
      </c>
      <c r="F206" s="404" t="s">
        <v>11</v>
      </c>
      <c r="G206" s="405">
        <v>78</v>
      </c>
      <c r="H206" s="406">
        <f t="shared" si="6"/>
        <v>93.615600000000015</v>
      </c>
    </row>
    <row r="207" spans="1:9" x14ac:dyDescent="0.25">
      <c r="A207" s="427">
        <v>11</v>
      </c>
      <c r="B207" s="428" t="s">
        <v>193</v>
      </c>
      <c r="C207" s="429" t="s">
        <v>204</v>
      </c>
      <c r="D207" s="429">
        <v>6.0010000000000003</v>
      </c>
      <c r="E207" s="587">
        <v>3</v>
      </c>
      <c r="F207" s="404" t="s">
        <v>11</v>
      </c>
      <c r="G207" s="405">
        <v>78</v>
      </c>
      <c r="H207" s="406">
        <f t="shared" si="6"/>
        <v>93.615600000000015</v>
      </c>
    </row>
    <row r="208" spans="1:9" x14ac:dyDescent="0.25">
      <c r="A208" s="427">
        <v>12</v>
      </c>
      <c r="B208" s="428" t="s">
        <v>193</v>
      </c>
      <c r="C208" s="429" t="s">
        <v>205</v>
      </c>
      <c r="D208" s="429">
        <v>6.0010000000000003</v>
      </c>
      <c r="E208" s="587">
        <v>3</v>
      </c>
      <c r="F208" s="404" t="s">
        <v>11</v>
      </c>
      <c r="G208" s="405">
        <v>78</v>
      </c>
      <c r="H208" s="406">
        <f t="shared" si="6"/>
        <v>93.615600000000015</v>
      </c>
    </row>
    <row r="209" spans="1:8" x14ac:dyDescent="0.25">
      <c r="A209" s="427">
        <v>13</v>
      </c>
      <c r="B209" s="428" t="s">
        <v>193</v>
      </c>
      <c r="C209" s="429" t="s">
        <v>206</v>
      </c>
      <c r="D209" s="429">
        <v>6.0010000000000003</v>
      </c>
      <c r="E209" s="587">
        <v>3</v>
      </c>
      <c r="F209" s="404" t="s">
        <v>11</v>
      </c>
      <c r="G209" s="405">
        <v>78</v>
      </c>
      <c r="H209" s="406">
        <f t="shared" si="6"/>
        <v>93.615600000000015</v>
      </c>
    </row>
    <row r="210" spans="1:8" x14ac:dyDescent="0.25">
      <c r="A210" s="427">
        <v>14</v>
      </c>
      <c r="B210" s="428" t="s">
        <v>193</v>
      </c>
      <c r="C210" s="429" t="s">
        <v>207</v>
      </c>
      <c r="D210" s="429">
        <v>6.0010000000000003</v>
      </c>
      <c r="E210" s="587">
        <v>3</v>
      </c>
      <c r="F210" s="404" t="s">
        <v>11</v>
      </c>
      <c r="G210" s="405">
        <v>78</v>
      </c>
      <c r="H210" s="406">
        <f t="shared" si="6"/>
        <v>93.615600000000015</v>
      </c>
    </row>
    <row r="211" spans="1:8" x14ac:dyDescent="0.25">
      <c r="A211" s="427">
        <v>15</v>
      </c>
      <c r="B211" s="428" t="s">
        <v>193</v>
      </c>
      <c r="C211" s="429" t="s">
        <v>208</v>
      </c>
      <c r="D211" s="429">
        <v>6.0010000000000003</v>
      </c>
      <c r="E211" s="587">
        <v>3</v>
      </c>
      <c r="F211" s="404" t="s">
        <v>11</v>
      </c>
      <c r="G211" s="405">
        <v>78</v>
      </c>
      <c r="H211" s="406">
        <f t="shared" si="6"/>
        <v>93.615600000000015</v>
      </c>
    </row>
    <row r="212" spans="1:8" x14ac:dyDescent="0.25">
      <c r="A212" s="427">
        <v>16</v>
      </c>
      <c r="B212" s="428" t="s">
        <v>193</v>
      </c>
      <c r="C212" s="429" t="s">
        <v>209</v>
      </c>
      <c r="D212" s="429">
        <v>6.0010000000000003</v>
      </c>
      <c r="E212" s="587">
        <v>3</v>
      </c>
      <c r="F212" s="404" t="s">
        <v>11</v>
      </c>
      <c r="G212" s="405">
        <v>78</v>
      </c>
      <c r="H212" s="406">
        <f t="shared" si="6"/>
        <v>93.615600000000015</v>
      </c>
    </row>
    <row r="213" spans="1:8" x14ac:dyDescent="0.25">
      <c r="A213" s="427">
        <v>17</v>
      </c>
      <c r="B213" s="428" t="s">
        <v>193</v>
      </c>
      <c r="C213" s="429" t="s">
        <v>210</v>
      </c>
      <c r="D213" s="429">
        <v>6.0010000000000003</v>
      </c>
      <c r="E213" s="587">
        <v>3</v>
      </c>
      <c r="F213" s="404" t="s">
        <v>11</v>
      </c>
      <c r="G213" s="405">
        <v>78</v>
      </c>
      <c r="H213" s="406">
        <f t="shared" si="6"/>
        <v>93.615600000000015</v>
      </c>
    </row>
    <row r="214" spans="1:8" x14ac:dyDescent="0.25">
      <c r="A214" s="427">
        <v>18</v>
      </c>
      <c r="B214" s="428" t="s">
        <v>193</v>
      </c>
      <c r="C214" s="429" t="s">
        <v>211</v>
      </c>
      <c r="D214" s="429">
        <v>6.0010000000000003</v>
      </c>
      <c r="E214" s="587">
        <v>3</v>
      </c>
      <c r="F214" s="404" t="s">
        <v>11</v>
      </c>
      <c r="G214" s="405">
        <v>78</v>
      </c>
      <c r="H214" s="406">
        <f t="shared" si="6"/>
        <v>93.615600000000015</v>
      </c>
    </row>
    <row r="215" spans="1:8" x14ac:dyDescent="0.25">
      <c r="A215" s="427">
        <v>19</v>
      </c>
      <c r="B215" s="428" t="s">
        <v>193</v>
      </c>
      <c r="C215" s="429" t="s">
        <v>212</v>
      </c>
      <c r="D215" s="429">
        <v>5.992</v>
      </c>
      <c r="E215" s="587">
        <v>3</v>
      </c>
      <c r="F215" s="404" t="s">
        <v>11</v>
      </c>
      <c r="G215" s="405">
        <v>78</v>
      </c>
      <c r="H215" s="406">
        <f t="shared" si="6"/>
        <v>93.475200000000015</v>
      </c>
    </row>
    <row r="216" spans="1:8" x14ac:dyDescent="0.25">
      <c r="A216" s="427">
        <v>20</v>
      </c>
      <c r="B216" s="428" t="s">
        <v>193</v>
      </c>
      <c r="C216" s="429" t="s">
        <v>213</v>
      </c>
      <c r="D216" s="429">
        <v>6.0010000000000003</v>
      </c>
      <c r="E216" s="587">
        <v>3</v>
      </c>
      <c r="F216" s="404" t="s">
        <v>11</v>
      </c>
      <c r="G216" s="405">
        <v>78</v>
      </c>
      <c r="H216" s="406">
        <f t="shared" si="6"/>
        <v>93.615600000000015</v>
      </c>
    </row>
    <row r="217" spans="1:8" x14ac:dyDescent="0.25">
      <c r="A217" s="427">
        <v>21</v>
      </c>
      <c r="B217" s="428" t="s">
        <v>193</v>
      </c>
      <c r="C217" s="429" t="s">
        <v>214</v>
      </c>
      <c r="D217" s="429">
        <v>6.0010000000000003</v>
      </c>
      <c r="E217" s="587">
        <v>3</v>
      </c>
      <c r="F217" s="404" t="s">
        <v>11</v>
      </c>
      <c r="G217" s="405">
        <v>78</v>
      </c>
      <c r="H217" s="406">
        <f t="shared" si="6"/>
        <v>93.615600000000015</v>
      </c>
    </row>
    <row r="218" spans="1:8" x14ac:dyDescent="0.25">
      <c r="A218" s="427">
        <v>22</v>
      </c>
      <c r="B218" s="428" t="s">
        <v>193</v>
      </c>
      <c r="C218" s="429" t="s">
        <v>215</v>
      </c>
      <c r="D218" s="429">
        <v>6.0010000000000003</v>
      </c>
      <c r="E218" s="587">
        <v>3</v>
      </c>
      <c r="F218" s="404" t="s">
        <v>11</v>
      </c>
      <c r="G218" s="405">
        <v>78</v>
      </c>
      <c r="H218" s="406">
        <f t="shared" si="6"/>
        <v>93.615600000000015</v>
      </c>
    </row>
    <row r="219" spans="1:8" x14ac:dyDescent="0.25">
      <c r="A219" s="427">
        <v>23</v>
      </c>
      <c r="B219" s="428" t="s">
        <v>193</v>
      </c>
      <c r="C219" s="429" t="s">
        <v>216</v>
      </c>
      <c r="D219" s="429">
        <v>6.0010000000000003</v>
      </c>
      <c r="E219" s="587">
        <v>3</v>
      </c>
      <c r="F219" s="404" t="s">
        <v>11</v>
      </c>
      <c r="G219" s="405">
        <v>78</v>
      </c>
      <c r="H219" s="406">
        <f t="shared" si="6"/>
        <v>93.615600000000015</v>
      </c>
    </row>
    <row r="220" spans="1:8" x14ac:dyDescent="0.25">
      <c r="A220" s="427">
        <v>24</v>
      </c>
      <c r="B220" s="428" t="s">
        <v>193</v>
      </c>
      <c r="C220" s="429" t="s">
        <v>217</v>
      </c>
      <c r="D220" s="429">
        <v>6.0010000000000003</v>
      </c>
      <c r="E220" s="587">
        <v>3</v>
      </c>
      <c r="F220" s="404" t="s">
        <v>11</v>
      </c>
      <c r="G220" s="405">
        <v>78</v>
      </c>
      <c r="H220" s="406">
        <f t="shared" si="6"/>
        <v>93.615600000000015</v>
      </c>
    </row>
    <row r="221" spans="1:8" x14ac:dyDescent="0.25">
      <c r="A221" s="427">
        <v>25</v>
      </c>
      <c r="B221" s="428" t="s">
        <v>193</v>
      </c>
      <c r="C221" s="429" t="s">
        <v>218</v>
      </c>
      <c r="D221" s="429">
        <v>6.0010000000000003</v>
      </c>
      <c r="E221" s="587">
        <v>3</v>
      </c>
      <c r="F221" s="404" t="s">
        <v>11</v>
      </c>
      <c r="G221" s="405">
        <v>78</v>
      </c>
      <c r="H221" s="406">
        <f t="shared" si="6"/>
        <v>93.615600000000015</v>
      </c>
    </row>
    <row r="222" spans="1:8" x14ac:dyDescent="0.25">
      <c r="A222" s="427">
        <v>26</v>
      </c>
      <c r="B222" s="428" t="s">
        <v>193</v>
      </c>
      <c r="C222" s="429" t="s">
        <v>219</v>
      </c>
      <c r="D222" s="429">
        <v>6.0010000000000003</v>
      </c>
      <c r="E222" s="587">
        <v>3</v>
      </c>
      <c r="F222" s="404" t="s">
        <v>11</v>
      </c>
      <c r="G222" s="405">
        <v>78</v>
      </c>
      <c r="H222" s="406">
        <f t="shared" si="6"/>
        <v>93.615600000000015</v>
      </c>
    </row>
    <row r="223" spans="1:8" x14ac:dyDescent="0.25">
      <c r="A223" s="427">
        <v>27</v>
      </c>
      <c r="B223" s="428" t="s">
        <v>193</v>
      </c>
      <c r="C223" s="429" t="s">
        <v>220</v>
      </c>
      <c r="D223" s="429">
        <v>6.0010000000000003</v>
      </c>
      <c r="E223" s="587">
        <v>3</v>
      </c>
      <c r="F223" s="404" t="s">
        <v>11</v>
      </c>
      <c r="G223" s="405">
        <v>78</v>
      </c>
      <c r="H223" s="406">
        <f t="shared" si="6"/>
        <v>93.615600000000015</v>
      </c>
    </row>
    <row r="224" spans="1:8" x14ac:dyDescent="0.25">
      <c r="A224" s="427">
        <v>28</v>
      </c>
      <c r="B224" s="428" t="s">
        <v>193</v>
      </c>
      <c r="C224" s="429" t="s">
        <v>221</v>
      </c>
      <c r="D224" s="429">
        <v>6.0010000000000003</v>
      </c>
      <c r="E224" s="587">
        <v>3</v>
      </c>
      <c r="F224" s="404" t="s">
        <v>11</v>
      </c>
      <c r="G224" s="405">
        <v>78</v>
      </c>
      <c r="H224" s="406">
        <f t="shared" si="6"/>
        <v>93.615600000000015</v>
      </c>
    </row>
    <row r="225" spans="1:9" x14ac:dyDescent="0.25">
      <c r="A225" s="427">
        <v>29</v>
      </c>
      <c r="B225" s="428" t="s">
        <v>193</v>
      </c>
      <c r="C225" s="429" t="s">
        <v>222</v>
      </c>
      <c r="D225" s="429">
        <v>6.0010000000000003</v>
      </c>
      <c r="E225" s="587">
        <v>3</v>
      </c>
      <c r="F225" s="404" t="s">
        <v>11</v>
      </c>
      <c r="G225" s="405">
        <v>78</v>
      </c>
      <c r="H225" s="406">
        <f t="shared" si="6"/>
        <v>93.615600000000015</v>
      </c>
    </row>
    <row r="226" spans="1:9" x14ac:dyDescent="0.25">
      <c r="A226" s="427">
        <v>30</v>
      </c>
      <c r="B226" s="428" t="s">
        <v>193</v>
      </c>
      <c r="C226" s="429" t="s">
        <v>223</v>
      </c>
      <c r="D226" s="429">
        <v>6.0010000000000003</v>
      </c>
      <c r="E226" s="587">
        <v>3</v>
      </c>
      <c r="F226" s="404" t="s">
        <v>11</v>
      </c>
      <c r="G226" s="405">
        <v>78</v>
      </c>
      <c r="H226" s="406">
        <f t="shared" si="6"/>
        <v>93.615600000000015</v>
      </c>
    </row>
    <row r="227" spans="1:9" x14ac:dyDescent="0.25">
      <c r="A227" s="427">
        <v>31</v>
      </c>
      <c r="B227" s="428" t="s">
        <v>193</v>
      </c>
      <c r="C227" s="429" t="s">
        <v>224</v>
      </c>
      <c r="D227" s="429">
        <v>6.0010000000000003</v>
      </c>
      <c r="E227" s="587">
        <v>3</v>
      </c>
      <c r="F227" s="404" t="s">
        <v>11</v>
      </c>
      <c r="G227" s="405">
        <v>78</v>
      </c>
      <c r="H227" s="406">
        <f t="shared" si="6"/>
        <v>93.615600000000015</v>
      </c>
    </row>
    <row r="228" spans="1:9" x14ac:dyDescent="0.25">
      <c r="A228" s="427">
        <v>32</v>
      </c>
      <c r="B228" s="428" t="s">
        <v>193</v>
      </c>
      <c r="C228" s="429" t="s">
        <v>225</v>
      </c>
      <c r="D228" s="429">
        <v>6.0010000000000003</v>
      </c>
      <c r="E228" s="587">
        <v>3</v>
      </c>
      <c r="F228" s="404" t="s">
        <v>11</v>
      </c>
      <c r="G228" s="405">
        <v>78</v>
      </c>
      <c r="H228" s="406">
        <f t="shared" si="6"/>
        <v>93.615600000000015</v>
      </c>
    </row>
    <row r="229" spans="1:9" x14ac:dyDescent="0.25">
      <c r="A229" s="427">
        <v>33</v>
      </c>
      <c r="B229" s="428" t="s">
        <v>193</v>
      </c>
      <c r="C229" s="429" t="s">
        <v>226</v>
      </c>
      <c r="D229" s="429">
        <v>6.0010000000000003</v>
      </c>
      <c r="E229" s="587">
        <v>3</v>
      </c>
      <c r="F229" s="404" t="s">
        <v>11</v>
      </c>
      <c r="G229" s="405">
        <v>78</v>
      </c>
      <c r="H229" s="406">
        <f t="shared" si="6"/>
        <v>93.615600000000015</v>
      </c>
    </row>
    <row r="230" spans="1:9" x14ac:dyDescent="0.25">
      <c r="A230" s="427">
        <v>34</v>
      </c>
      <c r="B230" s="428" t="s">
        <v>193</v>
      </c>
      <c r="C230" s="429" t="s">
        <v>227</v>
      </c>
      <c r="D230" s="429">
        <v>6.0010000000000003</v>
      </c>
      <c r="E230" s="587">
        <v>3</v>
      </c>
      <c r="F230" s="404" t="s">
        <v>11</v>
      </c>
      <c r="G230" s="405">
        <v>78</v>
      </c>
      <c r="H230" s="406">
        <f t="shared" si="6"/>
        <v>93.615600000000015</v>
      </c>
    </row>
    <row r="231" spans="1:9" x14ac:dyDescent="0.25">
      <c r="A231" s="427">
        <v>35</v>
      </c>
      <c r="B231" s="428" t="s">
        <v>193</v>
      </c>
      <c r="C231" s="429" t="s">
        <v>228</v>
      </c>
      <c r="D231" s="429">
        <v>6.0010000000000003</v>
      </c>
      <c r="E231" s="587">
        <v>3</v>
      </c>
      <c r="F231" s="404" t="s">
        <v>11</v>
      </c>
      <c r="G231" s="405">
        <v>78</v>
      </c>
      <c r="H231" s="406">
        <f t="shared" si="6"/>
        <v>93.615600000000015</v>
      </c>
    </row>
    <row r="232" spans="1:9" x14ac:dyDescent="0.25">
      <c r="A232" s="427">
        <v>36</v>
      </c>
      <c r="B232" s="428" t="s">
        <v>193</v>
      </c>
      <c r="C232" s="429" t="s">
        <v>229</v>
      </c>
      <c r="D232" s="429">
        <v>6.0010000000000003</v>
      </c>
      <c r="E232" s="587">
        <v>3</v>
      </c>
      <c r="F232" s="404" t="s">
        <v>11</v>
      </c>
      <c r="G232" s="405">
        <v>78</v>
      </c>
      <c r="H232" s="406">
        <f t="shared" si="6"/>
        <v>93.615600000000015</v>
      </c>
    </row>
    <row r="233" spans="1:9" x14ac:dyDescent="0.25">
      <c r="A233" s="427">
        <v>37</v>
      </c>
      <c r="B233" s="428" t="s">
        <v>193</v>
      </c>
      <c r="C233" s="429" t="s">
        <v>230</v>
      </c>
      <c r="D233" s="429">
        <v>6.0010000000000003</v>
      </c>
      <c r="E233" s="587">
        <v>3</v>
      </c>
      <c r="F233" s="404" t="s">
        <v>11</v>
      </c>
      <c r="G233" s="405">
        <v>78</v>
      </c>
      <c r="H233" s="406">
        <f t="shared" si="6"/>
        <v>93.615600000000015</v>
      </c>
    </row>
    <row r="234" spans="1:9" x14ac:dyDescent="0.25">
      <c r="A234" s="427">
        <v>38</v>
      </c>
      <c r="B234" s="428" t="s">
        <v>193</v>
      </c>
      <c r="C234" s="429" t="s">
        <v>231</v>
      </c>
      <c r="D234" s="429">
        <v>6.0010000000000003</v>
      </c>
      <c r="E234" s="587">
        <v>3</v>
      </c>
      <c r="F234" s="404" t="s">
        <v>11</v>
      </c>
      <c r="G234" s="405">
        <v>78</v>
      </c>
      <c r="H234" s="406">
        <f t="shared" si="6"/>
        <v>93.615600000000015</v>
      </c>
    </row>
    <row r="235" spans="1:9" x14ac:dyDescent="0.25">
      <c r="A235" s="427">
        <v>39</v>
      </c>
      <c r="B235" s="428" t="s">
        <v>193</v>
      </c>
      <c r="C235" s="429" t="s">
        <v>232</v>
      </c>
      <c r="D235" s="429">
        <v>6.0010000000000003</v>
      </c>
      <c r="E235" s="587">
        <v>3</v>
      </c>
      <c r="F235" s="404" t="s">
        <v>11</v>
      </c>
      <c r="G235" s="405">
        <v>78</v>
      </c>
      <c r="H235" s="406">
        <f t="shared" si="6"/>
        <v>93.615600000000015</v>
      </c>
    </row>
    <row r="236" spans="1:9" x14ac:dyDescent="0.25">
      <c r="A236" s="427">
        <v>40</v>
      </c>
      <c r="B236" s="428" t="s">
        <v>193</v>
      </c>
      <c r="C236" s="429" t="s">
        <v>233</v>
      </c>
      <c r="D236" s="429">
        <v>6.0010000000000003</v>
      </c>
      <c r="E236" s="587">
        <v>3</v>
      </c>
      <c r="F236" s="404" t="s">
        <v>11</v>
      </c>
      <c r="G236" s="405">
        <v>78</v>
      </c>
      <c r="H236" s="406">
        <f t="shared" si="6"/>
        <v>93.615600000000015</v>
      </c>
    </row>
    <row r="237" spans="1:9" x14ac:dyDescent="0.25">
      <c r="A237" s="427">
        <v>41</v>
      </c>
      <c r="B237" s="428" t="s">
        <v>193</v>
      </c>
      <c r="C237" s="429" t="s">
        <v>234</v>
      </c>
      <c r="D237" s="429">
        <v>6.0010000000000003</v>
      </c>
      <c r="E237" s="587">
        <v>3</v>
      </c>
      <c r="F237" s="404" t="s">
        <v>11</v>
      </c>
      <c r="G237" s="405">
        <v>78</v>
      </c>
      <c r="H237" s="406">
        <f t="shared" si="6"/>
        <v>93.615600000000015</v>
      </c>
      <c r="I237" s="196"/>
    </row>
    <row r="238" spans="1:9" x14ac:dyDescent="0.25">
      <c r="A238" s="427">
        <v>42</v>
      </c>
      <c r="B238" s="428" t="s">
        <v>193</v>
      </c>
      <c r="C238" s="429" t="s">
        <v>235</v>
      </c>
      <c r="D238" s="429">
        <v>6.0010000000000003</v>
      </c>
      <c r="E238" s="587">
        <v>3</v>
      </c>
      <c r="F238" s="404" t="s">
        <v>11</v>
      </c>
      <c r="G238" s="405">
        <v>78</v>
      </c>
      <c r="H238" s="406">
        <f t="shared" si="6"/>
        <v>93.615600000000015</v>
      </c>
      <c r="I238" s="196"/>
    </row>
    <row r="239" spans="1:9" x14ac:dyDescent="0.25">
      <c r="A239" s="427">
        <v>43</v>
      </c>
      <c r="B239" s="428" t="s">
        <v>193</v>
      </c>
      <c r="C239" s="429" t="s">
        <v>236</v>
      </c>
      <c r="D239" s="429">
        <v>6.0010000000000003</v>
      </c>
      <c r="E239" s="587">
        <v>3</v>
      </c>
      <c r="F239" s="404" t="s">
        <v>11</v>
      </c>
      <c r="G239" s="405">
        <v>78</v>
      </c>
      <c r="H239" s="406">
        <f t="shared" si="6"/>
        <v>93.615600000000015</v>
      </c>
    </row>
    <row r="240" spans="1:9" x14ac:dyDescent="0.25">
      <c r="A240" s="421">
        <v>44</v>
      </c>
      <c r="B240" s="422" t="s">
        <v>193</v>
      </c>
      <c r="C240" s="423" t="s">
        <v>237</v>
      </c>
      <c r="D240" s="423">
        <v>6.0010000000000003</v>
      </c>
      <c r="E240" s="586">
        <v>3</v>
      </c>
      <c r="F240" s="424" t="s">
        <v>11</v>
      </c>
      <c r="G240" s="425">
        <v>78</v>
      </c>
      <c r="H240" s="426">
        <f t="shared" si="6"/>
        <v>93.615600000000015</v>
      </c>
    </row>
    <row r="241" spans="1:9" x14ac:dyDescent="0.25">
      <c r="A241" s="427">
        <v>45</v>
      </c>
      <c r="B241" s="428" t="s">
        <v>193</v>
      </c>
      <c r="C241" s="429" t="s">
        <v>238</v>
      </c>
      <c r="D241" s="429">
        <v>6.0010000000000003</v>
      </c>
      <c r="E241" s="587">
        <v>3</v>
      </c>
      <c r="F241" s="404" t="s">
        <v>11</v>
      </c>
      <c r="G241" s="405">
        <v>78</v>
      </c>
      <c r="H241" s="406">
        <f t="shared" si="6"/>
        <v>93.615600000000015</v>
      </c>
    </row>
    <row r="242" spans="1:9" x14ac:dyDescent="0.25">
      <c r="A242" s="427">
        <v>46</v>
      </c>
      <c r="B242" s="428" t="s">
        <v>193</v>
      </c>
      <c r="C242" s="429" t="s">
        <v>239</v>
      </c>
      <c r="D242" s="429">
        <v>6.0010000000000003</v>
      </c>
      <c r="E242" s="587">
        <v>3</v>
      </c>
      <c r="F242" s="404" t="s">
        <v>11</v>
      </c>
      <c r="G242" s="405">
        <v>78</v>
      </c>
      <c r="H242" s="406">
        <f t="shared" si="6"/>
        <v>93.615600000000015</v>
      </c>
    </row>
    <row r="243" spans="1:9" x14ac:dyDescent="0.25">
      <c r="A243" s="427">
        <v>47</v>
      </c>
      <c r="B243" s="428" t="s">
        <v>193</v>
      </c>
      <c r="C243" s="429" t="s">
        <v>240</v>
      </c>
      <c r="D243" s="429">
        <v>6.0010000000000003</v>
      </c>
      <c r="E243" s="587">
        <v>3</v>
      </c>
      <c r="F243" s="404" t="s">
        <v>11</v>
      </c>
      <c r="G243" s="405">
        <v>78</v>
      </c>
      <c r="H243" s="406">
        <f t="shared" si="6"/>
        <v>93.615600000000015</v>
      </c>
    </row>
    <row r="244" spans="1:9" x14ac:dyDescent="0.25">
      <c r="A244" s="427">
        <v>48</v>
      </c>
      <c r="B244" s="428" t="s">
        <v>193</v>
      </c>
      <c r="C244" s="429" t="s">
        <v>241</v>
      </c>
      <c r="D244" s="429">
        <v>6.0010000000000003</v>
      </c>
      <c r="E244" s="587">
        <v>3</v>
      </c>
      <c r="F244" s="404" t="s">
        <v>11</v>
      </c>
      <c r="G244" s="405">
        <v>78</v>
      </c>
      <c r="H244" s="406">
        <f t="shared" si="6"/>
        <v>93.615600000000015</v>
      </c>
    </row>
    <row r="245" spans="1:9" x14ac:dyDescent="0.25">
      <c r="A245" s="427">
        <v>49</v>
      </c>
      <c r="B245" s="428" t="s">
        <v>193</v>
      </c>
      <c r="C245" s="429" t="s">
        <v>242</v>
      </c>
      <c r="D245" s="429">
        <v>6.0010000000000003</v>
      </c>
      <c r="E245" s="587">
        <v>3</v>
      </c>
      <c r="F245" s="404" t="s">
        <v>11</v>
      </c>
      <c r="G245" s="405">
        <v>78</v>
      </c>
      <c r="H245" s="406">
        <f t="shared" si="6"/>
        <v>93.615600000000015</v>
      </c>
    </row>
    <row r="246" spans="1:9" x14ac:dyDescent="0.25">
      <c r="A246" s="427">
        <v>50</v>
      </c>
      <c r="B246" s="428" t="s">
        <v>193</v>
      </c>
      <c r="C246" s="429" t="s">
        <v>243</v>
      </c>
      <c r="D246" s="429">
        <v>6.0010000000000003</v>
      </c>
      <c r="E246" s="587">
        <v>3</v>
      </c>
      <c r="F246" s="404" t="s">
        <v>11</v>
      </c>
      <c r="G246" s="405">
        <v>78</v>
      </c>
      <c r="H246" s="406">
        <f t="shared" si="6"/>
        <v>93.615600000000015</v>
      </c>
    </row>
    <row r="247" spans="1:9" x14ac:dyDescent="0.25">
      <c r="A247" s="427">
        <v>51</v>
      </c>
      <c r="B247" s="428" t="s">
        <v>193</v>
      </c>
      <c r="C247" s="429" t="s">
        <v>244</v>
      </c>
      <c r="D247" s="429">
        <v>6.0010000000000003</v>
      </c>
      <c r="E247" s="587">
        <v>3</v>
      </c>
      <c r="F247" s="404" t="s">
        <v>11</v>
      </c>
      <c r="G247" s="405">
        <v>78</v>
      </c>
      <c r="H247" s="406">
        <f t="shared" si="6"/>
        <v>93.615600000000015</v>
      </c>
    </row>
    <row r="248" spans="1:9" x14ac:dyDescent="0.25">
      <c r="A248" s="427">
        <v>52</v>
      </c>
      <c r="B248" s="428" t="s">
        <v>193</v>
      </c>
      <c r="C248" s="429" t="s">
        <v>245</v>
      </c>
      <c r="D248" s="429">
        <v>6.0010000000000003</v>
      </c>
      <c r="E248" s="587">
        <v>3</v>
      </c>
      <c r="F248" s="404" t="s">
        <v>11</v>
      </c>
      <c r="G248" s="405">
        <v>78</v>
      </c>
      <c r="H248" s="406">
        <f t="shared" si="6"/>
        <v>93.615600000000015</v>
      </c>
    </row>
    <row r="249" spans="1:9" x14ac:dyDescent="0.25">
      <c r="A249" s="427">
        <v>53</v>
      </c>
      <c r="B249" s="428" t="s">
        <v>193</v>
      </c>
      <c r="C249" s="429" t="s">
        <v>246</v>
      </c>
      <c r="D249" s="429">
        <v>6.0010000000000003</v>
      </c>
      <c r="E249" s="587">
        <v>3</v>
      </c>
      <c r="F249" s="404" t="s">
        <v>11</v>
      </c>
      <c r="G249" s="405">
        <v>78</v>
      </c>
      <c r="H249" s="406">
        <f t="shared" si="6"/>
        <v>93.615600000000015</v>
      </c>
    </row>
    <row r="250" spans="1:9" x14ac:dyDescent="0.25">
      <c r="A250" s="427">
        <v>54</v>
      </c>
      <c r="B250" s="428" t="s">
        <v>193</v>
      </c>
      <c r="C250" s="429" t="s">
        <v>247</v>
      </c>
      <c r="D250" s="429">
        <v>6.0010000000000003</v>
      </c>
      <c r="E250" s="587">
        <v>3</v>
      </c>
      <c r="F250" s="404" t="s">
        <v>11</v>
      </c>
      <c r="G250" s="405">
        <v>78</v>
      </c>
      <c r="H250" s="406">
        <f t="shared" si="6"/>
        <v>93.615600000000015</v>
      </c>
    </row>
    <row r="251" spans="1:9" x14ac:dyDescent="0.25">
      <c r="A251" s="427">
        <v>55</v>
      </c>
      <c r="B251" s="428" t="s">
        <v>193</v>
      </c>
      <c r="C251" s="429" t="s">
        <v>248</v>
      </c>
      <c r="D251" s="429">
        <v>6.0010000000000003</v>
      </c>
      <c r="E251" s="587">
        <v>3</v>
      </c>
      <c r="F251" s="404" t="s">
        <v>11</v>
      </c>
      <c r="G251" s="405">
        <v>78</v>
      </c>
      <c r="H251" s="406">
        <f t="shared" si="6"/>
        <v>93.615600000000015</v>
      </c>
    </row>
    <row r="252" spans="1:9" x14ac:dyDescent="0.25">
      <c r="A252" s="427">
        <v>56</v>
      </c>
      <c r="B252" s="428" t="s">
        <v>193</v>
      </c>
      <c r="C252" s="429" t="s">
        <v>249</v>
      </c>
      <c r="D252" s="429">
        <v>6.0010000000000003</v>
      </c>
      <c r="E252" s="587">
        <v>3</v>
      </c>
      <c r="F252" s="404" t="s">
        <v>11</v>
      </c>
      <c r="G252" s="405">
        <v>78</v>
      </c>
      <c r="H252" s="406">
        <f t="shared" si="6"/>
        <v>93.615600000000015</v>
      </c>
      <c r="I252" s="196"/>
    </row>
    <row r="253" spans="1:9" x14ac:dyDescent="0.25">
      <c r="A253" s="427">
        <v>57</v>
      </c>
      <c r="B253" s="428" t="s">
        <v>193</v>
      </c>
      <c r="C253" s="429" t="s">
        <v>250</v>
      </c>
      <c r="D253" s="429">
        <v>6.0010000000000003</v>
      </c>
      <c r="E253" s="587">
        <v>3</v>
      </c>
      <c r="F253" s="404" t="s">
        <v>11</v>
      </c>
      <c r="G253" s="405">
        <v>78</v>
      </c>
      <c r="H253" s="406">
        <f t="shared" si="6"/>
        <v>93.615600000000015</v>
      </c>
      <c r="I253" s="196"/>
    </row>
    <row r="254" spans="1:9" x14ac:dyDescent="0.25">
      <c r="A254" s="427">
        <v>58</v>
      </c>
      <c r="B254" s="428" t="s">
        <v>193</v>
      </c>
      <c r="C254" s="429" t="s">
        <v>251</v>
      </c>
      <c r="D254" s="429">
        <v>6.0010000000000003</v>
      </c>
      <c r="E254" s="587">
        <v>3</v>
      </c>
      <c r="F254" s="404" t="s">
        <v>11</v>
      </c>
      <c r="G254" s="405">
        <v>78</v>
      </c>
      <c r="H254" s="406">
        <f t="shared" si="6"/>
        <v>93.615600000000015</v>
      </c>
    </row>
    <row r="255" spans="1:9" x14ac:dyDescent="0.25">
      <c r="A255" s="427">
        <v>59</v>
      </c>
      <c r="B255" s="428" t="s">
        <v>193</v>
      </c>
      <c r="C255" s="429" t="s">
        <v>252</v>
      </c>
      <c r="D255" s="429">
        <v>6.0010000000000003</v>
      </c>
      <c r="E255" s="587">
        <v>3</v>
      </c>
      <c r="F255" s="404" t="s">
        <v>11</v>
      </c>
      <c r="G255" s="405">
        <v>78</v>
      </c>
      <c r="H255" s="406">
        <f t="shared" si="6"/>
        <v>93.615600000000015</v>
      </c>
    </row>
    <row r="256" spans="1:9" x14ac:dyDescent="0.25">
      <c r="A256" s="427">
        <v>60</v>
      </c>
      <c r="B256" s="431" t="s">
        <v>193</v>
      </c>
      <c r="C256" s="432" t="s">
        <v>253</v>
      </c>
      <c r="D256" s="432">
        <v>6.0010000000000003</v>
      </c>
      <c r="E256" s="588">
        <v>3</v>
      </c>
      <c r="F256" s="433" t="s">
        <v>11</v>
      </c>
      <c r="G256" s="434">
        <v>78</v>
      </c>
      <c r="H256" s="435">
        <f t="shared" si="6"/>
        <v>93.615600000000015</v>
      </c>
    </row>
    <row r="257" spans="1:8" x14ac:dyDescent="0.25">
      <c r="A257" s="427">
        <v>61</v>
      </c>
      <c r="B257" s="428" t="s">
        <v>193</v>
      </c>
      <c r="C257" s="429" t="s">
        <v>254</v>
      </c>
      <c r="D257" s="429">
        <v>6.0010000000000003</v>
      </c>
      <c r="E257" s="587">
        <v>3</v>
      </c>
      <c r="F257" s="404" t="s">
        <v>11</v>
      </c>
      <c r="G257" s="405">
        <v>78</v>
      </c>
      <c r="H257" s="406">
        <f t="shared" si="6"/>
        <v>93.615600000000015</v>
      </c>
    </row>
    <row r="258" spans="1:8" x14ac:dyDescent="0.25">
      <c r="A258" s="427">
        <v>62</v>
      </c>
      <c r="B258" s="428" t="s">
        <v>193</v>
      </c>
      <c r="C258" s="429" t="s">
        <v>255</v>
      </c>
      <c r="D258" s="429">
        <v>6.0010000000000003</v>
      </c>
      <c r="E258" s="587">
        <v>3</v>
      </c>
      <c r="F258" s="404" t="s">
        <v>11</v>
      </c>
      <c r="G258" s="405">
        <v>78</v>
      </c>
      <c r="H258" s="406">
        <f t="shared" si="6"/>
        <v>93.615600000000015</v>
      </c>
    </row>
    <row r="259" spans="1:8" x14ac:dyDescent="0.25">
      <c r="A259" s="427">
        <v>63</v>
      </c>
      <c r="B259" s="428" t="s">
        <v>193</v>
      </c>
      <c r="C259" s="429" t="s">
        <v>256</v>
      </c>
      <c r="D259" s="429">
        <v>6.0010000000000003</v>
      </c>
      <c r="E259" s="587">
        <v>3</v>
      </c>
      <c r="F259" s="404" t="s">
        <v>11</v>
      </c>
      <c r="G259" s="405">
        <v>78</v>
      </c>
      <c r="H259" s="406">
        <f t="shared" si="6"/>
        <v>93.615600000000015</v>
      </c>
    </row>
    <row r="260" spans="1:8" x14ac:dyDescent="0.25">
      <c r="A260" s="427">
        <v>64</v>
      </c>
      <c r="B260" s="428" t="s">
        <v>193</v>
      </c>
      <c r="C260" s="429" t="s">
        <v>257</v>
      </c>
      <c r="D260" s="429">
        <v>6.0010000000000003</v>
      </c>
      <c r="E260" s="587">
        <v>3</v>
      </c>
      <c r="F260" s="404" t="s">
        <v>11</v>
      </c>
      <c r="G260" s="405">
        <v>78</v>
      </c>
      <c r="H260" s="406">
        <f t="shared" si="6"/>
        <v>93.615600000000015</v>
      </c>
    </row>
    <row r="261" spans="1:8" x14ac:dyDescent="0.25">
      <c r="A261" s="427">
        <v>65</v>
      </c>
      <c r="B261" s="428" t="s">
        <v>193</v>
      </c>
      <c r="C261" s="429" t="s">
        <v>258</v>
      </c>
      <c r="D261" s="429">
        <v>6.0010000000000003</v>
      </c>
      <c r="E261" s="587">
        <v>3</v>
      </c>
      <c r="F261" s="404" t="s">
        <v>11</v>
      </c>
      <c r="G261" s="405">
        <v>78</v>
      </c>
      <c r="H261" s="406">
        <f t="shared" ref="H261:H317" si="7">20%*G261*D261</f>
        <v>93.615600000000015</v>
      </c>
    </row>
    <row r="262" spans="1:8" x14ac:dyDescent="0.25">
      <c r="A262" s="427">
        <v>66</v>
      </c>
      <c r="B262" s="428" t="s">
        <v>193</v>
      </c>
      <c r="C262" s="429" t="s">
        <v>259</v>
      </c>
      <c r="D262" s="429">
        <v>6.0010000000000003</v>
      </c>
      <c r="E262" s="587">
        <v>3</v>
      </c>
      <c r="F262" s="404" t="s">
        <v>11</v>
      </c>
      <c r="G262" s="405">
        <v>78</v>
      </c>
      <c r="H262" s="406">
        <f t="shared" si="7"/>
        <v>93.615600000000015</v>
      </c>
    </row>
    <row r="263" spans="1:8" x14ac:dyDescent="0.25">
      <c r="A263" s="427">
        <v>67</v>
      </c>
      <c r="B263" s="428" t="s">
        <v>193</v>
      </c>
      <c r="C263" s="429" t="s">
        <v>260</v>
      </c>
      <c r="D263" s="429">
        <v>6.0010000000000003</v>
      </c>
      <c r="E263" s="587">
        <v>3</v>
      </c>
      <c r="F263" s="404" t="s">
        <v>11</v>
      </c>
      <c r="G263" s="405">
        <v>78</v>
      </c>
      <c r="H263" s="406">
        <f t="shared" si="7"/>
        <v>93.615600000000015</v>
      </c>
    </row>
    <row r="264" spans="1:8" x14ac:dyDescent="0.25">
      <c r="A264" s="427">
        <v>68</v>
      </c>
      <c r="B264" s="428" t="s">
        <v>193</v>
      </c>
      <c r="C264" s="429" t="s">
        <v>261</v>
      </c>
      <c r="D264" s="429">
        <v>6.0010000000000003</v>
      </c>
      <c r="E264" s="587">
        <v>3</v>
      </c>
      <c r="F264" s="404" t="s">
        <v>11</v>
      </c>
      <c r="G264" s="405">
        <v>78</v>
      </c>
      <c r="H264" s="406">
        <f t="shared" si="7"/>
        <v>93.615600000000015</v>
      </c>
    </row>
    <row r="265" spans="1:8" x14ac:dyDescent="0.25">
      <c r="A265" s="427">
        <v>69</v>
      </c>
      <c r="B265" s="428" t="s">
        <v>193</v>
      </c>
      <c r="C265" s="429" t="s">
        <v>262</v>
      </c>
      <c r="D265" s="429">
        <v>6.0010000000000003</v>
      </c>
      <c r="E265" s="587">
        <v>3</v>
      </c>
      <c r="F265" s="404" t="s">
        <v>11</v>
      </c>
      <c r="G265" s="405">
        <v>78</v>
      </c>
      <c r="H265" s="406">
        <f t="shared" si="7"/>
        <v>93.615600000000015</v>
      </c>
    </row>
    <row r="266" spans="1:8" x14ac:dyDescent="0.25">
      <c r="A266" s="427">
        <v>70</v>
      </c>
      <c r="B266" s="428" t="s">
        <v>193</v>
      </c>
      <c r="C266" s="429" t="s">
        <v>263</v>
      </c>
      <c r="D266" s="429">
        <v>6.0010000000000003</v>
      </c>
      <c r="E266" s="587">
        <v>3</v>
      </c>
      <c r="F266" s="404" t="s">
        <v>11</v>
      </c>
      <c r="G266" s="405">
        <v>78</v>
      </c>
      <c r="H266" s="406">
        <f t="shared" si="7"/>
        <v>93.615600000000015</v>
      </c>
    </row>
    <row r="267" spans="1:8" x14ac:dyDescent="0.25">
      <c r="A267" s="427">
        <v>71</v>
      </c>
      <c r="B267" s="428" t="s">
        <v>193</v>
      </c>
      <c r="C267" s="429" t="s">
        <v>264</v>
      </c>
      <c r="D267" s="429">
        <v>6.0010000000000003</v>
      </c>
      <c r="E267" s="587">
        <v>3</v>
      </c>
      <c r="F267" s="404" t="s">
        <v>11</v>
      </c>
      <c r="G267" s="405">
        <v>78</v>
      </c>
      <c r="H267" s="406">
        <f t="shared" si="7"/>
        <v>93.615600000000015</v>
      </c>
    </row>
    <row r="268" spans="1:8" x14ac:dyDescent="0.25">
      <c r="A268" s="427">
        <v>72</v>
      </c>
      <c r="B268" s="428" t="s">
        <v>193</v>
      </c>
      <c r="C268" s="429" t="s">
        <v>265</v>
      </c>
      <c r="D268" s="429">
        <v>6.0010000000000003</v>
      </c>
      <c r="E268" s="587">
        <v>3</v>
      </c>
      <c r="F268" s="404" t="s">
        <v>11</v>
      </c>
      <c r="G268" s="405">
        <v>78</v>
      </c>
      <c r="H268" s="406">
        <f t="shared" si="7"/>
        <v>93.615600000000015</v>
      </c>
    </row>
    <row r="269" spans="1:8" x14ac:dyDescent="0.25">
      <c r="A269" s="427">
        <v>73</v>
      </c>
      <c r="B269" s="428" t="s">
        <v>193</v>
      </c>
      <c r="C269" s="429" t="s">
        <v>266</v>
      </c>
      <c r="D269" s="429">
        <v>6.0010000000000003</v>
      </c>
      <c r="E269" s="587">
        <v>3</v>
      </c>
      <c r="F269" s="404" t="s">
        <v>11</v>
      </c>
      <c r="G269" s="405">
        <v>78</v>
      </c>
      <c r="H269" s="406">
        <f t="shared" si="7"/>
        <v>93.615600000000015</v>
      </c>
    </row>
    <row r="270" spans="1:8" x14ac:dyDescent="0.25">
      <c r="A270" s="427">
        <v>74</v>
      </c>
      <c r="B270" s="428" t="s">
        <v>193</v>
      </c>
      <c r="C270" s="429" t="s">
        <v>267</v>
      </c>
      <c r="D270" s="429">
        <v>6.0010000000000003</v>
      </c>
      <c r="E270" s="587">
        <v>3</v>
      </c>
      <c r="F270" s="404" t="s">
        <v>11</v>
      </c>
      <c r="G270" s="405">
        <v>78</v>
      </c>
      <c r="H270" s="406">
        <f t="shared" si="7"/>
        <v>93.615600000000015</v>
      </c>
    </row>
    <row r="271" spans="1:8" x14ac:dyDescent="0.25">
      <c r="A271" s="427">
        <v>75</v>
      </c>
      <c r="B271" s="428" t="s">
        <v>193</v>
      </c>
      <c r="C271" s="429" t="s">
        <v>268</v>
      </c>
      <c r="D271" s="429">
        <v>6.0010000000000003</v>
      </c>
      <c r="E271" s="587">
        <v>3</v>
      </c>
      <c r="F271" s="404" t="s">
        <v>11</v>
      </c>
      <c r="G271" s="405">
        <v>78</v>
      </c>
      <c r="H271" s="406">
        <f t="shared" si="7"/>
        <v>93.615600000000015</v>
      </c>
    </row>
    <row r="272" spans="1:8" x14ac:dyDescent="0.25">
      <c r="A272" s="427">
        <v>76</v>
      </c>
      <c r="B272" s="428" t="s">
        <v>193</v>
      </c>
      <c r="C272" s="429" t="s">
        <v>269</v>
      </c>
      <c r="D272" s="429">
        <v>6.0010000000000003</v>
      </c>
      <c r="E272" s="587">
        <v>3</v>
      </c>
      <c r="F272" s="404" t="s">
        <v>11</v>
      </c>
      <c r="G272" s="405">
        <v>78</v>
      </c>
      <c r="H272" s="406">
        <f t="shared" si="7"/>
        <v>93.615600000000015</v>
      </c>
    </row>
    <row r="273" spans="1:9" x14ac:dyDescent="0.25">
      <c r="A273" s="427">
        <v>77</v>
      </c>
      <c r="B273" s="428" t="s">
        <v>193</v>
      </c>
      <c r="C273" s="429" t="s">
        <v>270</v>
      </c>
      <c r="D273" s="429">
        <v>6.0010000000000003</v>
      </c>
      <c r="E273" s="587">
        <v>3</v>
      </c>
      <c r="F273" s="404" t="s">
        <v>11</v>
      </c>
      <c r="G273" s="405">
        <v>78</v>
      </c>
      <c r="H273" s="406">
        <f t="shared" si="7"/>
        <v>93.615600000000015</v>
      </c>
    </row>
    <row r="274" spans="1:9" x14ac:dyDescent="0.25">
      <c r="A274" s="427">
        <v>78</v>
      </c>
      <c r="B274" s="428" t="s">
        <v>193</v>
      </c>
      <c r="C274" s="429" t="s">
        <v>271</v>
      </c>
      <c r="D274" s="429">
        <v>6.0010000000000003</v>
      </c>
      <c r="E274" s="587">
        <v>3</v>
      </c>
      <c r="F274" s="404" t="s">
        <v>11</v>
      </c>
      <c r="G274" s="405">
        <v>78</v>
      </c>
      <c r="H274" s="406">
        <f t="shared" si="7"/>
        <v>93.615600000000015</v>
      </c>
    </row>
    <row r="275" spans="1:9" x14ac:dyDescent="0.25">
      <c r="A275" s="427">
        <v>79</v>
      </c>
      <c r="B275" s="428" t="s">
        <v>193</v>
      </c>
      <c r="C275" s="429" t="s">
        <v>272</v>
      </c>
      <c r="D275" s="429">
        <v>6.0010000000000003</v>
      </c>
      <c r="E275" s="587">
        <v>3</v>
      </c>
      <c r="F275" s="404" t="s">
        <v>11</v>
      </c>
      <c r="G275" s="405">
        <v>78</v>
      </c>
      <c r="H275" s="406">
        <f t="shared" si="7"/>
        <v>93.615600000000015</v>
      </c>
    </row>
    <row r="276" spans="1:9" x14ac:dyDescent="0.25">
      <c r="A276" s="427">
        <v>80</v>
      </c>
      <c r="B276" s="428" t="s">
        <v>193</v>
      </c>
      <c r="C276" s="429" t="s">
        <v>273</v>
      </c>
      <c r="D276" s="429">
        <v>6.0010000000000003</v>
      </c>
      <c r="E276" s="587">
        <v>3</v>
      </c>
      <c r="F276" s="404" t="s">
        <v>11</v>
      </c>
      <c r="G276" s="405">
        <v>78</v>
      </c>
      <c r="H276" s="406">
        <f t="shared" si="7"/>
        <v>93.615600000000015</v>
      </c>
    </row>
    <row r="277" spans="1:9" x14ac:dyDescent="0.25">
      <c r="A277" s="427">
        <v>81</v>
      </c>
      <c r="B277" s="428" t="s">
        <v>193</v>
      </c>
      <c r="C277" s="429" t="s">
        <v>274</v>
      </c>
      <c r="D277" s="429">
        <v>6.0010000000000003</v>
      </c>
      <c r="E277" s="587">
        <v>3</v>
      </c>
      <c r="F277" s="404" t="s">
        <v>11</v>
      </c>
      <c r="G277" s="405">
        <v>78</v>
      </c>
      <c r="H277" s="406">
        <f t="shared" si="7"/>
        <v>93.615600000000015</v>
      </c>
    </row>
    <row r="278" spans="1:9" x14ac:dyDescent="0.25">
      <c r="A278" s="427">
        <v>82</v>
      </c>
      <c r="B278" s="428" t="s">
        <v>193</v>
      </c>
      <c r="C278" s="429" t="s">
        <v>275</v>
      </c>
      <c r="D278" s="429">
        <v>6.0010000000000003</v>
      </c>
      <c r="E278" s="587">
        <v>3</v>
      </c>
      <c r="F278" s="404" t="s">
        <v>11</v>
      </c>
      <c r="G278" s="405">
        <v>78</v>
      </c>
      <c r="H278" s="406">
        <f t="shared" si="7"/>
        <v>93.615600000000015</v>
      </c>
    </row>
    <row r="279" spans="1:9" x14ac:dyDescent="0.25">
      <c r="A279" s="427">
        <v>83</v>
      </c>
      <c r="B279" s="428" t="s">
        <v>193</v>
      </c>
      <c r="C279" s="429" t="s">
        <v>276</v>
      </c>
      <c r="D279" s="429">
        <v>6.0010000000000003</v>
      </c>
      <c r="E279" s="587">
        <v>3</v>
      </c>
      <c r="F279" s="404" t="s">
        <v>11</v>
      </c>
      <c r="G279" s="405">
        <v>78</v>
      </c>
      <c r="H279" s="406">
        <f t="shared" si="7"/>
        <v>93.615600000000015</v>
      </c>
    </row>
    <row r="280" spans="1:9" x14ac:dyDescent="0.25">
      <c r="A280" s="427">
        <v>84</v>
      </c>
      <c r="B280" s="428" t="s">
        <v>193</v>
      </c>
      <c r="C280" s="429" t="s">
        <v>277</v>
      </c>
      <c r="D280" s="429">
        <v>6.0010000000000003</v>
      </c>
      <c r="E280" s="587">
        <v>3</v>
      </c>
      <c r="F280" s="404" t="s">
        <v>11</v>
      </c>
      <c r="G280" s="405">
        <v>78</v>
      </c>
      <c r="H280" s="406">
        <f t="shared" si="7"/>
        <v>93.615600000000015</v>
      </c>
    </row>
    <row r="281" spans="1:9" x14ac:dyDescent="0.25">
      <c r="A281" s="427">
        <v>85</v>
      </c>
      <c r="B281" s="428" t="s">
        <v>193</v>
      </c>
      <c r="C281" s="429" t="s">
        <v>278</v>
      </c>
      <c r="D281" s="429">
        <v>6.0010000000000003</v>
      </c>
      <c r="E281" s="587">
        <v>3</v>
      </c>
      <c r="F281" s="404" t="s">
        <v>11</v>
      </c>
      <c r="G281" s="405">
        <v>78</v>
      </c>
      <c r="H281" s="406">
        <f t="shared" si="7"/>
        <v>93.615600000000015</v>
      </c>
    </row>
    <row r="282" spans="1:9" x14ac:dyDescent="0.25">
      <c r="A282" s="427">
        <v>86</v>
      </c>
      <c r="B282" s="428" t="s">
        <v>193</v>
      </c>
      <c r="C282" s="429" t="s">
        <v>279</v>
      </c>
      <c r="D282" s="429">
        <v>6.0010000000000003</v>
      </c>
      <c r="E282" s="587">
        <v>3</v>
      </c>
      <c r="F282" s="404" t="s">
        <v>11</v>
      </c>
      <c r="G282" s="405">
        <v>78</v>
      </c>
      <c r="H282" s="406">
        <f t="shared" si="7"/>
        <v>93.615600000000015</v>
      </c>
    </row>
    <row r="283" spans="1:9" x14ac:dyDescent="0.25">
      <c r="A283" s="427">
        <v>87</v>
      </c>
      <c r="B283" s="428" t="s">
        <v>193</v>
      </c>
      <c r="C283" s="429" t="s">
        <v>280</v>
      </c>
      <c r="D283" s="429">
        <v>6.0010000000000003</v>
      </c>
      <c r="E283" s="587">
        <v>3</v>
      </c>
      <c r="F283" s="404" t="s">
        <v>11</v>
      </c>
      <c r="G283" s="405">
        <v>78</v>
      </c>
      <c r="H283" s="406">
        <f t="shared" si="7"/>
        <v>93.615600000000015</v>
      </c>
    </row>
    <row r="284" spans="1:9" x14ac:dyDescent="0.25">
      <c r="A284" s="427">
        <v>88</v>
      </c>
      <c r="B284" s="428" t="s">
        <v>193</v>
      </c>
      <c r="C284" s="429" t="s">
        <v>281</v>
      </c>
      <c r="D284" s="429">
        <v>6.0010000000000003</v>
      </c>
      <c r="E284" s="587">
        <v>3</v>
      </c>
      <c r="F284" s="404" t="s">
        <v>11</v>
      </c>
      <c r="G284" s="405">
        <v>78</v>
      </c>
      <c r="H284" s="406">
        <f t="shared" si="7"/>
        <v>93.615600000000015</v>
      </c>
    </row>
    <row r="285" spans="1:9" x14ac:dyDescent="0.25">
      <c r="A285" s="427">
        <v>89</v>
      </c>
      <c r="B285" s="428" t="s">
        <v>193</v>
      </c>
      <c r="C285" s="429" t="s">
        <v>282</v>
      </c>
      <c r="D285" s="429">
        <v>6.0010000000000003</v>
      </c>
      <c r="E285" s="587">
        <v>3</v>
      </c>
      <c r="F285" s="404" t="s">
        <v>11</v>
      </c>
      <c r="G285" s="405">
        <v>78</v>
      </c>
      <c r="H285" s="406">
        <f t="shared" si="7"/>
        <v>93.615600000000015</v>
      </c>
    </row>
    <row r="286" spans="1:9" x14ac:dyDescent="0.25">
      <c r="A286" s="427">
        <v>90</v>
      </c>
      <c r="B286" s="428" t="s">
        <v>193</v>
      </c>
      <c r="C286" s="429" t="s">
        <v>283</v>
      </c>
      <c r="D286" s="429">
        <v>6.0010000000000003</v>
      </c>
      <c r="E286" s="587">
        <v>3</v>
      </c>
      <c r="F286" s="404" t="s">
        <v>11</v>
      </c>
      <c r="G286" s="405">
        <v>78</v>
      </c>
      <c r="H286" s="406">
        <f t="shared" si="7"/>
        <v>93.615600000000015</v>
      </c>
    </row>
    <row r="287" spans="1:9" x14ac:dyDescent="0.25">
      <c r="A287" s="427">
        <v>91</v>
      </c>
      <c r="B287" s="428" t="s">
        <v>193</v>
      </c>
      <c r="C287" s="429" t="s">
        <v>284</v>
      </c>
      <c r="D287" s="429">
        <v>6.0010000000000003</v>
      </c>
      <c r="E287" s="587">
        <v>3</v>
      </c>
      <c r="F287" s="404" t="s">
        <v>11</v>
      </c>
      <c r="G287" s="405">
        <v>78</v>
      </c>
      <c r="H287" s="406">
        <f t="shared" si="7"/>
        <v>93.615600000000015</v>
      </c>
      <c r="I287" s="196"/>
    </row>
    <row r="288" spans="1:9" x14ac:dyDescent="0.25">
      <c r="A288" s="427">
        <v>92</v>
      </c>
      <c r="B288" s="428" t="s">
        <v>193</v>
      </c>
      <c r="C288" s="429" t="s">
        <v>285</v>
      </c>
      <c r="D288" s="429">
        <v>6.0010000000000003</v>
      </c>
      <c r="E288" s="587">
        <v>3</v>
      </c>
      <c r="F288" s="404" t="s">
        <v>11</v>
      </c>
      <c r="G288" s="405">
        <v>78</v>
      </c>
      <c r="H288" s="406">
        <f t="shared" si="7"/>
        <v>93.615600000000015</v>
      </c>
      <c r="I288" s="196"/>
    </row>
    <row r="289" spans="1:10" x14ac:dyDescent="0.25">
      <c r="A289" s="427">
        <v>93</v>
      </c>
      <c r="B289" s="428" t="s">
        <v>193</v>
      </c>
      <c r="C289" s="429" t="s">
        <v>286</v>
      </c>
      <c r="D289" s="429">
        <v>6.0010000000000003</v>
      </c>
      <c r="E289" s="587">
        <v>3</v>
      </c>
      <c r="F289" s="404" t="s">
        <v>11</v>
      </c>
      <c r="G289" s="405">
        <v>78</v>
      </c>
      <c r="H289" s="406">
        <f t="shared" si="7"/>
        <v>93.615600000000015</v>
      </c>
    </row>
    <row r="290" spans="1:10" x14ac:dyDescent="0.25">
      <c r="A290" s="421">
        <v>94</v>
      </c>
      <c r="B290" s="422" t="s">
        <v>193</v>
      </c>
      <c r="C290" s="423" t="s">
        <v>287</v>
      </c>
      <c r="D290" s="423">
        <v>6.0010000000000003</v>
      </c>
      <c r="E290" s="586">
        <v>3</v>
      </c>
      <c r="F290" s="424" t="s">
        <v>11</v>
      </c>
      <c r="G290" s="425">
        <v>78</v>
      </c>
      <c r="H290" s="426">
        <f t="shared" si="7"/>
        <v>93.615600000000015</v>
      </c>
    </row>
    <row r="291" spans="1:10" x14ac:dyDescent="0.25">
      <c r="A291" s="427">
        <v>95</v>
      </c>
      <c r="B291" s="428" t="s">
        <v>193</v>
      </c>
      <c r="C291" s="429" t="s">
        <v>288</v>
      </c>
      <c r="D291" s="429">
        <v>6.0019999999999998</v>
      </c>
      <c r="E291" s="587">
        <v>3</v>
      </c>
      <c r="F291" s="404" t="s">
        <v>11</v>
      </c>
      <c r="G291" s="405">
        <v>78</v>
      </c>
      <c r="H291" s="406">
        <f t="shared" si="7"/>
        <v>93.631200000000007</v>
      </c>
    </row>
    <row r="292" spans="1:10" x14ac:dyDescent="0.25">
      <c r="A292" s="427">
        <v>96</v>
      </c>
      <c r="B292" s="428" t="s">
        <v>193</v>
      </c>
      <c r="C292" s="429" t="s">
        <v>289</v>
      </c>
      <c r="D292" s="429">
        <v>6.0019999999999998</v>
      </c>
      <c r="E292" s="587">
        <v>3</v>
      </c>
      <c r="F292" s="404" t="s">
        <v>11</v>
      </c>
      <c r="G292" s="405">
        <v>78</v>
      </c>
      <c r="H292" s="406">
        <f t="shared" si="7"/>
        <v>93.631200000000007</v>
      </c>
    </row>
    <row r="293" spans="1:10" x14ac:dyDescent="0.25">
      <c r="A293" s="427">
        <v>97</v>
      </c>
      <c r="B293" s="428" t="s">
        <v>193</v>
      </c>
      <c r="C293" s="429" t="s">
        <v>290</v>
      </c>
      <c r="D293" s="429">
        <v>6.0010000000000003</v>
      </c>
      <c r="E293" s="587">
        <v>3</v>
      </c>
      <c r="F293" s="404" t="s">
        <v>11</v>
      </c>
      <c r="G293" s="405">
        <v>78</v>
      </c>
      <c r="H293" s="406">
        <f t="shared" si="7"/>
        <v>93.615600000000015</v>
      </c>
    </row>
    <row r="294" spans="1:10" x14ac:dyDescent="0.25">
      <c r="A294" s="427">
        <v>98</v>
      </c>
      <c r="B294" s="428" t="s">
        <v>193</v>
      </c>
      <c r="C294" s="429" t="s">
        <v>291</v>
      </c>
      <c r="D294" s="429">
        <v>6.0010000000000003</v>
      </c>
      <c r="E294" s="587">
        <v>3</v>
      </c>
      <c r="F294" s="404" t="s">
        <v>11</v>
      </c>
      <c r="G294" s="405">
        <v>78</v>
      </c>
      <c r="H294" s="406">
        <f t="shared" si="7"/>
        <v>93.615600000000015</v>
      </c>
    </row>
    <row r="295" spans="1:10" x14ac:dyDescent="0.25">
      <c r="A295" s="427">
        <v>99</v>
      </c>
      <c r="B295" s="428" t="s">
        <v>193</v>
      </c>
      <c r="C295" s="429" t="s">
        <v>292</v>
      </c>
      <c r="D295" s="429">
        <v>6.0010000000000003</v>
      </c>
      <c r="E295" s="587">
        <v>3</v>
      </c>
      <c r="F295" s="404" t="s">
        <v>11</v>
      </c>
      <c r="G295" s="405">
        <v>78</v>
      </c>
      <c r="H295" s="406">
        <f t="shared" si="7"/>
        <v>93.615600000000015</v>
      </c>
    </row>
    <row r="296" spans="1:10" x14ac:dyDescent="0.25">
      <c r="A296" s="427">
        <v>100</v>
      </c>
      <c r="B296" s="428" t="s">
        <v>193</v>
      </c>
      <c r="C296" s="429" t="s">
        <v>293</v>
      </c>
      <c r="D296" s="429">
        <v>6.0010000000000003</v>
      </c>
      <c r="E296" s="587">
        <v>3</v>
      </c>
      <c r="F296" s="404" t="s">
        <v>11</v>
      </c>
      <c r="G296" s="405">
        <v>78</v>
      </c>
      <c r="H296" s="406">
        <f t="shared" si="7"/>
        <v>93.615600000000015</v>
      </c>
    </row>
    <row r="297" spans="1:10" x14ac:dyDescent="0.25">
      <c r="A297" s="427">
        <v>101</v>
      </c>
      <c r="B297" s="428" t="s">
        <v>193</v>
      </c>
      <c r="C297" s="429" t="s">
        <v>294</v>
      </c>
      <c r="D297" s="429">
        <v>6.0010000000000003</v>
      </c>
      <c r="E297" s="587">
        <v>3</v>
      </c>
      <c r="F297" s="404" t="s">
        <v>11</v>
      </c>
      <c r="G297" s="405">
        <v>78</v>
      </c>
      <c r="H297" s="406">
        <f t="shared" si="7"/>
        <v>93.615600000000015</v>
      </c>
    </row>
    <row r="298" spans="1:10" x14ac:dyDescent="0.25">
      <c r="A298" s="427">
        <v>102</v>
      </c>
      <c r="B298" s="428" t="s">
        <v>193</v>
      </c>
      <c r="C298" s="429" t="s">
        <v>295</v>
      </c>
      <c r="D298" s="429">
        <v>6.0010000000000003</v>
      </c>
      <c r="E298" s="587">
        <v>3</v>
      </c>
      <c r="F298" s="404" t="s">
        <v>11</v>
      </c>
      <c r="G298" s="405">
        <v>78</v>
      </c>
      <c r="H298" s="406">
        <f t="shared" si="7"/>
        <v>93.615600000000015</v>
      </c>
    </row>
    <row r="299" spans="1:10" x14ac:dyDescent="0.25">
      <c r="A299" s="427">
        <v>103</v>
      </c>
      <c r="B299" s="428" t="s">
        <v>193</v>
      </c>
      <c r="C299" s="429" t="s">
        <v>296</v>
      </c>
      <c r="D299" s="429">
        <v>6.0010000000000003</v>
      </c>
      <c r="E299" s="587">
        <v>3</v>
      </c>
      <c r="F299" s="404" t="s">
        <v>11</v>
      </c>
      <c r="G299" s="405">
        <v>78</v>
      </c>
      <c r="H299" s="406">
        <f t="shared" si="7"/>
        <v>93.615600000000015</v>
      </c>
    </row>
    <row r="300" spans="1:10" x14ac:dyDescent="0.25">
      <c r="A300" s="427">
        <v>104</v>
      </c>
      <c r="B300" s="428" t="s">
        <v>193</v>
      </c>
      <c r="C300" s="429" t="s">
        <v>297</v>
      </c>
      <c r="D300" s="429">
        <v>12.878</v>
      </c>
      <c r="E300" s="587">
        <v>3</v>
      </c>
      <c r="F300" s="404" t="s">
        <v>11</v>
      </c>
      <c r="G300" s="405">
        <v>78</v>
      </c>
      <c r="H300" s="406">
        <f t="shared" si="7"/>
        <v>200.89680000000001</v>
      </c>
    </row>
    <row r="301" spans="1:10" x14ac:dyDescent="0.25">
      <c r="A301" s="427">
        <v>105</v>
      </c>
      <c r="B301" s="428" t="s">
        <v>193</v>
      </c>
      <c r="C301" s="429" t="s">
        <v>298</v>
      </c>
      <c r="D301" s="429">
        <v>6.0010000000000003</v>
      </c>
      <c r="E301" s="587">
        <v>3</v>
      </c>
      <c r="F301" s="404" t="s">
        <v>11</v>
      </c>
      <c r="G301" s="405">
        <v>78</v>
      </c>
      <c r="H301" s="406">
        <f t="shared" si="7"/>
        <v>93.615600000000015</v>
      </c>
    </row>
    <row r="302" spans="1:10" x14ac:dyDescent="0.25">
      <c r="A302" s="427">
        <v>106</v>
      </c>
      <c r="B302" s="428" t="s">
        <v>193</v>
      </c>
      <c r="C302" s="429" t="s">
        <v>299</v>
      </c>
      <c r="D302" s="429">
        <v>6.0010000000000003</v>
      </c>
      <c r="E302" s="587">
        <v>3</v>
      </c>
      <c r="F302" s="404" t="s">
        <v>11</v>
      </c>
      <c r="G302" s="405">
        <v>78</v>
      </c>
      <c r="H302" s="406">
        <f t="shared" si="7"/>
        <v>93.615600000000015</v>
      </c>
      <c r="I302" s="196"/>
      <c r="J302" s="196"/>
    </row>
    <row r="303" spans="1:10" x14ac:dyDescent="0.25">
      <c r="A303" s="427">
        <v>107</v>
      </c>
      <c r="B303" s="428" t="s">
        <v>193</v>
      </c>
      <c r="C303" s="429" t="s">
        <v>300</v>
      </c>
      <c r="D303" s="429">
        <v>6.0010000000000003</v>
      </c>
      <c r="E303" s="587">
        <v>3</v>
      </c>
      <c r="F303" s="404" t="s">
        <v>11</v>
      </c>
      <c r="G303" s="405">
        <v>78</v>
      </c>
      <c r="H303" s="406">
        <f t="shared" si="7"/>
        <v>93.615600000000015</v>
      </c>
    </row>
    <row r="304" spans="1:10" x14ac:dyDescent="0.25">
      <c r="A304" s="427">
        <v>108</v>
      </c>
      <c r="B304" s="428" t="s">
        <v>193</v>
      </c>
      <c r="C304" s="429" t="s">
        <v>301</v>
      </c>
      <c r="D304" s="429">
        <v>6.0010000000000003</v>
      </c>
      <c r="E304" s="587">
        <v>3</v>
      </c>
      <c r="F304" s="404" t="s">
        <v>11</v>
      </c>
      <c r="G304" s="405">
        <v>78</v>
      </c>
      <c r="H304" s="406">
        <f t="shared" si="7"/>
        <v>93.615600000000015</v>
      </c>
    </row>
    <row r="305" spans="1:8" x14ac:dyDescent="0.25">
      <c r="A305" s="427">
        <v>109</v>
      </c>
      <c r="B305" s="431" t="s">
        <v>193</v>
      </c>
      <c r="C305" s="432" t="s">
        <v>302</v>
      </c>
      <c r="D305" s="432">
        <v>10.002000000000001</v>
      </c>
      <c r="E305" s="588">
        <v>3</v>
      </c>
      <c r="F305" s="433" t="s">
        <v>11</v>
      </c>
      <c r="G305" s="434">
        <v>78</v>
      </c>
      <c r="H305" s="435">
        <f t="shared" si="7"/>
        <v>156.03120000000001</v>
      </c>
    </row>
    <row r="306" spans="1:8" x14ac:dyDescent="0.25">
      <c r="A306" s="427">
        <v>110</v>
      </c>
      <c r="B306" s="428" t="s">
        <v>193</v>
      </c>
      <c r="C306" s="429" t="s">
        <v>303</v>
      </c>
      <c r="D306" s="429">
        <v>5.7009999999999996</v>
      </c>
      <c r="E306" s="587">
        <v>3</v>
      </c>
      <c r="F306" s="404" t="s">
        <v>11</v>
      </c>
      <c r="G306" s="405">
        <v>78</v>
      </c>
      <c r="H306" s="406">
        <f t="shared" si="7"/>
        <v>88.935600000000008</v>
      </c>
    </row>
    <row r="307" spans="1:8" x14ac:dyDescent="0.25">
      <c r="A307" s="427">
        <v>111</v>
      </c>
      <c r="B307" s="428" t="s">
        <v>193</v>
      </c>
      <c r="C307" s="429" t="s">
        <v>304</v>
      </c>
      <c r="D307" s="429">
        <v>5.7009999999999996</v>
      </c>
      <c r="E307" s="587">
        <v>3</v>
      </c>
      <c r="F307" s="404" t="s">
        <v>11</v>
      </c>
      <c r="G307" s="405">
        <v>78</v>
      </c>
      <c r="H307" s="406">
        <f t="shared" si="7"/>
        <v>88.935600000000008</v>
      </c>
    </row>
    <row r="308" spans="1:8" x14ac:dyDescent="0.25">
      <c r="A308" s="427">
        <v>112</v>
      </c>
      <c r="B308" s="428" t="s">
        <v>193</v>
      </c>
      <c r="C308" s="429" t="s">
        <v>305</v>
      </c>
      <c r="D308" s="429">
        <v>5.7009999999999996</v>
      </c>
      <c r="E308" s="587">
        <v>3</v>
      </c>
      <c r="F308" s="404" t="s">
        <v>11</v>
      </c>
      <c r="G308" s="405">
        <v>78</v>
      </c>
      <c r="H308" s="406">
        <f t="shared" si="7"/>
        <v>88.935600000000008</v>
      </c>
    </row>
    <row r="309" spans="1:8" x14ac:dyDescent="0.25">
      <c r="A309" s="427">
        <v>113</v>
      </c>
      <c r="B309" s="428" t="s">
        <v>193</v>
      </c>
      <c r="C309" s="429" t="s">
        <v>306</v>
      </c>
      <c r="D309" s="429">
        <v>15.872999999999999</v>
      </c>
      <c r="E309" s="587">
        <v>3</v>
      </c>
      <c r="F309" s="404" t="s">
        <v>11</v>
      </c>
      <c r="G309" s="405">
        <v>78</v>
      </c>
      <c r="H309" s="406">
        <f t="shared" si="7"/>
        <v>247.61880000000002</v>
      </c>
    </row>
    <row r="310" spans="1:8" x14ac:dyDescent="0.25">
      <c r="A310" s="427">
        <v>114</v>
      </c>
      <c r="B310" s="428" t="s">
        <v>193</v>
      </c>
      <c r="C310" s="429" t="s">
        <v>307</v>
      </c>
      <c r="D310" s="429">
        <v>6.1719999999999997</v>
      </c>
      <c r="E310" s="587">
        <v>3</v>
      </c>
      <c r="F310" s="404" t="s">
        <v>11</v>
      </c>
      <c r="G310" s="405">
        <v>78</v>
      </c>
      <c r="H310" s="406">
        <f t="shared" si="7"/>
        <v>96.283200000000008</v>
      </c>
    </row>
    <row r="311" spans="1:8" x14ac:dyDescent="0.25">
      <c r="A311" s="427">
        <v>115</v>
      </c>
      <c r="B311" s="467" t="s">
        <v>193</v>
      </c>
      <c r="C311" s="468" t="s">
        <v>308</v>
      </c>
      <c r="D311" s="469">
        <v>6.1719999999999997</v>
      </c>
      <c r="E311" s="604">
        <v>3</v>
      </c>
      <c r="F311" s="525" t="s">
        <v>11</v>
      </c>
      <c r="G311" s="405">
        <v>78</v>
      </c>
      <c r="H311" s="406">
        <f t="shared" si="7"/>
        <v>96.283200000000008</v>
      </c>
    </row>
    <row r="312" spans="1:8" x14ac:dyDescent="0.25">
      <c r="A312" s="427">
        <v>116</v>
      </c>
      <c r="B312" s="473" t="s">
        <v>193</v>
      </c>
      <c r="C312" s="526" t="s">
        <v>309</v>
      </c>
      <c r="D312" s="527">
        <v>7.125</v>
      </c>
      <c r="E312" s="604">
        <v>2</v>
      </c>
      <c r="F312" s="525" t="s">
        <v>11</v>
      </c>
      <c r="G312" s="405">
        <v>78</v>
      </c>
      <c r="H312" s="406">
        <f t="shared" si="7"/>
        <v>111.15</v>
      </c>
    </row>
    <row r="313" spans="1:8" x14ac:dyDescent="0.25">
      <c r="A313" s="427">
        <v>117</v>
      </c>
      <c r="B313" s="473" t="s">
        <v>193</v>
      </c>
      <c r="C313" s="528" t="s">
        <v>310</v>
      </c>
      <c r="D313" s="529">
        <v>7.1260000000000003</v>
      </c>
      <c r="E313" s="605">
        <v>2</v>
      </c>
      <c r="F313" s="530" t="s">
        <v>11</v>
      </c>
      <c r="G313" s="425">
        <v>78</v>
      </c>
      <c r="H313" s="426">
        <f t="shared" si="7"/>
        <v>111.16560000000001</v>
      </c>
    </row>
    <row r="314" spans="1:8" x14ac:dyDescent="0.25">
      <c r="A314" s="427">
        <v>118</v>
      </c>
      <c r="B314" s="422" t="s">
        <v>193</v>
      </c>
      <c r="C314" s="423" t="s">
        <v>311</v>
      </c>
      <c r="D314" s="531">
        <v>6.0010000000000003</v>
      </c>
      <c r="E314" s="587">
        <v>2</v>
      </c>
      <c r="F314" s="404" t="s">
        <v>11</v>
      </c>
      <c r="G314" s="405">
        <v>78</v>
      </c>
      <c r="H314" s="406">
        <f t="shared" si="7"/>
        <v>93.615600000000015</v>
      </c>
    </row>
    <row r="315" spans="1:8" x14ac:dyDescent="0.25">
      <c r="A315" s="427">
        <v>119</v>
      </c>
      <c r="B315" s="428" t="s">
        <v>193</v>
      </c>
      <c r="C315" s="429" t="s">
        <v>312</v>
      </c>
      <c r="D315" s="471">
        <v>6.0010000000000003</v>
      </c>
      <c r="E315" s="587">
        <v>2</v>
      </c>
      <c r="F315" s="404" t="s">
        <v>11</v>
      </c>
      <c r="G315" s="405">
        <v>78</v>
      </c>
      <c r="H315" s="406">
        <f t="shared" si="7"/>
        <v>93.615600000000015</v>
      </c>
    </row>
    <row r="316" spans="1:8" x14ac:dyDescent="0.25">
      <c r="A316" s="427">
        <v>120</v>
      </c>
      <c r="B316" s="428" t="s">
        <v>193</v>
      </c>
      <c r="C316" s="429" t="s">
        <v>313</v>
      </c>
      <c r="D316" s="429">
        <v>6.1760000000000002</v>
      </c>
      <c r="E316" s="587">
        <v>2</v>
      </c>
      <c r="F316" s="404" t="s">
        <v>11</v>
      </c>
      <c r="G316" s="405">
        <v>78</v>
      </c>
      <c r="H316" s="406">
        <f t="shared" si="7"/>
        <v>96.345600000000005</v>
      </c>
    </row>
    <row r="317" spans="1:8" x14ac:dyDescent="0.25">
      <c r="A317" s="427">
        <v>121</v>
      </c>
      <c r="B317" s="428" t="s">
        <v>193</v>
      </c>
      <c r="C317" s="429" t="s">
        <v>314</v>
      </c>
      <c r="D317" s="429">
        <v>6.1760000000000002</v>
      </c>
      <c r="E317" s="587">
        <v>2</v>
      </c>
      <c r="F317" s="404" t="s">
        <v>11</v>
      </c>
      <c r="G317" s="405">
        <v>78</v>
      </c>
      <c r="H317" s="406">
        <f t="shared" si="7"/>
        <v>96.345600000000005</v>
      </c>
    </row>
    <row r="318" spans="1:8" x14ac:dyDescent="0.25">
      <c r="A318" s="427">
        <v>122</v>
      </c>
      <c r="B318" s="532" t="s">
        <v>193</v>
      </c>
      <c r="C318" s="533" t="s">
        <v>315</v>
      </c>
      <c r="D318" s="534">
        <v>5.8339999999999996</v>
      </c>
      <c r="E318" s="606">
        <v>2</v>
      </c>
      <c r="F318" s="535" t="s">
        <v>11</v>
      </c>
      <c r="G318" s="405">
        <v>78</v>
      </c>
      <c r="H318" s="406">
        <f t="shared" ref="H318:H336" si="8">20%*G318*D318</f>
        <v>91.010400000000004</v>
      </c>
    </row>
    <row r="319" spans="1:8" x14ac:dyDescent="0.25">
      <c r="A319" s="427">
        <v>123</v>
      </c>
      <c r="B319" s="532" t="s">
        <v>193</v>
      </c>
      <c r="C319" s="533" t="s">
        <v>316</v>
      </c>
      <c r="D319" s="534">
        <v>5.8339999999999996</v>
      </c>
      <c r="E319" s="606">
        <v>2</v>
      </c>
      <c r="F319" s="535" t="s">
        <v>11</v>
      </c>
      <c r="G319" s="405">
        <v>78</v>
      </c>
      <c r="H319" s="406">
        <f t="shared" si="8"/>
        <v>91.010400000000004</v>
      </c>
    </row>
    <row r="320" spans="1:8" x14ac:dyDescent="0.25">
      <c r="A320" s="427">
        <v>124</v>
      </c>
      <c r="B320" s="532" t="s">
        <v>193</v>
      </c>
      <c r="C320" s="533" t="s">
        <v>317</v>
      </c>
      <c r="D320" s="534">
        <v>5.6260000000000003</v>
      </c>
      <c r="E320" s="606">
        <v>2</v>
      </c>
      <c r="F320" s="535" t="s">
        <v>11</v>
      </c>
      <c r="G320" s="405">
        <v>78</v>
      </c>
      <c r="H320" s="406">
        <f t="shared" si="8"/>
        <v>87.765600000000006</v>
      </c>
    </row>
    <row r="321" spans="1:10" x14ac:dyDescent="0.25">
      <c r="A321" s="427">
        <v>125</v>
      </c>
      <c r="B321" s="532" t="s">
        <v>193</v>
      </c>
      <c r="C321" s="533" t="s">
        <v>318</v>
      </c>
      <c r="D321" s="534">
        <v>5.6260000000000003</v>
      </c>
      <c r="E321" s="606">
        <v>2</v>
      </c>
      <c r="F321" s="535" t="s">
        <v>11</v>
      </c>
      <c r="G321" s="405">
        <v>78</v>
      </c>
      <c r="H321" s="406">
        <f t="shared" si="8"/>
        <v>87.765600000000006</v>
      </c>
    </row>
    <row r="322" spans="1:10" x14ac:dyDescent="0.25">
      <c r="A322" s="427">
        <v>126</v>
      </c>
      <c r="B322" s="532" t="s">
        <v>193</v>
      </c>
      <c r="C322" s="533" t="s">
        <v>319</v>
      </c>
      <c r="D322" s="534">
        <v>5.7869999999999999</v>
      </c>
      <c r="E322" s="606">
        <v>3</v>
      </c>
      <c r="F322" s="535" t="s">
        <v>11</v>
      </c>
      <c r="G322" s="405">
        <v>78</v>
      </c>
      <c r="H322" s="406">
        <f t="shared" si="8"/>
        <v>90.277200000000008</v>
      </c>
    </row>
    <row r="323" spans="1:10" x14ac:dyDescent="0.25">
      <c r="A323" s="427">
        <v>127</v>
      </c>
      <c r="B323" s="532" t="s">
        <v>193</v>
      </c>
      <c r="C323" s="533" t="s">
        <v>320</v>
      </c>
      <c r="D323" s="534">
        <v>5.7869999999999999</v>
      </c>
      <c r="E323" s="606">
        <v>3</v>
      </c>
      <c r="F323" s="535" t="s">
        <v>11</v>
      </c>
      <c r="G323" s="405">
        <v>78</v>
      </c>
      <c r="H323" s="406">
        <f t="shared" si="8"/>
        <v>90.277200000000008</v>
      </c>
    </row>
    <row r="324" spans="1:10" x14ac:dyDescent="0.25">
      <c r="A324" s="427">
        <v>128</v>
      </c>
      <c r="B324" s="532" t="s">
        <v>193</v>
      </c>
      <c r="C324" s="533" t="s">
        <v>321</v>
      </c>
      <c r="D324" s="534">
        <v>5.7869999999999999</v>
      </c>
      <c r="E324" s="606">
        <v>3</v>
      </c>
      <c r="F324" s="535" t="s">
        <v>11</v>
      </c>
      <c r="G324" s="405">
        <v>78</v>
      </c>
      <c r="H324" s="406">
        <f t="shared" si="8"/>
        <v>90.277200000000008</v>
      </c>
    </row>
    <row r="325" spans="1:10" x14ac:dyDescent="0.25">
      <c r="A325" s="427">
        <v>129</v>
      </c>
      <c r="B325" s="532" t="s">
        <v>193</v>
      </c>
      <c r="C325" s="533" t="s">
        <v>322</v>
      </c>
      <c r="D325" s="534">
        <v>5.7869999999999999</v>
      </c>
      <c r="E325" s="606">
        <v>3</v>
      </c>
      <c r="F325" s="535" t="s">
        <v>11</v>
      </c>
      <c r="G325" s="405">
        <v>78</v>
      </c>
      <c r="H325" s="406">
        <f t="shared" si="8"/>
        <v>90.277200000000008</v>
      </c>
    </row>
    <row r="326" spans="1:10" x14ac:dyDescent="0.25">
      <c r="A326" s="427">
        <v>130</v>
      </c>
      <c r="B326" s="532" t="s">
        <v>193</v>
      </c>
      <c r="C326" s="533" t="s">
        <v>323</v>
      </c>
      <c r="D326" s="534">
        <v>17.501999999999999</v>
      </c>
      <c r="E326" s="606">
        <v>3</v>
      </c>
      <c r="F326" s="535" t="s">
        <v>11</v>
      </c>
      <c r="G326" s="405">
        <v>78</v>
      </c>
      <c r="H326" s="406">
        <f t="shared" si="8"/>
        <v>273.03120000000001</v>
      </c>
    </row>
    <row r="327" spans="1:10" x14ac:dyDescent="0.25">
      <c r="A327" s="427">
        <v>131</v>
      </c>
      <c r="B327" s="532" t="s">
        <v>193</v>
      </c>
      <c r="C327" s="533" t="s">
        <v>324</v>
      </c>
      <c r="D327" s="534">
        <v>6.2510000000000003</v>
      </c>
      <c r="E327" s="606">
        <v>3</v>
      </c>
      <c r="F327" s="535" t="s">
        <v>11</v>
      </c>
      <c r="G327" s="405">
        <v>78</v>
      </c>
      <c r="H327" s="406">
        <f t="shared" si="8"/>
        <v>97.51560000000002</v>
      </c>
    </row>
    <row r="328" spans="1:10" x14ac:dyDescent="0.25">
      <c r="A328" s="427">
        <v>132</v>
      </c>
      <c r="B328" s="532" t="s">
        <v>193</v>
      </c>
      <c r="C328" s="533" t="s">
        <v>325</v>
      </c>
      <c r="D328" s="534">
        <v>6.2510000000000003</v>
      </c>
      <c r="E328" s="606">
        <v>3</v>
      </c>
      <c r="F328" s="535" t="s">
        <v>11</v>
      </c>
      <c r="G328" s="405">
        <v>78</v>
      </c>
      <c r="H328" s="406">
        <f t="shared" si="8"/>
        <v>97.51560000000002</v>
      </c>
    </row>
    <row r="329" spans="1:10" x14ac:dyDescent="0.25">
      <c r="A329" s="427">
        <v>133</v>
      </c>
      <c r="B329" s="532" t="s">
        <v>193</v>
      </c>
      <c r="C329" s="533" t="s">
        <v>326</v>
      </c>
      <c r="D329" s="534">
        <v>6.2510000000000003</v>
      </c>
      <c r="E329" s="606">
        <v>3</v>
      </c>
      <c r="F329" s="535" t="s">
        <v>11</v>
      </c>
      <c r="G329" s="405">
        <v>78</v>
      </c>
      <c r="H329" s="406">
        <f t="shared" si="8"/>
        <v>97.51560000000002</v>
      </c>
    </row>
    <row r="330" spans="1:10" x14ac:dyDescent="0.25">
      <c r="A330" s="427">
        <v>134</v>
      </c>
      <c r="B330" s="532" t="s">
        <v>193</v>
      </c>
      <c r="C330" s="533" t="s">
        <v>327</v>
      </c>
      <c r="D330" s="534">
        <v>6.2510000000000003</v>
      </c>
      <c r="E330" s="606">
        <v>3</v>
      </c>
      <c r="F330" s="535" t="s">
        <v>11</v>
      </c>
      <c r="G330" s="405">
        <v>78</v>
      </c>
      <c r="H330" s="406">
        <f t="shared" si="8"/>
        <v>97.51560000000002</v>
      </c>
    </row>
    <row r="331" spans="1:10" x14ac:dyDescent="0.25">
      <c r="A331" s="427">
        <v>135</v>
      </c>
      <c r="B331" s="532" t="s">
        <v>193</v>
      </c>
      <c r="C331" s="533" t="s">
        <v>328</v>
      </c>
      <c r="D331" s="534">
        <v>5.6680000000000001</v>
      </c>
      <c r="E331" s="606">
        <v>3</v>
      </c>
      <c r="F331" s="535" t="s">
        <v>11</v>
      </c>
      <c r="G331" s="405">
        <v>78</v>
      </c>
      <c r="H331" s="406">
        <f t="shared" si="8"/>
        <v>88.420800000000014</v>
      </c>
    </row>
    <row r="332" spans="1:10" x14ac:dyDescent="0.25">
      <c r="A332" s="427">
        <v>136</v>
      </c>
      <c r="B332" s="532" t="s">
        <v>193</v>
      </c>
      <c r="C332" s="533" t="s">
        <v>329</v>
      </c>
      <c r="D332" s="534">
        <v>5.6680000000000001</v>
      </c>
      <c r="E332" s="606">
        <v>3</v>
      </c>
      <c r="F332" s="535" t="s">
        <v>11</v>
      </c>
      <c r="G332" s="405">
        <v>78</v>
      </c>
      <c r="H332" s="406">
        <f t="shared" si="8"/>
        <v>88.420800000000014</v>
      </c>
      <c r="I332" s="196"/>
      <c r="J332" s="196"/>
    </row>
    <row r="333" spans="1:10" x14ac:dyDescent="0.25">
      <c r="A333" s="427">
        <v>137</v>
      </c>
      <c r="B333" s="532" t="s">
        <v>193</v>
      </c>
      <c r="C333" s="533" t="s">
        <v>330</v>
      </c>
      <c r="D333" s="534">
        <v>3.5</v>
      </c>
      <c r="E333" s="606">
        <v>2</v>
      </c>
      <c r="F333" s="535" t="s">
        <v>11</v>
      </c>
      <c r="G333" s="405">
        <v>78</v>
      </c>
      <c r="H333" s="406">
        <f t="shared" si="8"/>
        <v>54.600000000000009</v>
      </c>
      <c r="I333" s="196"/>
      <c r="J333" s="196"/>
    </row>
    <row r="334" spans="1:10" x14ac:dyDescent="0.25">
      <c r="A334" s="427">
        <v>138</v>
      </c>
      <c r="B334" s="532" t="s">
        <v>193</v>
      </c>
      <c r="C334" s="533" t="s">
        <v>331</v>
      </c>
      <c r="D334" s="534">
        <v>3</v>
      </c>
      <c r="E334" s="606">
        <v>2</v>
      </c>
      <c r="F334" s="535" t="s">
        <v>11</v>
      </c>
      <c r="G334" s="405">
        <v>78</v>
      </c>
      <c r="H334" s="406">
        <f t="shared" si="8"/>
        <v>46.800000000000004</v>
      </c>
    </row>
    <row r="335" spans="1:10" x14ac:dyDescent="0.25">
      <c r="A335" s="427">
        <v>139</v>
      </c>
      <c r="B335" s="532" t="s">
        <v>193</v>
      </c>
      <c r="C335" s="533" t="s">
        <v>332</v>
      </c>
      <c r="D335" s="534">
        <v>5.2510000000000003</v>
      </c>
      <c r="E335" s="606">
        <v>3</v>
      </c>
      <c r="F335" s="535" t="s">
        <v>11</v>
      </c>
      <c r="G335" s="405">
        <v>78</v>
      </c>
      <c r="H335" s="406">
        <f t="shared" si="8"/>
        <v>81.915600000000012</v>
      </c>
    </row>
    <row r="336" spans="1:10" ht="15.75" thickBot="1" x14ac:dyDescent="0.3">
      <c r="A336" s="451">
        <v>140</v>
      </c>
      <c r="B336" s="536" t="s">
        <v>193</v>
      </c>
      <c r="C336" s="537" t="s">
        <v>333</v>
      </c>
      <c r="D336" s="538">
        <v>5.2510000000000003</v>
      </c>
      <c r="E336" s="607">
        <v>3</v>
      </c>
      <c r="F336" s="539" t="s">
        <v>11</v>
      </c>
      <c r="G336" s="412">
        <v>78</v>
      </c>
      <c r="H336" s="413">
        <f t="shared" si="8"/>
        <v>81.915600000000012</v>
      </c>
    </row>
    <row r="337" spans="1:8" ht="15.75" thickBot="1" x14ac:dyDescent="0.3">
      <c r="A337" s="414"/>
      <c r="B337" s="415" t="s">
        <v>12</v>
      </c>
      <c r="C337" s="436"/>
      <c r="D337" s="437">
        <f>SUM(D335:D336,D290:D334,D240:D289,D197:D239)</f>
        <v>888.11099999999772</v>
      </c>
      <c r="E337" s="589"/>
      <c r="F337" s="438"/>
      <c r="G337" s="439"/>
      <c r="H337" s="440"/>
    </row>
    <row r="338" spans="1:8" ht="15.75" thickBot="1" x14ac:dyDescent="0.3">
      <c r="A338" s="430"/>
      <c r="B338" s="441"/>
      <c r="C338" s="442"/>
      <c r="D338" s="517"/>
      <c r="E338" s="590"/>
      <c r="F338" s="444"/>
      <c r="G338" s="434"/>
      <c r="H338" s="435"/>
    </row>
    <row r="339" spans="1:8" ht="15.75" thickBot="1" x14ac:dyDescent="0.3">
      <c r="A339" s="562">
        <v>1</v>
      </c>
      <c r="B339" s="540" t="s">
        <v>334</v>
      </c>
      <c r="C339" s="541" t="s">
        <v>335</v>
      </c>
      <c r="D339" s="541">
        <v>23.305</v>
      </c>
      <c r="E339" s="608">
        <v>4</v>
      </c>
      <c r="F339" s="542" t="s">
        <v>11</v>
      </c>
      <c r="G339" s="439">
        <v>78</v>
      </c>
      <c r="H339" s="440">
        <f>20%*G339*D339</f>
        <v>363.55800000000005</v>
      </c>
    </row>
    <row r="340" spans="1:8" ht="15.75" thickBot="1" x14ac:dyDescent="0.3">
      <c r="A340" s="414"/>
      <c r="B340" s="415" t="s">
        <v>12</v>
      </c>
      <c r="C340" s="436"/>
      <c r="D340" s="437">
        <f>SUM(D339)</f>
        <v>23.305</v>
      </c>
      <c r="E340" s="589"/>
      <c r="F340" s="438"/>
      <c r="G340" s="439"/>
      <c r="H340" s="440"/>
    </row>
    <row r="341" spans="1:8" ht="15.75" thickBot="1" x14ac:dyDescent="0.3">
      <c r="A341" s="563"/>
      <c r="B341" s="543"/>
      <c r="C341" s="544"/>
      <c r="D341" s="545"/>
      <c r="E341" s="597"/>
      <c r="F341" s="546"/>
      <c r="G341" s="493"/>
      <c r="H341" s="494"/>
    </row>
    <row r="342" spans="1:8" x14ac:dyDescent="0.25">
      <c r="A342" s="445">
        <v>1</v>
      </c>
      <c r="B342" s="446" t="s">
        <v>336</v>
      </c>
      <c r="C342" s="447" t="s">
        <v>337</v>
      </c>
      <c r="D342" s="447">
        <v>110.917</v>
      </c>
      <c r="E342" s="591">
        <v>6</v>
      </c>
      <c r="F342" s="448" t="s">
        <v>11</v>
      </c>
      <c r="G342" s="449">
        <v>78</v>
      </c>
      <c r="H342" s="450">
        <f>20%*G342*D342</f>
        <v>1730.3052000000002</v>
      </c>
    </row>
    <row r="343" spans="1:8" x14ac:dyDescent="0.25">
      <c r="A343" s="421">
        <v>2</v>
      </c>
      <c r="B343" s="428" t="s">
        <v>336</v>
      </c>
      <c r="C343" s="429" t="s">
        <v>338</v>
      </c>
      <c r="D343" s="429">
        <v>70.013000000000005</v>
      </c>
      <c r="E343" s="587">
        <v>5</v>
      </c>
      <c r="F343" s="404" t="s">
        <v>11</v>
      </c>
      <c r="G343" s="425">
        <v>78</v>
      </c>
      <c r="H343" s="406">
        <f>20%*G343*D343</f>
        <v>1092.2028000000003</v>
      </c>
    </row>
    <row r="344" spans="1:8" x14ac:dyDescent="0.25">
      <c r="A344" s="421">
        <v>3</v>
      </c>
      <c r="B344" s="428" t="s">
        <v>336</v>
      </c>
      <c r="C344" s="429" t="s">
        <v>339</v>
      </c>
      <c r="D344" s="471">
        <v>8.76</v>
      </c>
      <c r="E344" s="587">
        <v>5</v>
      </c>
      <c r="F344" s="404" t="s">
        <v>11</v>
      </c>
      <c r="G344" s="425">
        <v>78</v>
      </c>
      <c r="H344" s="406">
        <f>20%*G344*D344</f>
        <v>136.65600000000001</v>
      </c>
    </row>
    <row r="345" spans="1:8" x14ac:dyDescent="0.25">
      <c r="A345" s="421">
        <v>4</v>
      </c>
      <c r="B345" s="428" t="s">
        <v>336</v>
      </c>
      <c r="C345" s="429" t="s">
        <v>340</v>
      </c>
      <c r="D345" s="429">
        <v>11.503</v>
      </c>
      <c r="E345" s="587">
        <v>5</v>
      </c>
      <c r="F345" s="404" t="s">
        <v>11</v>
      </c>
      <c r="G345" s="425">
        <v>78</v>
      </c>
      <c r="H345" s="406">
        <f>20%*G345*D345</f>
        <v>179.44680000000002</v>
      </c>
    </row>
    <row r="346" spans="1:8" ht="15.75" thickBot="1" x14ac:dyDescent="0.3">
      <c r="A346" s="451">
        <v>5</v>
      </c>
      <c r="B346" s="495" t="s">
        <v>336</v>
      </c>
      <c r="C346" s="496" t="s">
        <v>341</v>
      </c>
      <c r="D346" s="496">
        <v>12.669</v>
      </c>
      <c r="E346" s="592">
        <v>3</v>
      </c>
      <c r="F346" s="455" t="s">
        <v>11</v>
      </c>
      <c r="G346" s="412">
        <v>78</v>
      </c>
      <c r="H346" s="457">
        <f>20%*G346*D346</f>
        <v>197.63640000000004</v>
      </c>
    </row>
    <row r="347" spans="1:8" ht="15.75" thickBot="1" x14ac:dyDescent="0.3">
      <c r="A347" s="414"/>
      <c r="B347" s="415" t="s">
        <v>12</v>
      </c>
      <c r="C347" s="436"/>
      <c r="D347" s="437">
        <f>SUM(D342:D346)</f>
        <v>213.86199999999999</v>
      </c>
      <c r="E347" s="589"/>
      <c r="F347" s="438"/>
      <c r="G347" s="439"/>
      <c r="H347" s="440"/>
    </row>
    <row r="348" spans="1:8" ht="15.75" thickBot="1" x14ac:dyDescent="0.3">
      <c r="A348" s="563"/>
      <c r="B348" s="543"/>
      <c r="C348" s="544"/>
      <c r="D348" s="545"/>
      <c r="E348" s="597"/>
      <c r="F348" s="546"/>
      <c r="G348" s="493"/>
      <c r="H348" s="494"/>
    </row>
    <row r="349" spans="1:8" x14ac:dyDescent="0.25">
      <c r="A349" s="445">
        <v>1</v>
      </c>
      <c r="B349" s="446" t="s">
        <v>342</v>
      </c>
      <c r="C349" s="447" t="s">
        <v>343</v>
      </c>
      <c r="D349" s="522">
        <v>13</v>
      </c>
      <c r="E349" s="591">
        <v>5</v>
      </c>
      <c r="F349" s="448" t="s">
        <v>11</v>
      </c>
      <c r="G349" s="449">
        <v>78</v>
      </c>
      <c r="H349" s="450">
        <f t="shared" ref="H349:H360" si="9">20%*G349*D349</f>
        <v>202.8</v>
      </c>
    </row>
    <row r="350" spans="1:8" x14ac:dyDescent="0.25">
      <c r="A350" s="427">
        <v>2</v>
      </c>
      <c r="B350" s="428" t="s">
        <v>342</v>
      </c>
      <c r="C350" s="429" t="s">
        <v>344</v>
      </c>
      <c r="D350" s="429">
        <v>14.254</v>
      </c>
      <c r="E350" s="587">
        <v>4</v>
      </c>
      <c r="F350" s="404" t="s">
        <v>11</v>
      </c>
      <c r="G350" s="425">
        <v>78</v>
      </c>
      <c r="H350" s="426">
        <f t="shared" si="9"/>
        <v>222.36240000000001</v>
      </c>
    </row>
    <row r="351" spans="1:8" x14ac:dyDescent="0.25">
      <c r="A351" s="427">
        <v>3</v>
      </c>
      <c r="B351" s="428" t="s">
        <v>342</v>
      </c>
      <c r="C351" s="429" t="s">
        <v>345</v>
      </c>
      <c r="D351" s="429">
        <v>6.5010000000000003</v>
      </c>
      <c r="E351" s="587">
        <v>4</v>
      </c>
      <c r="F351" s="404" t="s">
        <v>11</v>
      </c>
      <c r="G351" s="425">
        <v>78</v>
      </c>
      <c r="H351" s="426">
        <f t="shared" si="9"/>
        <v>101.41560000000001</v>
      </c>
    </row>
    <row r="352" spans="1:8" x14ac:dyDescent="0.25">
      <c r="A352" s="427">
        <v>4</v>
      </c>
      <c r="B352" s="428" t="s">
        <v>342</v>
      </c>
      <c r="C352" s="429" t="s">
        <v>346</v>
      </c>
      <c r="D352" s="429">
        <v>7.1520000000000001</v>
      </c>
      <c r="E352" s="587">
        <v>4</v>
      </c>
      <c r="F352" s="404" t="s">
        <v>11</v>
      </c>
      <c r="G352" s="425">
        <v>78</v>
      </c>
      <c r="H352" s="426">
        <f t="shared" si="9"/>
        <v>111.57120000000002</v>
      </c>
    </row>
    <row r="353" spans="1:9" x14ac:dyDescent="0.25">
      <c r="A353" s="427">
        <v>5</v>
      </c>
      <c r="B353" s="428" t="s">
        <v>342</v>
      </c>
      <c r="C353" s="429" t="s">
        <v>347</v>
      </c>
      <c r="D353" s="429">
        <v>19.004000000000001</v>
      </c>
      <c r="E353" s="587">
        <v>4</v>
      </c>
      <c r="F353" s="404" t="s">
        <v>11</v>
      </c>
      <c r="G353" s="425">
        <v>78</v>
      </c>
      <c r="H353" s="426">
        <f t="shared" si="9"/>
        <v>296.46240000000006</v>
      </c>
    </row>
    <row r="354" spans="1:9" x14ac:dyDescent="0.25">
      <c r="A354" s="427">
        <v>6</v>
      </c>
      <c r="B354" s="428" t="s">
        <v>342</v>
      </c>
      <c r="C354" s="429" t="s">
        <v>348</v>
      </c>
      <c r="D354" s="429">
        <v>13.079000000000001</v>
      </c>
      <c r="E354" s="587">
        <v>3</v>
      </c>
      <c r="F354" s="404" t="s">
        <v>11</v>
      </c>
      <c r="G354" s="425">
        <v>78</v>
      </c>
      <c r="H354" s="426">
        <f t="shared" si="9"/>
        <v>204.03240000000002</v>
      </c>
    </row>
    <row r="355" spans="1:9" x14ac:dyDescent="0.25">
      <c r="A355" s="427">
        <v>7</v>
      </c>
      <c r="B355" s="428" t="s">
        <v>342</v>
      </c>
      <c r="C355" s="429" t="s">
        <v>349</v>
      </c>
      <c r="D355" s="429">
        <v>20.003</v>
      </c>
      <c r="E355" s="587">
        <v>4</v>
      </c>
      <c r="F355" s="404" t="s">
        <v>11</v>
      </c>
      <c r="G355" s="425">
        <v>78</v>
      </c>
      <c r="H355" s="426">
        <f t="shared" si="9"/>
        <v>312.04680000000002</v>
      </c>
    </row>
    <row r="356" spans="1:9" x14ac:dyDescent="0.25">
      <c r="A356" s="427">
        <v>8</v>
      </c>
      <c r="B356" s="428" t="s">
        <v>342</v>
      </c>
      <c r="C356" s="429" t="s">
        <v>350</v>
      </c>
      <c r="D356" s="429">
        <v>28.606000000000002</v>
      </c>
      <c r="E356" s="587">
        <v>5</v>
      </c>
      <c r="F356" s="404" t="s">
        <v>11</v>
      </c>
      <c r="G356" s="425">
        <v>78</v>
      </c>
      <c r="H356" s="426">
        <f t="shared" si="9"/>
        <v>446.25360000000006</v>
      </c>
      <c r="I356" s="196"/>
    </row>
    <row r="357" spans="1:9" x14ac:dyDescent="0.25">
      <c r="A357" s="427">
        <v>9</v>
      </c>
      <c r="B357" s="428" t="s">
        <v>342</v>
      </c>
      <c r="C357" s="429" t="s">
        <v>351</v>
      </c>
      <c r="D357" s="429">
        <v>26.254000000000001</v>
      </c>
      <c r="E357" s="587">
        <v>3</v>
      </c>
      <c r="F357" s="404" t="s">
        <v>11</v>
      </c>
      <c r="G357" s="425">
        <v>78</v>
      </c>
      <c r="H357" s="426">
        <f t="shared" si="9"/>
        <v>409.56240000000008</v>
      </c>
      <c r="I357" s="196"/>
    </row>
    <row r="358" spans="1:9" x14ac:dyDescent="0.25">
      <c r="A358" s="427">
        <v>10</v>
      </c>
      <c r="B358" s="428" t="s">
        <v>342</v>
      </c>
      <c r="C358" s="429" t="s">
        <v>352</v>
      </c>
      <c r="D358" s="471">
        <v>32.18</v>
      </c>
      <c r="E358" s="587">
        <v>3</v>
      </c>
      <c r="F358" s="404" t="s">
        <v>11</v>
      </c>
      <c r="G358" s="425">
        <v>78</v>
      </c>
      <c r="H358" s="426">
        <f t="shared" si="9"/>
        <v>502.00800000000004</v>
      </c>
    </row>
    <row r="359" spans="1:9" x14ac:dyDescent="0.25">
      <c r="A359" s="427">
        <v>11</v>
      </c>
      <c r="B359" s="428" t="s">
        <v>342</v>
      </c>
      <c r="C359" s="429" t="s">
        <v>353</v>
      </c>
      <c r="D359" s="429">
        <v>16.003</v>
      </c>
      <c r="E359" s="587">
        <v>5</v>
      </c>
      <c r="F359" s="404" t="s">
        <v>11</v>
      </c>
      <c r="G359" s="425">
        <v>78</v>
      </c>
      <c r="H359" s="426">
        <f t="shared" si="9"/>
        <v>249.64680000000001</v>
      </c>
    </row>
    <row r="360" spans="1:9" x14ac:dyDescent="0.25">
      <c r="A360" s="430">
        <v>12</v>
      </c>
      <c r="B360" s="431" t="s">
        <v>342</v>
      </c>
      <c r="C360" s="432" t="s">
        <v>354</v>
      </c>
      <c r="D360" s="432">
        <v>14.502000000000001</v>
      </c>
      <c r="E360" s="588">
        <v>3</v>
      </c>
      <c r="F360" s="433" t="s">
        <v>11</v>
      </c>
      <c r="G360" s="507">
        <v>78</v>
      </c>
      <c r="H360" s="516">
        <f t="shared" si="9"/>
        <v>226.23120000000003</v>
      </c>
    </row>
    <row r="361" spans="1:9" x14ac:dyDescent="0.25">
      <c r="A361" s="427">
        <v>13</v>
      </c>
      <c r="B361" s="428" t="s">
        <v>342</v>
      </c>
      <c r="C361" s="429" t="s">
        <v>355</v>
      </c>
      <c r="D361" s="429">
        <v>16.004000000000001</v>
      </c>
      <c r="E361" s="587">
        <v>4</v>
      </c>
      <c r="F361" s="404" t="s">
        <v>11</v>
      </c>
      <c r="G361" s="405">
        <v>78</v>
      </c>
      <c r="H361" s="406">
        <f>20%*G361*D361</f>
        <v>249.66240000000005</v>
      </c>
    </row>
    <row r="362" spans="1:9" x14ac:dyDescent="0.25">
      <c r="A362" s="427">
        <v>14</v>
      </c>
      <c r="B362" s="428" t="s">
        <v>342</v>
      </c>
      <c r="C362" s="429" t="s">
        <v>356</v>
      </c>
      <c r="D362" s="429">
        <v>12.503</v>
      </c>
      <c r="E362" s="587">
        <v>4</v>
      </c>
      <c r="F362" s="404" t="s">
        <v>11</v>
      </c>
      <c r="G362" s="425">
        <v>78</v>
      </c>
      <c r="H362" s="426">
        <f>20%*G362*D362</f>
        <v>195.04680000000002</v>
      </c>
    </row>
    <row r="363" spans="1:9" ht="15.75" thickBot="1" x14ac:dyDescent="0.3">
      <c r="A363" s="451">
        <v>15</v>
      </c>
      <c r="B363" s="495" t="s">
        <v>342</v>
      </c>
      <c r="C363" s="496" t="s">
        <v>357</v>
      </c>
      <c r="D363" s="496">
        <v>14.003</v>
      </c>
      <c r="E363" s="592">
        <v>3</v>
      </c>
      <c r="F363" s="455" t="s">
        <v>11</v>
      </c>
      <c r="G363" s="412">
        <v>78</v>
      </c>
      <c r="H363" s="413">
        <f>20%*G363*D363</f>
        <v>218.44680000000002</v>
      </c>
    </row>
    <row r="364" spans="1:9" ht="15.75" thickBot="1" x14ac:dyDescent="0.3">
      <c r="A364" s="414"/>
      <c r="B364" s="415" t="s">
        <v>12</v>
      </c>
      <c r="C364" s="436"/>
      <c r="D364" s="437">
        <f>SUM(D349:D363)</f>
        <v>253.048</v>
      </c>
      <c r="E364" s="589"/>
      <c r="F364" s="438"/>
      <c r="G364" s="439"/>
      <c r="H364" s="440"/>
    </row>
    <row r="365" spans="1:9" ht="15.75" thickBot="1" x14ac:dyDescent="0.3">
      <c r="A365" s="561"/>
      <c r="B365" s="512"/>
      <c r="C365" s="513"/>
      <c r="D365" s="514"/>
      <c r="E365" s="600"/>
      <c r="F365" s="515"/>
      <c r="G365" s="507"/>
      <c r="H365" s="516"/>
    </row>
    <row r="366" spans="1:9" x14ac:dyDescent="0.25">
      <c r="A366" s="445">
        <v>1</v>
      </c>
      <c r="B366" s="446" t="s">
        <v>358</v>
      </c>
      <c r="C366" s="447" t="s">
        <v>359</v>
      </c>
      <c r="D366" s="447">
        <v>9.5020000000000007</v>
      </c>
      <c r="E366" s="591">
        <v>4</v>
      </c>
      <c r="F366" s="448" t="s">
        <v>11</v>
      </c>
      <c r="G366" s="449">
        <v>78</v>
      </c>
      <c r="H366" s="450">
        <f t="shared" ref="H366:H381" si="10">20%*G366*D366</f>
        <v>148.23120000000003</v>
      </c>
    </row>
    <row r="367" spans="1:9" x14ac:dyDescent="0.25">
      <c r="A367" s="427">
        <v>2</v>
      </c>
      <c r="B367" s="428" t="s">
        <v>358</v>
      </c>
      <c r="C367" s="429" t="s">
        <v>360</v>
      </c>
      <c r="D367" s="429">
        <v>11.702999999999999</v>
      </c>
      <c r="E367" s="587">
        <v>4</v>
      </c>
      <c r="F367" s="404" t="s">
        <v>11</v>
      </c>
      <c r="G367" s="405">
        <v>78</v>
      </c>
      <c r="H367" s="406">
        <f t="shared" si="10"/>
        <v>182.5668</v>
      </c>
    </row>
    <row r="368" spans="1:9" x14ac:dyDescent="0.25">
      <c r="A368" s="427">
        <v>3</v>
      </c>
      <c r="B368" s="428" t="s">
        <v>358</v>
      </c>
      <c r="C368" s="429" t="s">
        <v>361</v>
      </c>
      <c r="D368" s="429">
        <v>12.003</v>
      </c>
      <c r="E368" s="587">
        <v>5</v>
      </c>
      <c r="F368" s="404" t="s">
        <v>11</v>
      </c>
      <c r="G368" s="405">
        <v>78</v>
      </c>
      <c r="H368" s="406">
        <f t="shared" si="10"/>
        <v>187.24680000000001</v>
      </c>
    </row>
    <row r="369" spans="1:9" x14ac:dyDescent="0.25">
      <c r="A369" s="427">
        <v>4</v>
      </c>
      <c r="B369" s="428" t="s">
        <v>358</v>
      </c>
      <c r="C369" s="429" t="s">
        <v>362</v>
      </c>
      <c r="D369" s="429">
        <v>3.0009999999999999</v>
      </c>
      <c r="E369" s="587">
        <v>5</v>
      </c>
      <c r="F369" s="404" t="s">
        <v>11</v>
      </c>
      <c r="G369" s="405">
        <v>78</v>
      </c>
      <c r="H369" s="406">
        <f t="shared" si="10"/>
        <v>46.815600000000003</v>
      </c>
    </row>
    <row r="370" spans="1:9" x14ac:dyDescent="0.25">
      <c r="A370" s="427">
        <v>5</v>
      </c>
      <c r="B370" s="428" t="s">
        <v>358</v>
      </c>
      <c r="C370" s="429" t="s">
        <v>363</v>
      </c>
      <c r="D370" s="429">
        <v>11.202999999999999</v>
      </c>
      <c r="E370" s="587">
        <v>5</v>
      </c>
      <c r="F370" s="404" t="s">
        <v>11</v>
      </c>
      <c r="G370" s="405">
        <v>78</v>
      </c>
      <c r="H370" s="406">
        <f t="shared" si="10"/>
        <v>174.76680000000002</v>
      </c>
    </row>
    <row r="371" spans="1:9" x14ac:dyDescent="0.25">
      <c r="A371" s="427">
        <v>6</v>
      </c>
      <c r="B371" s="428" t="s">
        <v>358</v>
      </c>
      <c r="C371" s="429" t="s">
        <v>364</v>
      </c>
      <c r="D371" s="429">
        <v>13.404</v>
      </c>
      <c r="E371" s="587">
        <v>5</v>
      </c>
      <c r="F371" s="404" t="s">
        <v>11</v>
      </c>
      <c r="G371" s="405">
        <v>78</v>
      </c>
      <c r="H371" s="406">
        <f t="shared" si="10"/>
        <v>209.10240000000002</v>
      </c>
    </row>
    <row r="372" spans="1:9" x14ac:dyDescent="0.25">
      <c r="A372" s="427">
        <v>7</v>
      </c>
      <c r="B372" s="428" t="s">
        <v>358</v>
      </c>
      <c r="C372" s="429" t="s">
        <v>365</v>
      </c>
      <c r="D372" s="429">
        <v>10.003</v>
      </c>
      <c r="E372" s="587">
        <v>4</v>
      </c>
      <c r="F372" s="404" t="s">
        <v>11</v>
      </c>
      <c r="G372" s="405">
        <v>78</v>
      </c>
      <c r="H372" s="406">
        <f t="shared" si="10"/>
        <v>156.04680000000002</v>
      </c>
    </row>
    <row r="373" spans="1:9" x14ac:dyDescent="0.25">
      <c r="A373" s="427">
        <v>8</v>
      </c>
      <c r="B373" s="428" t="s">
        <v>358</v>
      </c>
      <c r="C373" s="429" t="s">
        <v>366</v>
      </c>
      <c r="D373" s="429">
        <v>29.204999999999998</v>
      </c>
      <c r="E373" s="587">
        <v>5</v>
      </c>
      <c r="F373" s="404" t="s">
        <v>11</v>
      </c>
      <c r="G373" s="405">
        <v>78</v>
      </c>
      <c r="H373" s="406">
        <f t="shared" si="10"/>
        <v>455.59800000000001</v>
      </c>
    </row>
    <row r="374" spans="1:9" x14ac:dyDescent="0.25">
      <c r="A374" s="427">
        <v>9</v>
      </c>
      <c r="B374" s="428" t="s">
        <v>358</v>
      </c>
      <c r="C374" s="429" t="s">
        <v>367</v>
      </c>
      <c r="D374" s="429">
        <v>20.004000000000001</v>
      </c>
      <c r="E374" s="587">
        <v>5</v>
      </c>
      <c r="F374" s="404" t="s">
        <v>11</v>
      </c>
      <c r="G374" s="405">
        <v>78</v>
      </c>
      <c r="H374" s="406">
        <f t="shared" si="10"/>
        <v>312.06240000000003</v>
      </c>
    </row>
    <row r="375" spans="1:9" x14ac:dyDescent="0.25">
      <c r="A375" s="427">
        <v>10</v>
      </c>
      <c r="B375" s="428" t="s">
        <v>358</v>
      </c>
      <c r="C375" s="429" t="s">
        <v>368</v>
      </c>
      <c r="D375" s="429">
        <v>12.355</v>
      </c>
      <c r="E375" s="587">
        <v>4</v>
      </c>
      <c r="F375" s="404" t="s">
        <v>11</v>
      </c>
      <c r="G375" s="405">
        <v>78</v>
      </c>
      <c r="H375" s="406">
        <f t="shared" si="10"/>
        <v>192.73800000000003</v>
      </c>
    </row>
    <row r="376" spans="1:9" x14ac:dyDescent="0.25">
      <c r="A376" s="427">
        <v>11</v>
      </c>
      <c r="B376" s="428" t="s">
        <v>358</v>
      </c>
      <c r="C376" s="429" t="s">
        <v>369</v>
      </c>
      <c r="D376" s="429">
        <v>12.355</v>
      </c>
      <c r="E376" s="587">
        <v>4</v>
      </c>
      <c r="F376" s="404" t="s">
        <v>11</v>
      </c>
      <c r="G376" s="405">
        <v>78</v>
      </c>
      <c r="H376" s="406">
        <f t="shared" si="10"/>
        <v>192.73800000000003</v>
      </c>
    </row>
    <row r="377" spans="1:9" x14ac:dyDescent="0.25">
      <c r="A377" s="427">
        <v>12</v>
      </c>
      <c r="B377" s="428" t="s">
        <v>358</v>
      </c>
      <c r="C377" s="429" t="s">
        <v>370</v>
      </c>
      <c r="D377" s="429">
        <v>11.003</v>
      </c>
      <c r="E377" s="587">
        <v>3</v>
      </c>
      <c r="F377" s="404" t="s">
        <v>11</v>
      </c>
      <c r="G377" s="405">
        <v>78</v>
      </c>
      <c r="H377" s="406">
        <f t="shared" si="10"/>
        <v>171.64680000000001</v>
      </c>
    </row>
    <row r="378" spans="1:9" x14ac:dyDescent="0.25">
      <c r="A378" s="427">
        <v>13</v>
      </c>
      <c r="B378" s="428" t="s">
        <v>358</v>
      </c>
      <c r="C378" s="429" t="s">
        <v>371</v>
      </c>
      <c r="D378" s="429">
        <v>13.004</v>
      </c>
      <c r="E378" s="587">
        <v>3</v>
      </c>
      <c r="F378" s="404" t="s">
        <v>11</v>
      </c>
      <c r="G378" s="405">
        <v>78</v>
      </c>
      <c r="H378" s="406">
        <f t="shared" si="10"/>
        <v>202.86240000000001</v>
      </c>
    </row>
    <row r="379" spans="1:9" x14ac:dyDescent="0.25">
      <c r="A379" s="427">
        <v>14</v>
      </c>
      <c r="B379" s="428" t="s">
        <v>358</v>
      </c>
      <c r="C379" s="429" t="s">
        <v>372</v>
      </c>
      <c r="D379" s="429">
        <v>12.004</v>
      </c>
      <c r="E379" s="587">
        <v>4</v>
      </c>
      <c r="F379" s="404" t="s">
        <v>11</v>
      </c>
      <c r="G379" s="405">
        <v>78</v>
      </c>
      <c r="H379" s="406">
        <f t="shared" si="10"/>
        <v>187.26240000000001</v>
      </c>
    </row>
    <row r="380" spans="1:9" x14ac:dyDescent="0.25">
      <c r="A380" s="427">
        <v>15</v>
      </c>
      <c r="B380" s="428" t="s">
        <v>358</v>
      </c>
      <c r="C380" s="429" t="s">
        <v>373</v>
      </c>
      <c r="D380" s="429">
        <v>3.5009999999999999</v>
      </c>
      <c r="E380" s="587">
        <v>3</v>
      </c>
      <c r="F380" s="404" t="s">
        <v>11</v>
      </c>
      <c r="G380" s="405">
        <v>78</v>
      </c>
      <c r="H380" s="406">
        <f t="shared" si="10"/>
        <v>54.615600000000001</v>
      </c>
      <c r="I380" s="196"/>
    </row>
    <row r="381" spans="1:9" ht="15.75" thickBot="1" x14ac:dyDescent="0.3">
      <c r="A381" s="499">
        <v>16</v>
      </c>
      <c r="B381" s="495" t="s">
        <v>358</v>
      </c>
      <c r="C381" s="496" t="s">
        <v>374</v>
      </c>
      <c r="D381" s="496">
        <v>10.003</v>
      </c>
      <c r="E381" s="592">
        <v>4</v>
      </c>
      <c r="F381" s="455" t="s">
        <v>11</v>
      </c>
      <c r="G381" s="456">
        <v>78</v>
      </c>
      <c r="H381" s="457">
        <f t="shared" si="10"/>
        <v>156.04680000000002</v>
      </c>
      <c r="I381" s="196"/>
    </row>
    <row r="382" spans="1:9" ht="15.75" thickBot="1" x14ac:dyDescent="0.3">
      <c r="A382" s="414"/>
      <c r="B382" s="415" t="s">
        <v>12</v>
      </c>
      <c r="C382" s="436"/>
      <c r="D382" s="437">
        <f>SUM(D366:D381)</f>
        <v>194.25299999999999</v>
      </c>
      <c r="E382" s="589"/>
      <c r="F382" s="438"/>
      <c r="G382" s="439"/>
      <c r="H382" s="440"/>
    </row>
    <row r="383" spans="1:9" ht="15.75" thickBot="1" x14ac:dyDescent="0.3">
      <c r="A383" s="564"/>
      <c r="B383" s="540"/>
      <c r="C383" s="541"/>
      <c r="D383" s="541"/>
      <c r="E383" s="608"/>
      <c r="F383" s="542"/>
      <c r="G383" s="542"/>
      <c r="H383" s="547"/>
    </row>
    <row r="384" spans="1:9" x14ac:dyDescent="0.25">
      <c r="A384" s="445">
        <v>1</v>
      </c>
      <c r="B384" s="446" t="s">
        <v>375</v>
      </c>
      <c r="C384" s="447" t="s">
        <v>376</v>
      </c>
      <c r="D384" s="447">
        <v>6.4029999999999996</v>
      </c>
      <c r="E384" s="591">
        <v>4</v>
      </c>
      <c r="F384" s="448" t="s">
        <v>11</v>
      </c>
      <c r="G384" s="449">
        <v>78</v>
      </c>
      <c r="H384" s="450">
        <f t="shared" ref="H384:H425" si="11">20%*G384*D384</f>
        <v>99.886800000000008</v>
      </c>
    </row>
    <row r="385" spans="1:8" x14ac:dyDescent="0.25">
      <c r="A385" s="427">
        <v>2</v>
      </c>
      <c r="B385" s="428" t="s">
        <v>375</v>
      </c>
      <c r="C385" s="429" t="s">
        <v>377</v>
      </c>
      <c r="D385" s="429">
        <v>6.4009999999999998</v>
      </c>
      <c r="E385" s="587">
        <v>4</v>
      </c>
      <c r="F385" s="404" t="s">
        <v>11</v>
      </c>
      <c r="G385" s="405">
        <v>78</v>
      </c>
      <c r="H385" s="406">
        <f t="shared" si="11"/>
        <v>99.85560000000001</v>
      </c>
    </row>
    <row r="386" spans="1:8" x14ac:dyDescent="0.25">
      <c r="A386" s="427">
        <v>3</v>
      </c>
      <c r="B386" s="428" t="s">
        <v>375</v>
      </c>
      <c r="C386" s="429" t="s">
        <v>378</v>
      </c>
      <c r="D386" s="429">
        <v>6.399</v>
      </c>
      <c r="E386" s="587">
        <v>4</v>
      </c>
      <c r="F386" s="404" t="s">
        <v>11</v>
      </c>
      <c r="G386" s="405">
        <v>78</v>
      </c>
      <c r="H386" s="406">
        <f t="shared" si="11"/>
        <v>99.824400000000011</v>
      </c>
    </row>
    <row r="387" spans="1:8" x14ac:dyDescent="0.25">
      <c r="A387" s="427">
        <v>4</v>
      </c>
      <c r="B387" s="428" t="s">
        <v>375</v>
      </c>
      <c r="C387" s="429" t="s">
        <v>379</v>
      </c>
      <c r="D387" s="429">
        <v>6.4009999999999998</v>
      </c>
      <c r="E387" s="587">
        <v>4</v>
      </c>
      <c r="F387" s="404" t="s">
        <v>11</v>
      </c>
      <c r="G387" s="405">
        <v>78</v>
      </c>
      <c r="H387" s="406">
        <f t="shared" si="11"/>
        <v>99.85560000000001</v>
      </c>
    </row>
    <row r="388" spans="1:8" x14ac:dyDescent="0.25">
      <c r="A388" s="427">
        <v>5</v>
      </c>
      <c r="B388" s="428" t="s">
        <v>375</v>
      </c>
      <c r="C388" s="429" t="s">
        <v>380</v>
      </c>
      <c r="D388" s="429">
        <v>6.4020000000000001</v>
      </c>
      <c r="E388" s="587">
        <v>4</v>
      </c>
      <c r="F388" s="404" t="s">
        <v>11</v>
      </c>
      <c r="G388" s="405">
        <v>78</v>
      </c>
      <c r="H388" s="406">
        <f t="shared" si="11"/>
        <v>99.871200000000016</v>
      </c>
    </row>
    <row r="389" spans="1:8" x14ac:dyDescent="0.25">
      <c r="A389" s="427">
        <v>6</v>
      </c>
      <c r="B389" s="428" t="s">
        <v>375</v>
      </c>
      <c r="C389" s="429" t="s">
        <v>381</v>
      </c>
      <c r="D389" s="429">
        <v>7.6890000000000001</v>
      </c>
      <c r="E389" s="587">
        <v>4</v>
      </c>
      <c r="F389" s="404" t="s">
        <v>11</v>
      </c>
      <c r="G389" s="405">
        <v>78</v>
      </c>
      <c r="H389" s="406">
        <f t="shared" si="11"/>
        <v>119.94840000000001</v>
      </c>
    </row>
    <row r="390" spans="1:8" x14ac:dyDescent="0.25">
      <c r="A390" s="427">
        <v>7</v>
      </c>
      <c r="B390" s="428" t="s">
        <v>375</v>
      </c>
      <c r="C390" s="429" t="s">
        <v>382</v>
      </c>
      <c r="D390" s="429">
        <v>7.6879999999999997</v>
      </c>
      <c r="E390" s="587">
        <v>4</v>
      </c>
      <c r="F390" s="404" t="s">
        <v>11</v>
      </c>
      <c r="G390" s="405">
        <v>78</v>
      </c>
      <c r="H390" s="406">
        <f t="shared" si="11"/>
        <v>119.9328</v>
      </c>
    </row>
    <row r="391" spans="1:8" x14ac:dyDescent="0.25">
      <c r="A391" s="427">
        <v>8</v>
      </c>
      <c r="B391" s="428" t="s">
        <v>375</v>
      </c>
      <c r="C391" s="429" t="s">
        <v>383</v>
      </c>
      <c r="D391" s="429">
        <v>7.6890000000000001</v>
      </c>
      <c r="E391" s="587">
        <v>4</v>
      </c>
      <c r="F391" s="404" t="s">
        <v>11</v>
      </c>
      <c r="G391" s="405">
        <v>78</v>
      </c>
      <c r="H391" s="406">
        <f t="shared" si="11"/>
        <v>119.94840000000001</v>
      </c>
    </row>
    <row r="392" spans="1:8" x14ac:dyDescent="0.25">
      <c r="A392" s="427">
        <v>9</v>
      </c>
      <c r="B392" s="428" t="s">
        <v>375</v>
      </c>
      <c r="C392" s="429" t="s">
        <v>384</v>
      </c>
      <c r="D392" s="471">
        <v>7.69</v>
      </c>
      <c r="E392" s="587">
        <v>4</v>
      </c>
      <c r="F392" s="404" t="s">
        <v>11</v>
      </c>
      <c r="G392" s="405">
        <v>78</v>
      </c>
      <c r="H392" s="406">
        <f t="shared" si="11"/>
        <v>119.96400000000001</v>
      </c>
    </row>
    <row r="393" spans="1:8" x14ac:dyDescent="0.25">
      <c r="A393" s="427">
        <v>10</v>
      </c>
      <c r="B393" s="428" t="s">
        <v>375</v>
      </c>
      <c r="C393" s="429" t="s">
        <v>385</v>
      </c>
      <c r="D393" s="429">
        <v>7.6879999999999997</v>
      </c>
      <c r="E393" s="587">
        <v>4</v>
      </c>
      <c r="F393" s="404" t="s">
        <v>11</v>
      </c>
      <c r="G393" s="405">
        <v>78</v>
      </c>
      <c r="H393" s="406">
        <f t="shared" si="11"/>
        <v>119.9328</v>
      </c>
    </row>
    <row r="394" spans="1:8" x14ac:dyDescent="0.25">
      <c r="A394" s="427">
        <v>11</v>
      </c>
      <c r="B394" s="428" t="s">
        <v>375</v>
      </c>
      <c r="C394" s="429" t="s">
        <v>386</v>
      </c>
      <c r="D394" s="429">
        <v>19.004999999999999</v>
      </c>
      <c r="E394" s="587">
        <v>5</v>
      </c>
      <c r="F394" s="404" t="s">
        <v>11</v>
      </c>
      <c r="G394" s="405">
        <v>78</v>
      </c>
      <c r="H394" s="406">
        <f t="shared" si="11"/>
        <v>296.47800000000001</v>
      </c>
    </row>
    <row r="395" spans="1:8" x14ac:dyDescent="0.25">
      <c r="A395" s="427">
        <v>12</v>
      </c>
      <c r="B395" s="428" t="s">
        <v>375</v>
      </c>
      <c r="C395" s="429" t="s">
        <v>387</v>
      </c>
      <c r="D395" s="429">
        <v>6.1760000000000002</v>
      </c>
      <c r="E395" s="587">
        <v>3</v>
      </c>
      <c r="F395" s="404" t="s">
        <v>11</v>
      </c>
      <c r="G395" s="405">
        <v>78</v>
      </c>
      <c r="H395" s="406">
        <f t="shared" si="11"/>
        <v>96.345600000000005</v>
      </c>
    </row>
    <row r="396" spans="1:8" x14ac:dyDescent="0.25">
      <c r="A396" s="427">
        <v>13</v>
      </c>
      <c r="B396" s="428" t="s">
        <v>375</v>
      </c>
      <c r="C396" s="429" t="s">
        <v>388</v>
      </c>
      <c r="D396" s="429">
        <v>3.6059999999999999</v>
      </c>
      <c r="E396" s="587">
        <v>3</v>
      </c>
      <c r="F396" s="404" t="s">
        <v>11</v>
      </c>
      <c r="G396" s="405">
        <v>78</v>
      </c>
      <c r="H396" s="406">
        <f t="shared" si="11"/>
        <v>56.253600000000006</v>
      </c>
    </row>
    <row r="397" spans="1:8" x14ac:dyDescent="0.25">
      <c r="A397" s="427">
        <v>14</v>
      </c>
      <c r="B397" s="428" t="s">
        <v>375</v>
      </c>
      <c r="C397" s="429" t="s">
        <v>389</v>
      </c>
      <c r="D397" s="429">
        <v>35.008000000000003</v>
      </c>
      <c r="E397" s="587">
        <v>4</v>
      </c>
      <c r="F397" s="404" t="s">
        <v>11</v>
      </c>
      <c r="G397" s="405">
        <v>78</v>
      </c>
      <c r="H397" s="406">
        <f t="shared" si="11"/>
        <v>546.12480000000005</v>
      </c>
    </row>
    <row r="398" spans="1:8" x14ac:dyDescent="0.25">
      <c r="A398" s="427">
        <v>15</v>
      </c>
      <c r="B398" s="428" t="s">
        <v>375</v>
      </c>
      <c r="C398" s="429" t="s">
        <v>390</v>
      </c>
      <c r="D398" s="429">
        <v>9.0020000000000007</v>
      </c>
      <c r="E398" s="587">
        <v>3</v>
      </c>
      <c r="F398" s="404" t="s">
        <v>11</v>
      </c>
      <c r="G398" s="405">
        <v>78</v>
      </c>
      <c r="H398" s="406">
        <f t="shared" si="11"/>
        <v>140.43120000000002</v>
      </c>
    </row>
    <row r="399" spans="1:8" x14ac:dyDescent="0.25">
      <c r="A399" s="427">
        <v>16</v>
      </c>
      <c r="B399" s="428" t="s">
        <v>375</v>
      </c>
      <c r="C399" s="429" t="s">
        <v>391</v>
      </c>
      <c r="D399" s="429">
        <v>9.0030000000000001</v>
      </c>
      <c r="E399" s="587">
        <v>3</v>
      </c>
      <c r="F399" s="404" t="s">
        <v>11</v>
      </c>
      <c r="G399" s="405">
        <v>78</v>
      </c>
      <c r="H399" s="406">
        <f t="shared" si="11"/>
        <v>140.44680000000002</v>
      </c>
    </row>
    <row r="400" spans="1:8" x14ac:dyDescent="0.25">
      <c r="A400" s="427">
        <v>17</v>
      </c>
      <c r="B400" s="428" t="s">
        <v>375</v>
      </c>
      <c r="C400" s="429" t="s">
        <v>392</v>
      </c>
      <c r="D400" s="429">
        <v>12.185</v>
      </c>
      <c r="E400" s="587">
        <v>3</v>
      </c>
      <c r="F400" s="404" t="s">
        <v>11</v>
      </c>
      <c r="G400" s="405">
        <v>78</v>
      </c>
      <c r="H400" s="406">
        <f t="shared" si="11"/>
        <v>190.08600000000001</v>
      </c>
    </row>
    <row r="401" spans="1:9" x14ac:dyDescent="0.25">
      <c r="A401" s="427">
        <v>18</v>
      </c>
      <c r="B401" s="428" t="s">
        <v>375</v>
      </c>
      <c r="C401" s="429" t="s">
        <v>393</v>
      </c>
      <c r="D401" s="429">
        <v>21.422999999999998</v>
      </c>
      <c r="E401" s="587">
        <v>3</v>
      </c>
      <c r="F401" s="404" t="s">
        <v>11</v>
      </c>
      <c r="G401" s="405">
        <v>78</v>
      </c>
      <c r="H401" s="406">
        <f t="shared" si="11"/>
        <v>334.19880000000001</v>
      </c>
    </row>
    <row r="402" spans="1:9" x14ac:dyDescent="0.25">
      <c r="A402" s="427">
        <v>19</v>
      </c>
      <c r="B402" s="428" t="s">
        <v>375</v>
      </c>
      <c r="C402" s="429" t="s">
        <v>394</v>
      </c>
      <c r="D402" s="429">
        <v>73.137</v>
      </c>
      <c r="E402" s="587">
        <v>4</v>
      </c>
      <c r="F402" s="404" t="s">
        <v>11</v>
      </c>
      <c r="G402" s="405">
        <v>78</v>
      </c>
      <c r="H402" s="406">
        <f t="shared" si="11"/>
        <v>1140.9372000000001</v>
      </c>
    </row>
    <row r="403" spans="1:9" x14ac:dyDescent="0.25">
      <c r="A403" s="427">
        <v>20</v>
      </c>
      <c r="B403" s="428" t="s">
        <v>375</v>
      </c>
      <c r="C403" s="429" t="s">
        <v>395</v>
      </c>
      <c r="D403" s="471">
        <v>6.7</v>
      </c>
      <c r="E403" s="587">
        <v>7</v>
      </c>
      <c r="F403" s="404" t="s">
        <v>11</v>
      </c>
      <c r="G403" s="405">
        <v>78</v>
      </c>
      <c r="H403" s="406">
        <f t="shared" si="11"/>
        <v>104.52000000000001</v>
      </c>
    </row>
    <row r="404" spans="1:9" x14ac:dyDescent="0.25">
      <c r="A404" s="427">
        <v>21</v>
      </c>
      <c r="B404" s="428" t="s">
        <v>375</v>
      </c>
      <c r="C404" s="429" t="s">
        <v>396</v>
      </c>
      <c r="D404" s="471">
        <v>6.7</v>
      </c>
      <c r="E404" s="587">
        <v>7</v>
      </c>
      <c r="F404" s="404" t="s">
        <v>11</v>
      </c>
      <c r="G404" s="405">
        <v>78</v>
      </c>
      <c r="H404" s="406">
        <f t="shared" si="11"/>
        <v>104.52000000000001</v>
      </c>
    </row>
    <row r="405" spans="1:9" x14ac:dyDescent="0.25">
      <c r="A405" s="427">
        <v>22</v>
      </c>
      <c r="B405" s="428" t="s">
        <v>375</v>
      </c>
      <c r="C405" s="429" t="s">
        <v>397</v>
      </c>
      <c r="D405" s="429">
        <v>30.003</v>
      </c>
      <c r="E405" s="587">
        <v>4</v>
      </c>
      <c r="F405" s="404" t="s">
        <v>11</v>
      </c>
      <c r="G405" s="405">
        <v>78</v>
      </c>
      <c r="H405" s="406">
        <f t="shared" si="11"/>
        <v>468.04680000000002</v>
      </c>
    </row>
    <row r="406" spans="1:9" x14ac:dyDescent="0.25">
      <c r="A406" s="427">
        <v>23</v>
      </c>
      <c r="B406" s="428" t="s">
        <v>375</v>
      </c>
      <c r="C406" s="429" t="s">
        <v>398</v>
      </c>
      <c r="D406" s="429">
        <v>95.293999999999997</v>
      </c>
      <c r="E406" s="587">
        <v>4</v>
      </c>
      <c r="F406" s="404" t="s">
        <v>11</v>
      </c>
      <c r="G406" s="405">
        <v>78</v>
      </c>
      <c r="H406" s="406">
        <f t="shared" si="11"/>
        <v>1486.5864000000001</v>
      </c>
    </row>
    <row r="407" spans="1:9" x14ac:dyDescent="0.25">
      <c r="A407" s="427">
        <v>24</v>
      </c>
      <c r="B407" s="428" t="s">
        <v>375</v>
      </c>
      <c r="C407" s="429" t="s">
        <v>399</v>
      </c>
      <c r="D407" s="429">
        <v>12.002000000000001</v>
      </c>
      <c r="E407" s="587">
        <v>5</v>
      </c>
      <c r="F407" s="404" t="s">
        <v>11</v>
      </c>
      <c r="G407" s="405">
        <v>78</v>
      </c>
      <c r="H407" s="406">
        <f t="shared" si="11"/>
        <v>187.23120000000003</v>
      </c>
    </row>
    <row r="408" spans="1:9" x14ac:dyDescent="0.25">
      <c r="A408" s="427">
        <v>25</v>
      </c>
      <c r="B408" s="428" t="s">
        <v>375</v>
      </c>
      <c r="C408" s="429" t="s">
        <v>400</v>
      </c>
      <c r="D408" s="429">
        <v>40.008000000000003</v>
      </c>
      <c r="E408" s="587">
        <v>5</v>
      </c>
      <c r="F408" s="404" t="s">
        <v>11</v>
      </c>
      <c r="G408" s="405">
        <v>78</v>
      </c>
      <c r="H408" s="406">
        <f t="shared" si="11"/>
        <v>624.12480000000005</v>
      </c>
    </row>
    <row r="409" spans="1:9" x14ac:dyDescent="0.25">
      <c r="A409" s="427">
        <v>26</v>
      </c>
      <c r="B409" s="428" t="s">
        <v>375</v>
      </c>
      <c r="C409" s="429" t="s">
        <v>401</v>
      </c>
      <c r="D409" s="429">
        <v>3.0009999999999999</v>
      </c>
      <c r="E409" s="587">
        <v>3</v>
      </c>
      <c r="F409" s="404" t="s">
        <v>11</v>
      </c>
      <c r="G409" s="405">
        <v>78</v>
      </c>
      <c r="H409" s="406">
        <f t="shared" si="11"/>
        <v>46.815600000000003</v>
      </c>
    </row>
    <row r="410" spans="1:9" x14ac:dyDescent="0.25">
      <c r="A410" s="427">
        <v>27</v>
      </c>
      <c r="B410" s="428" t="s">
        <v>375</v>
      </c>
      <c r="C410" s="429" t="s">
        <v>402</v>
      </c>
      <c r="D410" s="429">
        <v>7.9290000000000003</v>
      </c>
      <c r="E410" s="587">
        <v>3</v>
      </c>
      <c r="F410" s="404" t="s">
        <v>11</v>
      </c>
      <c r="G410" s="405">
        <v>78</v>
      </c>
      <c r="H410" s="406">
        <f t="shared" si="11"/>
        <v>123.69240000000002</v>
      </c>
    </row>
    <row r="411" spans="1:9" x14ac:dyDescent="0.25">
      <c r="A411" s="427">
        <v>28</v>
      </c>
      <c r="B411" s="428" t="s">
        <v>375</v>
      </c>
      <c r="C411" s="429" t="s">
        <v>403</v>
      </c>
      <c r="D411" s="429">
        <v>7.9320000000000004</v>
      </c>
      <c r="E411" s="587">
        <v>3</v>
      </c>
      <c r="F411" s="404" t="s">
        <v>11</v>
      </c>
      <c r="G411" s="405">
        <v>78</v>
      </c>
      <c r="H411" s="406">
        <f t="shared" si="11"/>
        <v>123.73920000000001</v>
      </c>
      <c r="I411" s="196"/>
    </row>
    <row r="412" spans="1:9" x14ac:dyDescent="0.25">
      <c r="A412" s="427">
        <v>29</v>
      </c>
      <c r="B412" s="428" t="s">
        <v>375</v>
      </c>
      <c r="C412" s="429" t="s">
        <v>404</v>
      </c>
      <c r="D412" s="429">
        <v>7.9320000000000004</v>
      </c>
      <c r="E412" s="587">
        <v>3</v>
      </c>
      <c r="F412" s="404" t="s">
        <v>11</v>
      </c>
      <c r="G412" s="405">
        <v>78</v>
      </c>
      <c r="H412" s="406">
        <f t="shared" si="11"/>
        <v>123.73920000000001</v>
      </c>
      <c r="I412" s="196"/>
    </row>
    <row r="413" spans="1:9" x14ac:dyDescent="0.25">
      <c r="A413" s="427">
        <v>30</v>
      </c>
      <c r="B413" s="428" t="s">
        <v>375</v>
      </c>
      <c r="C413" s="429" t="s">
        <v>405</v>
      </c>
      <c r="D413" s="429">
        <v>22.367999999999999</v>
      </c>
      <c r="E413" s="587">
        <v>3</v>
      </c>
      <c r="F413" s="404" t="s">
        <v>11</v>
      </c>
      <c r="G413" s="405">
        <v>78</v>
      </c>
      <c r="H413" s="406">
        <f t="shared" si="11"/>
        <v>348.94080000000002</v>
      </c>
    </row>
    <row r="414" spans="1:9" x14ac:dyDescent="0.25">
      <c r="A414" s="427">
        <v>31</v>
      </c>
      <c r="B414" s="428" t="s">
        <v>375</v>
      </c>
      <c r="C414" s="429" t="s">
        <v>406</v>
      </c>
      <c r="D414" s="429">
        <v>25.103999999999999</v>
      </c>
      <c r="E414" s="587">
        <v>5</v>
      </c>
      <c r="F414" s="404" t="s">
        <v>11</v>
      </c>
      <c r="G414" s="405">
        <v>78</v>
      </c>
      <c r="H414" s="406">
        <f t="shared" si="11"/>
        <v>391.62240000000003</v>
      </c>
    </row>
    <row r="415" spans="1:9" x14ac:dyDescent="0.25">
      <c r="A415" s="430">
        <v>32</v>
      </c>
      <c r="B415" s="431" t="s">
        <v>375</v>
      </c>
      <c r="C415" s="432" t="s">
        <v>407</v>
      </c>
      <c r="D415" s="432">
        <v>6.9240000000000004</v>
      </c>
      <c r="E415" s="588">
        <v>5</v>
      </c>
      <c r="F415" s="433" t="s">
        <v>11</v>
      </c>
      <c r="G415" s="434">
        <v>78</v>
      </c>
      <c r="H415" s="435">
        <f t="shared" si="11"/>
        <v>108.01440000000001</v>
      </c>
    </row>
    <row r="416" spans="1:9" x14ac:dyDescent="0.25">
      <c r="A416" s="427">
        <v>33</v>
      </c>
      <c r="B416" s="428" t="s">
        <v>375</v>
      </c>
      <c r="C416" s="429" t="s">
        <v>408</v>
      </c>
      <c r="D416" s="429">
        <v>6.9210000000000003</v>
      </c>
      <c r="E416" s="587">
        <v>5</v>
      </c>
      <c r="F416" s="404" t="s">
        <v>11</v>
      </c>
      <c r="G416" s="405">
        <v>78</v>
      </c>
      <c r="H416" s="406">
        <f t="shared" si="11"/>
        <v>107.96760000000002</v>
      </c>
    </row>
    <row r="417" spans="1:9" x14ac:dyDescent="0.25">
      <c r="A417" s="427">
        <v>34</v>
      </c>
      <c r="B417" s="428" t="s">
        <v>375</v>
      </c>
      <c r="C417" s="429" t="s">
        <v>409</v>
      </c>
      <c r="D417" s="429">
        <v>6.9279999999999999</v>
      </c>
      <c r="E417" s="587">
        <v>5</v>
      </c>
      <c r="F417" s="404" t="s">
        <v>11</v>
      </c>
      <c r="G417" s="405">
        <v>78</v>
      </c>
      <c r="H417" s="406">
        <f t="shared" si="11"/>
        <v>108.07680000000001</v>
      </c>
    </row>
    <row r="418" spans="1:9" x14ac:dyDescent="0.25">
      <c r="A418" s="427">
        <v>35</v>
      </c>
      <c r="B418" s="428" t="s">
        <v>375</v>
      </c>
      <c r="C418" s="429" t="s">
        <v>410</v>
      </c>
      <c r="D418" s="429">
        <v>6.9240000000000004</v>
      </c>
      <c r="E418" s="587">
        <v>5</v>
      </c>
      <c r="F418" s="404" t="s">
        <v>11</v>
      </c>
      <c r="G418" s="405">
        <v>78</v>
      </c>
      <c r="H418" s="406">
        <f t="shared" si="11"/>
        <v>108.01440000000001</v>
      </c>
    </row>
    <row r="419" spans="1:9" x14ac:dyDescent="0.25">
      <c r="A419" s="427">
        <v>36</v>
      </c>
      <c r="B419" s="428" t="s">
        <v>375</v>
      </c>
      <c r="C419" s="429" t="s">
        <v>411</v>
      </c>
      <c r="D419" s="429">
        <v>6.923</v>
      </c>
      <c r="E419" s="587">
        <v>5</v>
      </c>
      <c r="F419" s="404" t="s">
        <v>11</v>
      </c>
      <c r="G419" s="405">
        <v>78</v>
      </c>
      <c r="H419" s="406">
        <f t="shared" si="11"/>
        <v>107.99880000000002</v>
      </c>
    </row>
    <row r="420" spans="1:9" x14ac:dyDescent="0.25">
      <c r="A420" s="427">
        <v>37</v>
      </c>
      <c r="B420" s="428" t="s">
        <v>375</v>
      </c>
      <c r="C420" s="429" t="s">
        <v>412</v>
      </c>
      <c r="D420" s="429">
        <v>23.004999999999999</v>
      </c>
      <c r="E420" s="587">
        <v>4</v>
      </c>
      <c r="F420" s="404" t="s">
        <v>11</v>
      </c>
      <c r="G420" s="405">
        <v>78</v>
      </c>
      <c r="H420" s="406">
        <f t="shared" si="11"/>
        <v>358.87800000000004</v>
      </c>
    </row>
    <row r="421" spans="1:9" x14ac:dyDescent="0.25">
      <c r="A421" s="427">
        <v>38</v>
      </c>
      <c r="B421" s="428" t="s">
        <v>375</v>
      </c>
      <c r="C421" s="429" t="s">
        <v>413</v>
      </c>
      <c r="D421" s="429">
        <v>23.506</v>
      </c>
      <c r="E421" s="587">
        <v>4</v>
      </c>
      <c r="F421" s="404" t="s">
        <v>11</v>
      </c>
      <c r="G421" s="405">
        <v>78</v>
      </c>
      <c r="H421" s="406">
        <f t="shared" si="11"/>
        <v>366.69360000000006</v>
      </c>
    </row>
    <row r="422" spans="1:9" x14ac:dyDescent="0.25">
      <c r="A422" s="427">
        <v>39</v>
      </c>
      <c r="B422" s="428" t="s">
        <v>375</v>
      </c>
      <c r="C422" s="429" t="s">
        <v>414</v>
      </c>
      <c r="D422" s="429">
        <v>6.3769999999999998</v>
      </c>
      <c r="E422" s="587">
        <v>4</v>
      </c>
      <c r="F422" s="404" t="s">
        <v>11</v>
      </c>
      <c r="G422" s="405">
        <v>78</v>
      </c>
      <c r="H422" s="406">
        <f t="shared" si="11"/>
        <v>99.481200000000001</v>
      </c>
    </row>
    <row r="423" spans="1:9" x14ac:dyDescent="0.25">
      <c r="A423" s="427">
        <v>40</v>
      </c>
      <c r="B423" s="428" t="s">
        <v>375</v>
      </c>
      <c r="C423" s="429" t="s">
        <v>415</v>
      </c>
      <c r="D423" s="429">
        <v>6.3739999999999997</v>
      </c>
      <c r="E423" s="587">
        <v>4</v>
      </c>
      <c r="F423" s="404" t="s">
        <v>11</v>
      </c>
      <c r="G423" s="405">
        <v>78</v>
      </c>
      <c r="H423" s="406">
        <f t="shared" si="11"/>
        <v>99.434400000000011</v>
      </c>
    </row>
    <row r="424" spans="1:9" x14ac:dyDescent="0.25">
      <c r="A424" s="427">
        <v>41</v>
      </c>
      <c r="B424" s="428" t="s">
        <v>375</v>
      </c>
      <c r="C424" s="429" t="s">
        <v>416</v>
      </c>
      <c r="D424" s="429">
        <v>6.3760000000000003</v>
      </c>
      <c r="E424" s="587">
        <v>4</v>
      </c>
      <c r="F424" s="404" t="s">
        <v>11</v>
      </c>
      <c r="G424" s="405">
        <v>78</v>
      </c>
      <c r="H424" s="406">
        <f t="shared" si="11"/>
        <v>99.465600000000009</v>
      </c>
    </row>
    <row r="425" spans="1:9" ht="15.75" thickBot="1" x14ac:dyDescent="0.3">
      <c r="A425" s="430">
        <v>42</v>
      </c>
      <c r="B425" s="431" t="s">
        <v>375</v>
      </c>
      <c r="C425" s="432" t="s">
        <v>417</v>
      </c>
      <c r="D425" s="432">
        <v>6.3769999999999998</v>
      </c>
      <c r="E425" s="588">
        <v>4</v>
      </c>
      <c r="F425" s="433" t="s">
        <v>11</v>
      </c>
      <c r="G425" s="434">
        <v>78</v>
      </c>
      <c r="H425" s="435">
        <f t="shared" si="11"/>
        <v>99.481200000000001</v>
      </c>
    </row>
    <row r="426" spans="1:9" ht="15.75" thickBot="1" x14ac:dyDescent="0.3">
      <c r="A426" s="414"/>
      <c r="B426" s="415" t="s">
        <v>12</v>
      </c>
      <c r="C426" s="436"/>
      <c r="D426" s="437">
        <f>SUM(D384:D425)</f>
        <v>630.60299999999984</v>
      </c>
      <c r="E426" s="589"/>
      <c r="F426" s="438"/>
      <c r="G426" s="439"/>
      <c r="H426" s="440"/>
    </row>
    <row r="427" spans="1:9" ht="15.75" thickBot="1" x14ac:dyDescent="0.3">
      <c r="A427" s="561"/>
      <c r="B427" s="512"/>
      <c r="C427" s="513"/>
      <c r="D427" s="514"/>
      <c r="E427" s="600"/>
      <c r="F427" s="515"/>
      <c r="G427" s="507"/>
      <c r="H427" s="516"/>
    </row>
    <row r="428" spans="1:9" x14ac:dyDescent="0.25">
      <c r="A428" s="565">
        <v>1</v>
      </c>
      <c r="B428" s="446" t="s">
        <v>418</v>
      </c>
      <c r="C428" s="447" t="s">
        <v>419</v>
      </c>
      <c r="D428" s="447">
        <v>22.055</v>
      </c>
      <c r="E428" s="591">
        <v>3</v>
      </c>
      <c r="F428" s="448" t="s">
        <v>11</v>
      </c>
      <c r="G428" s="449">
        <v>78</v>
      </c>
      <c r="H428" s="450">
        <f t="shared" ref="H428:H452" si="12">20%*G428*D428</f>
        <v>344.05800000000005</v>
      </c>
    </row>
    <row r="429" spans="1:9" x14ac:dyDescent="0.25">
      <c r="A429" s="566">
        <v>2</v>
      </c>
      <c r="B429" s="428" t="s">
        <v>418</v>
      </c>
      <c r="C429" s="429" t="s">
        <v>420</v>
      </c>
      <c r="D429" s="429">
        <v>36.488999999999997</v>
      </c>
      <c r="E429" s="587">
        <v>3</v>
      </c>
      <c r="F429" s="404" t="s">
        <v>11</v>
      </c>
      <c r="G429" s="405">
        <v>78</v>
      </c>
      <c r="H429" s="406">
        <f t="shared" si="12"/>
        <v>569.22839999999997</v>
      </c>
    </row>
    <row r="430" spans="1:9" x14ac:dyDescent="0.25">
      <c r="A430" s="566">
        <v>3</v>
      </c>
      <c r="B430" s="428" t="s">
        <v>418</v>
      </c>
      <c r="C430" s="429" t="s">
        <v>421</v>
      </c>
      <c r="D430" s="429">
        <v>6.6950000000000003</v>
      </c>
      <c r="E430" s="587">
        <v>3</v>
      </c>
      <c r="F430" s="404" t="s">
        <v>11</v>
      </c>
      <c r="G430" s="405">
        <v>78</v>
      </c>
      <c r="H430" s="406">
        <f t="shared" si="12"/>
        <v>104.44200000000001</v>
      </c>
    </row>
    <row r="431" spans="1:9" x14ac:dyDescent="0.25">
      <c r="A431" s="566">
        <v>5</v>
      </c>
      <c r="B431" s="428" t="s">
        <v>418</v>
      </c>
      <c r="C431" s="429" t="s">
        <v>422</v>
      </c>
      <c r="D431" s="429">
        <v>9.0020000000000007</v>
      </c>
      <c r="E431" s="587">
        <v>3</v>
      </c>
      <c r="F431" s="404" t="s">
        <v>11</v>
      </c>
      <c r="G431" s="405">
        <v>78</v>
      </c>
      <c r="H431" s="406">
        <f t="shared" si="12"/>
        <v>140.43120000000002</v>
      </c>
      <c r="I431" s="196"/>
    </row>
    <row r="432" spans="1:9" x14ac:dyDescent="0.25">
      <c r="A432" s="566">
        <v>6</v>
      </c>
      <c r="B432" s="428" t="s">
        <v>418</v>
      </c>
      <c r="C432" s="429" t="s">
        <v>423</v>
      </c>
      <c r="D432" s="429">
        <v>9.5020000000000007</v>
      </c>
      <c r="E432" s="587">
        <v>3</v>
      </c>
      <c r="F432" s="404" t="s">
        <v>11</v>
      </c>
      <c r="G432" s="405">
        <v>78</v>
      </c>
      <c r="H432" s="406">
        <f t="shared" si="12"/>
        <v>148.23120000000003</v>
      </c>
      <c r="I432" s="196"/>
    </row>
    <row r="433" spans="1:8" x14ac:dyDescent="0.25">
      <c r="A433" s="566">
        <v>7</v>
      </c>
      <c r="B433" s="428" t="s">
        <v>418</v>
      </c>
      <c r="C433" s="429" t="s">
        <v>424</v>
      </c>
      <c r="D433" s="429">
        <v>22.004999999999999</v>
      </c>
      <c r="E433" s="587">
        <v>4</v>
      </c>
      <c r="F433" s="404" t="s">
        <v>11</v>
      </c>
      <c r="G433" s="405">
        <v>78</v>
      </c>
      <c r="H433" s="406">
        <f t="shared" si="12"/>
        <v>343.27800000000002</v>
      </c>
    </row>
    <row r="434" spans="1:8" x14ac:dyDescent="0.25">
      <c r="A434" s="567">
        <v>8</v>
      </c>
      <c r="B434" s="422" t="s">
        <v>418</v>
      </c>
      <c r="C434" s="423" t="s">
        <v>425</v>
      </c>
      <c r="D434" s="423">
        <v>34.508000000000003</v>
      </c>
      <c r="E434" s="586">
        <v>3</v>
      </c>
      <c r="F434" s="424" t="s">
        <v>11</v>
      </c>
      <c r="G434" s="425">
        <v>78</v>
      </c>
      <c r="H434" s="426">
        <f t="shared" si="12"/>
        <v>538.3248000000001</v>
      </c>
    </row>
    <row r="435" spans="1:8" x14ac:dyDescent="0.25">
      <c r="A435" s="566">
        <v>10</v>
      </c>
      <c r="B435" s="428" t="s">
        <v>418</v>
      </c>
      <c r="C435" s="429" t="s">
        <v>426</v>
      </c>
      <c r="D435" s="429">
        <v>62.514000000000003</v>
      </c>
      <c r="E435" s="587">
        <v>4</v>
      </c>
      <c r="F435" s="404" t="s">
        <v>11</v>
      </c>
      <c r="G435" s="405">
        <v>78</v>
      </c>
      <c r="H435" s="406">
        <f t="shared" si="12"/>
        <v>975.21840000000009</v>
      </c>
    </row>
    <row r="436" spans="1:8" x14ac:dyDescent="0.25">
      <c r="A436" s="566">
        <v>13</v>
      </c>
      <c r="B436" s="428" t="s">
        <v>418</v>
      </c>
      <c r="C436" s="429" t="s">
        <v>427</v>
      </c>
      <c r="D436" s="429">
        <v>33.606999999999999</v>
      </c>
      <c r="E436" s="587">
        <v>3</v>
      </c>
      <c r="F436" s="404" t="s">
        <v>11</v>
      </c>
      <c r="G436" s="405">
        <v>78</v>
      </c>
      <c r="H436" s="406">
        <f t="shared" si="12"/>
        <v>524.26920000000007</v>
      </c>
    </row>
    <row r="437" spans="1:8" x14ac:dyDescent="0.25">
      <c r="A437" s="566">
        <v>14</v>
      </c>
      <c r="B437" s="428" t="s">
        <v>418</v>
      </c>
      <c r="C437" s="429" t="s">
        <v>428</v>
      </c>
      <c r="D437" s="429">
        <v>11.002000000000001</v>
      </c>
      <c r="E437" s="587">
        <v>3</v>
      </c>
      <c r="F437" s="404" t="s">
        <v>11</v>
      </c>
      <c r="G437" s="405">
        <v>78</v>
      </c>
      <c r="H437" s="406">
        <f t="shared" si="12"/>
        <v>171.63120000000004</v>
      </c>
    </row>
    <row r="438" spans="1:8" x14ac:dyDescent="0.25">
      <c r="A438" s="566">
        <v>15</v>
      </c>
      <c r="B438" s="428" t="s">
        <v>418</v>
      </c>
      <c r="C438" s="429" t="s">
        <v>429</v>
      </c>
      <c r="D438" s="471">
        <v>11.67</v>
      </c>
      <c r="E438" s="587">
        <v>3</v>
      </c>
      <c r="F438" s="404" t="s">
        <v>11</v>
      </c>
      <c r="G438" s="405">
        <v>78</v>
      </c>
      <c r="H438" s="406">
        <f t="shared" si="12"/>
        <v>182.05200000000002</v>
      </c>
    </row>
    <row r="439" spans="1:8" x14ac:dyDescent="0.25">
      <c r="A439" s="566">
        <v>16</v>
      </c>
      <c r="B439" s="428" t="s">
        <v>418</v>
      </c>
      <c r="C439" s="429" t="s">
        <v>430</v>
      </c>
      <c r="D439" s="471">
        <v>11.67</v>
      </c>
      <c r="E439" s="587">
        <v>3</v>
      </c>
      <c r="F439" s="404" t="s">
        <v>11</v>
      </c>
      <c r="G439" s="405">
        <v>78</v>
      </c>
      <c r="H439" s="406">
        <f t="shared" si="12"/>
        <v>182.05200000000002</v>
      </c>
    </row>
    <row r="440" spans="1:8" x14ac:dyDescent="0.25">
      <c r="A440" s="566">
        <v>17</v>
      </c>
      <c r="B440" s="428" t="s">
        <v>418</v>
      </c>
      <c r="C440" s="429" t="s">
        <v>431</v>
      </c>
      <c r="D440" s="429">
        <v>3.3340000000000001</v>
      </c>
      <c r="E440" s="587">
        <v>3</v>
      </c>
      <c r="F440" s="404" t="s">
        <v>11</v>
      </c>
      <c r="G440" s="405">
        <v>78</v>
      </c>
      <c r="H440" s="406">
        <f t="shared" si="12"/>
        <v>52.010400000000004</v>
      </c>
    </row>
    <row r="441" spans="1:8" x14ac:dyDescent="0.25">
      <c r="A441" s="566">
        <v>18</v>
      </c>
      <c r="B441" s="428" t="s">
        <v>418</v>
      </c>
      <c r="C441" s="429" t="s">
        <v>432</v>
      </c>
      <c r="D441" s="429">
        <v>3.3340000000000001</v>
      </c>
      <c r="E441" s="587">
        <v>3</v>
      </c>
      <c r="F441" s="404" t="s">
        <v>11</v>
      </c>
      <c r="G441" s="405">
        <v>78</v>
      </c>
      <c r="H441" s="406">
        <f t="shared" si="12"/>
        <v>52.010400000000004</v>
      </c>
    </row>
    <row r="442" spans="1:8" x14ac:dyDescent="0.25">
      <c r="A442" s="566">
        <v>19</v>
      </c>
      <c r="B442" s="428" t="s">
        <v>418</v>
      </c>
      <c r="C442" s="429" t="s">
        <v>433</v>
      </c>
      <c r="D442" s="429">
        <v>3.3340000000000001</v>
      </c>
      <c r="E442" s="587">
        <v>3</v>
      </c>
      <c r="F442" s="404" t="s">
        <v>11</v>
      </c>
      <c r="G442" s="405">
        <v>78</v>
      </c>
      <c r="H442" s="406">
        <f t="shared" si="12"/>
        <v>52.010400000000004</v>
      </c>
    </row>
    <row r="443" spans="1:8" x14ac:dyDescent="0.25">
      <c r="A443" s="566">
        <v>20</v>
      </c>
      <c r="B443" s="428" t="s">
        <v>418</v>
      </c>
      <c r="C443" s="429" t="s">
        <v>434</v>
      </c>
      <c r="D443" s="429">
        <v>9.0039999999999996</v>
      </c>
      <c r="E443" s="587">
        <v>3</v>
      </c>
      <c r="F443" s="404" t="s">
        <v>11</v>
      </c>
      <c r="G443" s="405">
        <v>78</v>
      </c>
      <c r="H443" s="406">
        <f t="shared" si="12"/>
        <v>140.4624</v>
      </c>
    </row>
    <row r="444" spans="1:8" x14ac:dyDescent="0.25">
      <c r="A444" s="566">
        <v>21</v>
      </c>
      <c r="B444" s="428" t="s">
        <v>418</v>
      </c>
      <c r="C444" s="429" t="s">
        <v>435</v>
      </c>
      <c r="D444" s="429">
        <v>5.0010000000000003</v>
      </c>
      <c r="E444" s="587">
        <v>3</v>
      </c>
      <c r="F444" s="404" t="s">
        <v>11</v>
      </c>
      <c r="G444" s="405">
        <v>78</v>
      </c>
      <c r="H444" s="406">
        <f t="shared" si="12"/>
        <v>78.015600000000006</v>
      </c>
    </row>
    <row r="445" spans="1:8" x14ac:dyDescent="0.25">
      <c r="A445" s="566">
        <v>22</v>
      </c>
      <c r="B445" s="428" t="s">
        <v>418</v>
      </c>
      <c r="C445" s="429" t="s">
        <v>436</v>
      </c>
      <c r="D445" s="429">
        <v>19.402000000000001</v>
      </c>
      <c r="E445" s="587">
        <v>3</v>
      </c>
      <c r="F445" s="404" t="s">
        <v>11</v>
      </c>
      <c r="G445" s="405">
        <v>78</v>
      </c>
      <c r="H445" s="406">
        <f t="shared" si="12"/>
        <v>302.67120000000006</v>
      </c>
    </row>
    <row r="446" spans="1:8" x14ac:dyDescent="0.25">
      <c r="A446" s="566">
        <v>23</v>
      </c>
      <c r="B446" s="428" t="s">
        <v>418</v>
      </c>
      <c r="C446" s="429" t="s">
        <v>437</v>
      </c>
      <c r="D446" s="429">
        <v>20.004999999999999</v>
      </c>
      <c r="E446" s="587">
        <v>3</v>
      </c>
      <c r="F446" s="404" t="s">
        <v>11</v>
      </c>
      <c r="G446" s="405">
        <v>78</v>
      </c>
      <c r="H446" s="406">
        <f t="shared" si="12"/>
        <v>312.07800000000003</v>
      </c>
    </row>
    <row r="447" spans="1:8" x14ac:dyDescent="0.25">
      <c r="A447" s="566">
        <v>24</v>
      </c>
      <c r="B447" s="428" t="s">
        <v>418</v>
      </c>
      <c r="C447" s="429" t="s">
        <v>438</v>
      </c>
      <c r="D447" s="429">
        <v>30.009</v>
      </c>
      <c r="E447" s="587">
        <v>3</v>
      </c>
      <c r="F447" s="404" t="s">
        <v>11</v>
      </c>
      <c r="G447" s="405">
        <v>78</v>
      </c>
      <c r="H447" s="406">
        <f t="shared" si="12"/>
        <v>468.14040000000006</v>
      </c>
    </row>
    <row r="448" spans="1:8" x14ac:dyDescent="0.25">
      <c r="A448" s="566">
        <v>25</v>
      </c>
      <c r="B448" s="473" t="s">
        <v>418</v>
      </c>
      <c r="C448" s="474" t="s">
        <v>439</v>
      </c>
      <c r="D448" s="509">
        <v>20.003</v>
      </c>
      <c r="E448" s="598">
        <v>3</v>
      </c>
      <c r="F448" s="548" t="s">
        <v>11</v>
      </c>
      <c r="G448" s="405">
        <v>78</v>
      </c>
      <c r="H448" s="406">
        <f t="shared" si="12"/>
        <v>312.04680000000002</v>
      </c>
    </row>
    <row r="449" spans="1:8" x14ac:dyDescent="0.25">
      <c r="A449" s="566">
        <v>27</v>
      </c>
      <c r="B449" s="473" t="s">
        <v>418</v>
      </c>
      <c r="C449" s="474" t="s">
        <v>440</v>
      </c>
      <c r="D449" s="509">
        <v>17.353000000000002</v>
      </c>
      <c r="E449" s="598">
        <v>5</v>
      </c>
      <c r="F449" s="548" t="s">
        <v>11</v>
      </c>
      <c r="G449" s="405">
        <v>78</v>
      </c>
      <c r="H449" s="406">
        <f t="shared" si="12"/>
        <v>270.70680000000004</v>
      </c>
    </row>
    <row r="450" spans="1:8" x14ac:dyDescent="0.25">
      <c r="A450" s="566">
        <v>28</v>
      </c>
      <c r="B450" s="473" t="s">
        <v>418</v>
      </c>
      <c r="C450" s="474" t="s">
        <v>441</v>
      </c>
      <c r="D450" s="509">
        <v>4.8010000000000002</v>
      </c>
      <c r="E450" s="598">
        <v>3</v>
      </c>
      <c r="F450" s="548" t="s">
        <v>11</v>
      </c>
      <c r="G450" s="405">
        <v>78</v>
      </c>
      <c r="H450" s="406">
        <f t="shared" si="12"/>
        <v>74.895600000000016</v>
      </c>
    </row>
    <row r="451" spans="1:8" x14ac:dyDescent="0.25">
      <c r="A451" s="566">
        <v>29</v>
      </c>
      <c r="B451" s="473" t="s">
        <v>418</v>
      </c>
      <c r="C451" s="474" t="s">
        <v>442</v>
      </c>
      <c r="D451" s="509">
        <v>4.8</v>
      </c>
      <c r="E451" s="598">
        <v>3</v>
      </c>
      <c r="F451" s="548" t="s">
        <v>11</v>
      </c>
      <c r="G451" s="405">
        <v>78</v>
      </c>
      <c r="H451" s="406">
        <f t="shared" si="12"/>
        <v>74.88000000000001</v>
      </c>
    </row>
    <row r="452" spans="1:8" ht="15.75" thickBot="1" x14ac:dyDescent="0.3">
      <c r="A452" s="568">
        <v>30</v>
      </c>
      <c r="B452" s="485" t="s">
        <v>418</v>
      </c>
      <c r="C452" s="486" t="s">
        <v>443</v>
      </c>
      <c r="D452" s="549">
        <v>13.337999999999999</v>
      </c>
      <c r="E452" s="609">
        <v>3</v>
      </c>
      <c r="F452" s="550" t="s">
        <v>11</v>
      </c>
      <c r="G452" s="456">
        <v>78</v>
      </c>
      <c r="H452" s="457">
        <f t="shared" si="12"/>
        <v>208.0728</v>
      </c>
    </row>
    <row r="453" spans="1:8" ht="19.5" customHeight="1" thickBot="1" x14ac:dyDescent="0.3">
      <c r="A453" s="8"/>
      <c r="B453" s="217" t="s">
        <v>12</v>
      </c>
      <c r="C453" s="551"/>
      <c r="D453" s="552">
        <f>SUM(D434:D452,D428:D433)</f>
        <v>424.43700000000001</v>
      </c>
      <c r="E453" s="610"/>
      <c r="F453" s="553"/>
      <c r="G453" s="554"/>
      <c r="H453" s="555"/>
    </row>
    <row r="454" spans="1:8" ht="19.5" customHeight="1" thickBot="1" x14ac:dyDescent="0.3">
      <c r="A454" s="569"/>
      <c r="B454" s="556" t="s">
        <v>444</v>
      </c>
      <c r="C454" s="582" t="s">
        <v>468</v>
      </c>
      <c r="D454" s="557">
        <f>SUM(D453,D426,D382,D364,D347,D340,D337,D195,D186,D183,D176,D94,D89,D85,D81,D38,D33,D23,D8)</f>
        <v>6716.8139999999976</v>
      </c>
      <c r="E454" s="611"/>
      <c r="F454" s="558"/>
      <c r="G454" s="554"/>
      <c r="H454" s="555"/>
    </row>
    <row r="456" spans="1:8" ht="15.75" x14ac:dyDescent="0.25">
      <c r="A456" s="570"/>
      <c r="B456" s="194"/>
      <c r="C456" s="153"/>
      <c r="D456" s="153"/>
      <c r="E456" s="612"/>
      <c r="F456" s="43"/>
      <c r="G456" s="44"/>
      <c r="H456" s="45"/>
    </row>
    <row r="457" spans="1:8" ht="15.75" x14ac:dyDescent="0.25">
      <c r="A457" s="571"/>
      <c r="B457" s="195"/>
      <c r="C457" s="154"/>
      <c r="D457" s="154"/>
      <c r="E457" s="613"/>
      <c r="F457" s="32"/>
      <c r="G457" s="32"/>
      <c r="H457" s="33"/>
    </row>
  </sheetData>
  <mergeCells count="1">
    <mergeCell ref="A2:H3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90"/>
  <sheetViews>
    <sheetView workbookViewId="0">
      <selection activeCell="D74" sqref="D74:J74"/>
    </sheetView>
  </sheetViews>
  <sheetFormatPr defaultRowHeight="15" x14ac:dyDescent="0.25"/>
  <cols>
    <col min="3" max="3" width="6.85546875" customWidth="1"/>
    <col min="4" max="4" width="22.42578125" style="193" customWidth="1"/>
    <col min="5" max="5" width="18.7109375" style="152" customWidth="1"/>
    <col min="6" max="6" width="12.85546875" style="152" customWidth="1"/>
    <col min="9" max="9" width="11.42578125" bestFit="1" customWidth="1"/>
    <col min="10" max="10" width="13.5703125" customWidth="1"/>
  </cols>
  <sheetData>
    <row r="2" spans="3:10" x14ac:dyDescent="0.25">
      <c r="C2" s="1" t="s">
        <v>0</v>
      </c>
      <c r="D2" s="176"/>
      <c r="E2" s="126"/>
      <c r="F2" s="126"/>
      <c r="G2" s="2"/>
      <c r="H2" s="2"/>
      <c r="I2" s="2"/>
      <c r="J2" s="2"/>
    </row>
    <row r="3" spans="3:10" ht="15.75" thickBot="1" x14ac:dyDescent="0.3">
      <c r="C3" s="1"/>
      <c r="D3" s="177"/>
      <c r="E3" s="126"/>
      <c r="F3" s="126"/>
      <c r="G3" s="2"/>
      <c r="H3" s="2"/>
      <c r="I3" s="2"/>
      <c r="J3" s="2"/>
    </row>
    <row r="4" spans="3:10" ht="15" customHeight="1" x14ac:dyDescent="0.25">
      <c r="C4" s="367" t="s">
        <v>461</v>
      </c>
      <c r="D4" s="368"/>
      <c r="E4" s="368"/>
      <c r="F4" s="368"/>
      <c r="G4" s="368"/>
      <c r="H4" s="368"/>
      <c r="I4" s="368"/>
      <c r="J4" s="369"/>
    </row>
    <row r="5" spans="3:10" ht="80.25" customHeight="1" thickBot="1" x14ac:dyDescent="0.3">
      <c r="C5" s="370"/>
      <c r="D5" s="371"/>
      <c r="E5" s="371"/>
      <c r="F5" s="371"/>
      <c r="G5" s="371"/>
      <c r="H5" s="371"/>
      <c r="I5" s="371"/>
      <c r="J5" s="372"/>
    </row>
    <row r="6" spans="3:10" ht="45.75" thickBot="1" x14ac:dyDescent="0.3">
      <c r="C6" s="3" t="s">
        <v>1</v>
      </c>
      <c r="D6" s="4" t="s">
        <v>2</v>
      </c>
      <c r="E6" s="5" t="s">
        <v>3</v>
      </c>
      <c r="F6" s="234" t="s">
        <v>4</v>
      </c>
      <c r="G6" s="5" t="s">
        <v>5</v>
      </c>
      <c r="H6" s="4" t="s">
        <v>6</v>
      </c>
      <c r="I6" s="6" t="s">
        <v>7</v>
      </c>
      <c r="J6" s="7" t="s">
        <v>8</v>
      </c>
    </row>
    <row r="7" spans="3:10" ht="15.75" thickBot="1" x14ac:dyDescent="0.3"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9">
        <v>8</v>
      </c>
    </row>
    <row r="8" spans="3:10" x14ac:dyDescent="0.25">
      <c r="C8" s="10"/>
      <c r="D8" s="178"/>
      <c r="E8" s="127"/>
      <c r="F8" s="155"/>
      <c r="G8" s="11"/>
      <c r="H8" s="11"/>
      <c r="I8" s="12"/>
      <c r="J8" s="13"/>
    </row>
    <row r="9" spans="3:10" ht="18" x14ac:dyDescent="0.25">
      <c r="C9" s="10">
        <v>1</v>
      </c>
      <c r="D9" s="14" t="s">
        <v>9</v>
      </c>
      <c r="E9" s="128" t="s">
        <v>10</v>
      </c>
      <c r="F9" s="15">
        <v>11.805</v>
      </c>
      <c r="G9" s="16">
        <v>4</v>
      </c>
      <c r="H9" s="17" t="s">
        <v>11</v>
      </c>
      <c r="I9" s="18">
        <v>78</v>
      </c>
      <c r="J9" s="19">
        <f>20%*I9*F9</f>
        <v>184.15800000000002</v>
      </c>
    </row>
    <row r="10" spans="3:10" ht="18.75" thickBot="1" x14ac:dyDescent="0.3">
      <c r="C10" s="207"/>
      <c r="D10" s="179" t="s">
        <v>12</v>
      </c>
      <c r="E10" s="129"/>
      <c r="F10" s="156">
        <f>SUM(F9)</f>
        <v>11.805</v>
      </c>
      <c r="G10" s="21"/>
      <c r="H10" s="22"/>
      <c r="I10" s="23"/>
      <c r="J10" s="24"/>
    </row>
    <row r="11" spans="3:10" ht="15.75" thickBot="1" x14ac:dyDescent="0.3">
      <c r="C11" s="8"/>
      <c r="D11" s="217"/>
      <c r="E11" s="218"/>
      <c r="F11" s="219"/>
      <c r="G11" s="220"/>
      <c r="H11" s="220"/>
      <c r="I11" s="221"/>
      <c r="J11" s="222"/>
    </row>
    <row r="12" spans="3:10" ht="18" x14ac:dyDescent="0.25">
      <c r="C12" s="215">
        <v>1</v>
      </c>
      <c r="D12" s="191" t="s">
        <v>13</v>
      </c>
      <c r="E12" s="147" t="s">
        <v>14</v>
      </c>
      <c r="F12" s="147">
        <v>5.5709999999999997</v>
      </c>
      <c r="G12" s="36">
        <v>4</v>
      </c>
      <c r="H12" s="36" t="s">
        <v>11</v>
      </c>
      <c r="I12" s="37">
        <v>78</v>
      </c>
      <c r="J12" s="38">
        <f t="shared" ref="J12:J24" si="0">20%*I12*F12</f>
        <v>86.907600000000002</v>
      </c>
    </row>
    <row r="13" spans="3:10" ht="18" x14ac:dyDescent="0.25">
      <c r="C13" s="208">
        <v>2</v>
      </c>
      <c r="D13" s="180" t="s">
        <v>13</v>
      </c>
      <c r="E13" s="130" t="s">
        <v>15</v>
      </c>
      <c r="F13" s="130">
        <v>5.5709999999999997</v>
      </c>
      <c r="G13" s="17">
        <v>4</v>
      </c>
      <c r="H13" s="17" t="s">
        <v>11</v>
      </c>
      <c r="I13" s="18">
        <v>78</v>
      </c>
      <c r="J13" s="19">
        <f t="shared" si="0"/>
        <v>86.907600000000002</v>
      </c>
    </row>
    <row r="14" spans="3:10" ht="18" x14ac:dyDescent="0.25">
      <c r="C14" s="208">
        <v>3</v>
      </c>
      <c r="D14" s="180" t="s">
        <v>13</v>
      </c>
      <c r="E14" s="130" t="s">
        <v>16</v>
      </c>
      <c r="F14" s="130">
        <v>7.5810000000000004</v>
      </c>
      <c r="G14" s="17">
        <v>4</v>
      </c>
      <c r="H14" s="17" t="s">
        <v>11</v>
      </c>
      <c r="I14" s="18">
        <v>78</v>
      </c>
      <c r="J14" s="19">
        <f t="shared" si="0"/>
        <v>118.26360000000001</v>
      </c>
    </row>
    <row r="15" spans="3:10" ht="18" x14ac:dyDescent="0.25">
      <c r="C15" s="208">
        <v>4</v>
      </c>
      <c r="D15" s="180" t="s">
        <v>13</v>
      </c>
      <c r="E15" s="130" t="s">
        <v>17</v>
      </c>
      <c r="F15" s="130">
        <v>7.5810000000000004</v>
      </c>
      <c r="G15" s="17">
        <v>4</v>
      </c>
      <c r="H15" s="17" t="s">
        <v>11</v>
      </c>
      <c r="I15" s="18">
        <v>78</v>
      </c>
      <c r="J15" s="19">
        <f t="shared" si="0"/>
        <v>118.26360000000001</v>
      </c>
    </row>
    <row r="16" spans="3:10" ht="18" x14ac:dyDescent="0.25">
      <c r="C16" s="208">
        <v>5</v>
      </c>
      <c r="D16" s="180" t="s">
        <v>13</v>
      </c>
      <c r="E16" s="130" t="s">
        <v>18</v>
      </c>
      <c r="F16" s="130">
        <v>7.5810000000000004</v>
      </c>
      <c r="G16" s="17">
        <v>4</v>
      </c>
      <c r="H16" s="17" t="s">
        <v>11</v>
      </c>
      <c r="I16" s="18">
        <v>78</v>
      </c>
      <c r="J16" s="19">
        <f t="shared" si="0"/>
        <v>118.26360000000001</v>
      </c>
    </row>
    <row r="17" spans="3:10" ht="18" x14ac:dyDescent="0.25">
      <c r="C17" s="208">
        <v>6</v>
      </c>
      <c r="D17" s="180" t="s">
        <v>13</v>
      </c>
      <c r="E17" s="130" t="s">
        <v>19</v>
      </c>
      <c r="F17" s="130">
        <v>7.5819999999999999</v>
      </c>
      <c r="G17" s="17">
        <v>4</v>
      </c>
      <c r="H17" s="17" t="s">
        <v>11</v>
      </c>
      <c r="I17" s="18">
        <v>78</v>
      </c>
      <c r="J17" s="19">
        <f t="shared" si="0"/>
        <v>118.2792</v>
      </c>
    </row>
    <row r="18" spans="3:10" ht="18" x14ac:dyDescent="0.25">
      <c r="C18" s="208">
        <v>7</v>
      </c>
      <c r="D18" s="180" t="s">
        <v>13</v>
      </c>
      <c r="E18" s="130" t="s">
        <v>20</v>
      </c>
      <c r="F18" s="130">
        <v>7.5810000000000004</v>
      </c>
      <c r="G18" s="17">
        <v>4</v>
      </c>
      <c r="H18" s="17" t="s">
        <v>11</v>
      </c>
      <c r="I18" s="18">
        <v>78</v>
      </c>
      <c r="J18" s="19">
        <f t="shared" si="0"/>
        <v>118.26360000000001</v>
      </c>
    </row>
    <row r="19" spans="3:10" ht="18" x14ac:dyDescent="0.25">
      <c r="C19" s="208">
        <v>8</v>
      </c>
      <c r="D19" s="180" t="s">
        <v>13</v>
      </c>
      <c r="E19" s="130" t="s">
        <v>21</v>
      </c>
      <c r="F19" s="130">
        <v>7.5810000000000004</v>
      </c>
      <c r="G19" s="17">
        <v>4</v>
      </c>
      <c r="H19" s="17" t="s">
        <v>11</v>
      </c>
      <c r="I19" s="18">
        <v>78</v>
      </c>
      <c r="J19" s="19">
        <f t="shared" si="0"/>
        <v>118.26360000000001</v>
      </c>
    </row>
    <row r="20" spans="3:10" ht="18" x14ac:dyDescent="0.25">
      <c r="C20" s="208">
        <v>9</v>
      </c>
      <c r="D20" s="180" t="s">
        <v>13</v>
      </c>
      <c r="E20" s="130" t="s">
        <v>22</v>
      </c>
      <c r="F20" s="130">
        <v>7.5810000000000004</v>
      </c>
      <c r="G20" s="17">
        <v>4</v>
      </c>
      <c r="H20" s="17" t="s">
        <v>11</v>
      </c>
      <c r="I20" s="18">
        <v>78</v>
      </c>
      <c r="J20" s="19">
        <f t="shared" si="0"/>
        <v>118.26360000000001</v>
      </c>
    </row>
    <row r="21" spans="3:10" ht="18" x14ac:dyDescent="0.25">
      <c r="C21" s="208">
        <v>10</v>
      </c>
      <c r="D21" s="180" t="s">
        <v>13</v>
      </c>
      <c r="E21" s="130" t="s">
        <v>23</v>
      </c>
      <c r="F21" s="130">
        <v>7.5810000000000004</v>
      </c>
      <c r="G21" s="17">
        <v>4</v>
      </c>
      <c r="H21" s="17" t="s">
        <v>11</v>
      </c>
      <c r="I21" s="18">
        <v>78</v>
      </c>
      <c r="J21" s="19">
        <f t="shared" si="0"/>
        <v>118.26360000000001</v>
      </c>
    </row>
    <row r="22" spans="3:10" ht="18" x14ac:dyDescent="0.25">
      <c r="C22" s="208">
        <v>11</v>
      </c>
      <c r="D22" s="180" t="s">
        <v>13</v>
      </c>
      <c r="E22" s="130" t="s">
        <v>24</v>
      </c>
      <c r="F22" s="130">
        <v>7.5810000000000004</v>
      </c>
      <c r="G22" s="17">
        <v>4</v>
      </c>
      <c r="H22" s="17" t="s">
        <v>11</v>
      </c>
      <c r="I22" s="18">
        <v>78</v>
      </c>
      <c r="J22" s="19">
        <f t="shared" si="0"/>
        <v>118.26360000000001</v>
      </c>
    </row>
    <row r="23" spans="3:10" ht="18" x14ac:dyDescent="0.25">
      <c r="C23" s="208">
        <v>12</v>
      </c>
      <c r="D23" s="180" t="s">
        <v>13</v>
      </c>
      <c r="E23" s="130" t="s">
        <v>25</v>
      </c>
      <c r="F23" s="130">
        <v>7.5019999999999998</v>
      </c>
      <c r="G23" s="17">
        <v>4</v>
      </c>
      <c r="H23" s="17" t="s">
        <v>11</v>
      </c>
      <c r="I23" s="18">
        <v>78</v>
      </c>
      <c r="J23" s="19">
        <f t="shared" si="0"/>
        <v>117.03120000000001</v>
      </c>
    </row>
    <row r="24" spans="3:10" ht="18.75" thickBot="1" x14ac:dyDescent="0.3">
      <c r="C24" s="209">
        <v>13</v>
      </c>
      <c r="D24" s="232" t="s">
        <v>13</v>
      </c>
      <c r="E24" s="233" t="s">
        <v>26</v>
      </c>
      <c r="F24" s="233">
        <v>7.5019999999999998</v>
      </c>
      <c r="G24" s="231">
        <v>4</v>
      </c>
      <c r="H24" s="231" t="s">
        <v>11</v>
      </c>
      <c r="I24" s="91">
        <v>78</v>
      </c>
      <c r="J24" s="92">
        <f t="shared" si="0"/>
        <v>117.03120000000001</v>
      </c>
    </row>
    <row r="25" spans="3:10" ht="18.75" thickBot="1" x14ac:dyDescent="0.3">
      <c r="C25" s="212"/>
      <c r="D25" s="183" t="s">
        <v>12</v>
      </c>
      <c r="E25" s="133"/>
      <c r="F25" s="157">
        <f>SUM(F12:F24)</f>
        <v>94.376000000000005</v>
      </c>
      <c r="G25" s="28"/>
      <c r="H25" s="29"/>
      <c r="I25" s="30"/>
      <c r="J25" s="31"/>
    </row>
    <row r="26" spans="3:10" ht="18.75" thickBot="1" x14ac:dyDescent="0.3">
      <c r="C26" s="209"/>
      <c r="D26" s="87"/>
      <c r="E26" s="89"/>
      <c r="F26" s="135"/>
      <c r="G26" s="89"/>
      <c r="H26" s="90"/>
      <c r="I26" s="91"/>
      <c r="J26" s="92"/>
    </row>
    <row r="27" spans="3:10" ht="18" x14ac:dyDescent="0.25">
      <c r="C27" s="210">
        <v>1</v>
      </c>
      <c r="D27" s="181" t="s">
        <v>27</v>
      </c>
      <c r="E27" s="131" t="s">
        <v>28</v>
      </c>
      <c r="F27" s="131">
        <v>10.255000000000001</v>
      </c>
      <c r="G27" s="62">
        <v>4</v>
      </c>
      <c r="H27" s="62" t="s">
        <v>11</v>
      </c>
      <c r="I27" s="49">
        <v>78</v>
      </c>
      <c r="J27" s="50">
        <f t="shared" ref="J27:J34" si="1">20%*I27*F27</f>
        <v>159.97800000000004</v>
      </c>
    </row>
    <row r="28" spans="3:10" ht="18" x14ac:dyDescent="0.25">
      <c r="C28" s="208">
        <v>2</v>
      </c>
      <c r="D28" s="180" t="s">
        <v>27</v>
      </c>
      <c r="E28" s="130" t="s">
        <v>29</v>
      </c>
      <c r="F28" s="130">
        <v>10.255000000000001</v>
      </c>
      <c r="G28" s="17">
        <v>4</v>
      </c>
      <c r="H28" s="17" t="s">
        <v>11</v>
      </c>
      <c r="I28" s="18">
        <v>78</v>
      </c>
      <c r="J28" s="19">
        <f t="shared" si="1"/>
        <v>159.97800000000004</v>
      </c>
    </row>
    <row r="29" spans="3:10" ht="18" x14ac:dyDescent="0.25">
      <c r="C29" s="208">
        <v>3</v>
      </c>
      <c r="D29" s="180" t="s">
        <v>27</v>
      </c>
      <c r="E29" s="130" t="s">
        <v>30</v>
      </c>
      <c r="F29" s="130">
        <v>10.255000000000001</v>
      </c>
      <c r="G29" s="17">
        <v>4</v>
      </c>
      <c r="H29" s="17" t="s">
        <v>11</v>
      </c>
      <c r="I29" s="18">
        <v>78</v>
      </c>
      <c r="J29" s="19">
        <f t="shared" si="1"/>
        <v>159.97800000000004</v>
      </c>
    </row>
    <row r="30" spans="3:10" ht="18" x14ac:dyDescent="0.25">
      <c r="C30" s="208">
        <v>4</v>
      </c>
      <c r="D30" s="180" t="s">
        <v>27</v>
      </c>
      <c r="E30" s="130" t="s">
        <v>31</v>
      </c>
      <c r="F30" s="130">
        <v>10.255000000000001</v>
      </c>
      <c r="G30" s="17">
        <v>4</v>
      </c>
      <c r="H30" s="17" t="s">
        <v>11</v>
      </c>
      <c r="I30" s="18">
        <v>78</v>
      </c>
      <c r="J30" s="19">
        <f t="shared" si="1"/>
        <v>159.97800000000004</v>
      </c>
    </row>
    <row r="31" spans="3:10" ht="18" x14ac:dyDescent="0.25">
      <c r="C31" s="208">
        <v>5</v>
      </c>
      <c r="D31" s="180" t="s">
        <v>27</v>
      </c>
      <c r="E31" s="130" t="s">
        <v>32</v>
      </c>
      <c r="F31" s="130">
        <v>10.256</v>
      </c>
      <c r="G31" s="17">
        <v>4</v>
      </c>
      <c r="H31" s="17" t="s">
        <v>11</v>
      </c>
      <c r="I31" s="18">
        <v>78</v>
      </c>
      <c r="J31" s="19">
        <f t="shared" si="1"/>
        <v>159.99360000000001</v>
      </c>
    </row>
    <row r="32" spans="3:10" ht="18" x14ac:dyDescent="0.25">
      <c r="C32" s="208">
        <v>6</v>
      </c>
      <c r="D32" s="180" t="s">
        <v>27</v>
      </c>
      <c r="E32" s="130" t="s">
        <v>33</v>
      </c>
      <c r="F32" s="130">
        <v>10.255000000000001</v>
      </c>
      <c r="G32" s="17">
        <v>4</v>
      </c>
      <c r="H32" s="17" t="s">
        <v>11</v>
      </c>
      <c r="I32" s="18">
        <v>78</v>
      </c>
      <c r="J32" s="19">
        <f t="shared" si="1"/>
        <v>159.97800000000004</v>
      </c>
    </row>
    <row r="33" spans="3:10" ht="18" x14ac:dyDescent="0.25">
      <c r="C33" s="208">
        <v>7</v>
      </c>
      <c r="D33" s="180" t="s">
        <v>27</v>
      </c>
      <c r="E33" s="130" t="s">
        <v>34</v>
      </c>
      <c r="F33" s="130">
        <v>10.255000000000001</v>
      </c>
      <c r="G33" s="17">
        <v>4</v>
      </c>
      <c r="H33" s="17" t="s">
        <v>11</v>
      </c>
      <c r="I33" s="18">
        <v>78</v>
      </c>
      <c r="J33" s="19">
        <f t="shared" si="1"/>
        <v>159.97800000000004</v>
      </c>
    </row>
    <row r="34" spans="3:10" ht="18.75" thickBot="1" x14ac:dyDescent="0.3">
      <c r="C34" s="211">
        <v>8</v>
      </c>
      <c r="D34" s="182" t="s">
        <v>27</v>
      </c>
      <c r="E34" s="132" t="s">
        <v>35</v>
      </c>
      <c r="F34" s="359">
        <v>14.02</v>
      </c>
      <c r="G34" s="94">
        <v>4</v>
      </c>
      <c r="H34" s="94" t="s">
        <v>11</v>
      </c>
      <c r="I34" s="73">
        <v>78</v>
      </c>
      <c r="J34" s="74">
        <f t="shared" si="1"/>
        <v>218.71200000000002</v>
      </c>
    </row>
    <row r="35" spans="3:10" ht="18.75" thickBot="1" x14ac:dyDescent="0.3">
      <c r="C35" s="212"/>
      <c r="D35" s="183" t="s">
        <v>12</v>
      </c>
      <c r="E35" s="133"/>
      <c r="F35" s="157">
        <f>SUM(F27:F34)</f>
        <v>85.805999999999997</v>
      </c>
      <c r="G35" s="28"/>
      <c r="H35" s="29"/>
      <c r="I35" s="30"/>
      <c r="J35" s="31"/>
    </row>
    <row r="36" spans="3:10" ht="16.5" thickBot="1" x14ac:dyDescent="0.3">
      <c r="C36" s="213"/>
      <c r="D36" s="184"/>
      <c r="E36" s="134"/>
      <c r="F36" s="134"/>
      <c r="G36" s="98"/>
      <c r="H36" s="98"/>
      <c r="I36" s="98"/>
      <c r="J36" s="99"/>
    </row>
    <row r="37" spans="3:10" ht="18" x14ac:dyDescent="0.25">
      <c r="C37" s="210">
        <v>1</v>
      </c>
      <c r="D37" s="181" t="s">
        <v>36</v>
      </c>
      <c r="E37" s="131" t="s">
        <v>37</v>
      </c>
      <c r="F37" s="131">
        <v>22.041</v>
      </c>
      <c r="G37" s="62">
        <v>3</v>
      </c>
      <c r="H37" s="62" t="s">
        <v>11</v>
      </c>
      <c r="I37" s="49">
        <v>78</v>
      </c>
      <c r="J37" s="50">
        <f>20%*I37*F37</f>
        <v>343.83960000000002</v>
      </c>
    </row>
    <row r="38" spans="3:10" ht="18" x14ac:dyDescent="0.25">
      <c r="C38" s="208">
        <v>2</v>
      </c>
      <c r="D38" s="180" t="s">
        <v>36</v>
      </c>
      <c r="E38" s="130" t="s">
        <v>38</v>
      </c>
      <c r="F38" s="130">
        <v>33.009</v>
      </c>
      <c r="G38" s="17">
        <v>4</v>
      </c>
      <c r="H38" s="17" t="s">
        <v>11</v>
      </c>
      <c r="I38" s="18">
        <v>78</v>
      </c>
      <c r="J38" s="19">
        <f>20%*I38*F38</f>
        <v>514.94040000000007</v>
      </c>
    </row>
    <row r="39" spans="3:10" ht="18.75" thickBot="1" x14ac:dyDescent="0.3">
      <c r="C39" s="208">
        <v>3</v>
      </c>
      <c r="D39" s="180" t="s">
        <v>36</v>
      </c>
      <c r="E39" s="130" t="s">
        <v>39</v>
      </c>
      <c r="F39" s="130">
        <v>10.003</v>
      </c>
      <c r="G39" s="17">
        <v>3</v>
      </c>
      <c r="H39" s="17" t="s">
        <v>11</v>
      </c>
      <c r="I39" s="18">
        <v>78</v>
      </c>
      <c r="J39" s="19">
        <f>20%*I39*F39</f>
        <v>156.04680000000002</v>
      </c>
    </row>
    <row r="40" spans="3:10" ht="18.75" thickBot="1" x14ac:dyDescent="0.3">
      <c r="C40" s="212"/>
      <c r="D40" s="183" t="s">
        <v>12</v>
      </c>
      <c r="E40" s="133"/>
      <c r="F40" s="157">
        <f>SUM(F37:F39)</f>
        <v>65.052999999999997</v>
      </c>
      <c r="G40" s="28"/>
      <c r="H40" s="29"/>
      <c r="I40" s="30"/>
      <c r="J40" s="31"/>
    </row>
    <row r="41" spans="3:10" ht="18.75" thickBot="1" x14ac:dyDescent="0.3">
      <c r="C41" s="214"/>
      <c r="D41" s="185"/>
      <c r="E41" s="135"/>
      <c r="F41" s="158"/>
      <c r="G41" s="95"/>
      <c r="H41" s="88"/>
      <c r="I41" s="91"/>
      <c r="J41" s="92"/>
    </row>
    <row r="42" spans="3:10" ht="18" x14ac:dyDescent="0.25">
      <c r="C42" s="210">
        <v>1</v>
      </c>
      <c r="D42" s="181" t="s">
        <v>40</v>
      </c>
      <c r="E42" s="131" t="s">
        <v>41</v>
      </c>
      <c r="F42" s="131">
        <v>35.006</v>
      </c>
      <c r="G42" s="62">
        <v>3</v>
      </c>
      <c r="H42" s="62" t="s">
        <v>11</v>
      </c>
      <c r="I42" s="49">
        <v>78</v>
      </c>
      <c r="J42" s="50">
        <f t="shared" ref="J42:J52" si="2">20%*I42*F42</f>
        <v>546.09360000000004</v>
      </c>
    </row>
    <row r="43" spans="3:10" ht="18" x14ac:dyDescent="0.25">
      <c r="C43" s="215">
        <v>2</v>
      </c>
      <c r="D43" s="180" t="s">
        <v>40</v>
      </c>
      <c r="E43" s="130" t="s">
        <v>42</v>
      </c>
      <c r="F43" s="130">
        <v>35.006999999999998</v>
      </c>
      <c r="G43" s="17">
        <v>3</v>
      </c>
      <c r="H43" s="17" t="s">
        <v>11</v>
      </c>
      <c r="I43" s="37">
        <v>78</v>
      </c>
      <c r="J43" s="19">
        <f t="shared" si="2"/>
        <v>546.10919999999999</v>
      </c>
    </row>
    <row r="44" spans="3:10" ht="18" x14ac:dyDescent="0.25">
      <c r="C44" s="215">
        <v>3</v>
      </c>
      <c r="D44" s="180" t="s">
        <v>40</v>
      </c>
      <c r="E44" s="130" t="s">
        <v>43</v>
      </c>
      <c r="F44" s="130">
        <v>15.003</v>
      </c>
      <c r="G44" s="17">
        <v>4</v>
      </c>
      <c r="H44" s="17" t="s">
        <v>11</v>
      </c>
      <c r="I44" s="37">
        <v>78</v>
      </c>
      <c r="J44" s="19">
        <f t="shared" si="2"/>
        <v>234.04680000000002</v>
      </c>
    </row>
    <row r="45" spans="3:10" ht="18" x14ac:dyDescent="0.25">
      <c r="C45" s="215">
        <v>4</v>
      </c>
      <c r="D45" s="180" t="s">
        <v>40</v>
      </c>
      <c r="E45" s="130" t="s">
        <v>44</v>
      </c>
      <c r="F45" s="130">
        <v>15.003</v>
      </c>
      <c r="G45" s="17">
        <v>4</v>
      </c>
      <c r="H45" s="17" t="s">
        <v>11</v>
      </c>
      <c r="I45" s="37">
        <v>78</v>
      </c>
      <c r="J45" s="19">
        <f t="shared" si="2"/>
        <v>234.04680000000002</v>
      </c>
    </row>
    <row r="46" spans="3:10" ht="18" x14ac:dyDescent="0.25">
      <c r="C46" s="215">
        <v>5</v>
      </c>
      <c r="D46" s="180" t="s">
        <v>40</v>
      </c>
      <c r="E46" s="130" t="s">
        <v>45</v>
      </c>
      <c r="F46" s="130">
        <v>15.003</v>
      </c>
      <c r="G46" s="17">
        <v>4</v>
      </c>
      <c r="H46" s="17" t="s">
        <v>11</v>
      </c>
      <c r="I46" s="37">
        <v>78</v>
      </c>
      <c r="J46" s="19">
        <f t="shared" si="2"/>
        <v>234.04680000000002</v>
      </c>
    </row>
    <row r="47" spans="3:10" ht="18" x14ac:dyDescent="0.25">
      <c r="C47" s="215">
        <v>6</v>
      </c>
      <c r="D47" s="180" t="s">
        <v>40</v>
      </c>
      <c r="E47" s="130" t="s">
        <v>46</v>
      </c>
      <c r="F47" s="130">
        <v>10.002000000000001</v>
      </c>
      <c r="G47" s="17">
        <v>4</v>
      </c>
      <c r="H47" s="17" t="s">
        <v>11</v>
      </c>
      <c r="I47" s="37">
        <v>78</v>
      </c>
      <c r="J47" s="19">
        <f t="shared" si="2"/>
        <v>156.03120000000001</v>
      </c>
    </row>
    <row r="48" spans="3:10" ht="18" x14ac:dyDescent="0.25">
      <c r="C48" s="215">
        <v>7</v>
      </c>
      <c r="D48" s="180" t="s">
        <v>40</v>
      </c>
      <c r="E48" s="130" t="s">
        <v>47</v>
      </c>
      <c r="F48" s="130">
        <v>15.003</v>
      </c>
      <c r="G48" s="17">
        <v>4</v>
      </c>
      <c r="H48" s="17" t="s">
        <v>11</v>
      </c>
      <c r="I48" s="37">
        <v>78</v>
      </c>
      <c r="J48" s="19">
        <f t="shared" si="2"/>
        <v>234.04680000000002</v>
      </c>
    </row>
    <row r="49" spans="3:10" ht="18" x14ac:dyDescent="0.25">
      <c r="C49" s="215">
        <v>8</v>
      </c>
      <c r="D49" s="180" t="s">
        <v>40</v>
      </c>
      <c r="E49" s="130" t="s">
        <v>48</v>
      </c>
      <c r="F49" s="130">
        <v>15.003</v>
      </c>
      <c r="G49" s="17">
        <v>4</v>
      </c>
      <c r="H49" s="17" t="s">
        <v>11</v>
      </c>
      <c r="I49" s="37">
        <v>78</v>
      </c>
      <c r="J49" s="19">
        <f t="shared" si="2"/>
        <v>234.04680000000002</v>
      </c>
    </row>
    <row r="50" spans="3:10" ht="18" x14ac:dyDescent="0.25">
      <c r="C50" s="215">
        <v>9</v>
      </c>
      <c r="D50" s="180" t="s">
        <v>40</v>
      </c>
      <c r="E50" s="130" t="s">
        <v>49</v>
      </c>
      <c r="F50" s="130">
        <v>15.003</v>
      </c>
      <c r="G50" s="17">
        <v>4</v>
      </c>
      <c r="H50" s="17" t="s">
        <v>11</v>
      </c>
      <c r="I50" s="37">
        <v>78</v>
      </c>
      <c r="J50" s="19">
        <f t="shared" si="2"/>
        <v>234.04680000000002</v>
      </c>
    </row>
    <row r="51" spans="3:10" ht="18" x14ac:dyDescent="0.25">
      <c r="C51" s="215">
        <v>10</v>
      </c>
      <c r="D51" s="180" t="s">
        <v>40</v>
      </c>
      <c r="E51" s="130" t="s">
        <v>50</v>
      </c>
      <c r="F51" s="130">
        <v>15.003</v>
      </c>
      <c r="G51" s="17">
        <v>4</v>
      </c>
      <c r="H51" s="17" t="s">
        <v>11</v>
      </c>
      <c r="I51" s="37">
        <v>78</v>
      </c>
      <c r="J51" s="19">
        <f t="shared" si="2"/>
        <v>234.04680000000002</v>
      </c>
    </row>
    <row r="52" spans="3:10" ht="18.75" thickBot="1" x14ac:dyDescent="0.3">
      <c r="C52" s="211">
        <v>11</v>
      </c>
      <c r="D52" s="188" t="s">
        <v>40</v>
      </c>
      <c r="E52" s="142" t="s">
        <v>51</v>
      </c>
      <c r="F52" s="142">
        <v>15.003</v>
      </c>
      <c r="G52" s="94">
        <v>4</v>
      </c>
      <c r="H52" s="94" t="s">
        <v>11</v>
      </c>
      <c r="I52" s="23">
        <v>78</v>
      </c>
      <c r="J52" s="74">
        <f t="shared" si="2"/>
        <v>234.04680000000002</v>
      </c>
    </row>
    <row r="53" spans="3:10" ht="18" x14ac:dyDescent="0.25">
      <c r="C53" s="215">
        <v>12</v>
      </c>
      <c r="D53" s="191" t="s">
        <v>40</v>
      </c>
      <c r="E53" s="147" t="s">
        <v>52</v>
      </c>
      <c r="F53" s="147">
        <v>15.003</v>
      </c>
      <c r="G53" s="36">
        <v>4</v>
      </c>
      <c r="H53" s="36" t="s">
        <v>11</v>
      </c>
      <c r="I53" s="37">
        <v>78</v>
      </c>
      <c r="J53" s="38">
        <f t="shared" ref="J53:J82" si="3">20%*I53*F53</f>
        <v>234.04680000000002</v>
      </c>
    </row>
    <row r="54" spans="3:10" ht="18" x14ac:dyDescent="0.25">
      <c r="C54" s="215">
        <v>13</v>
      </c>
      <c r="D54" s="39" t="s">
        <v>40</v>
      </c>
      <c r="E54" s="138" t="s">
        <v>53</v>
      </c>
      <c r="F54" s="159">
        <v>47.015000000000001</v>
      </c>
      <c r="G54" s="40">
        <v>4</v>
      </c>
      <c r="H54" s="40" t="s">
        <v>11</v>
      </c>
      <c r="I54" s="37">
        <v>78</v>
      </c>
      <c r="J54" s="19">
        <f t="shared" si="3"/>
        <v>733.43400000000008</v>
      </c>
    </row>
    <row r="55" spans="3:10" ht="18" x14ac:dyDescent="0.25">
      <c r="C55" s="215">
        <v>14</v>
      </c>
      <c r="D55" s="180" t="s">
        <v>40</v>
      </c>
      <c r="E55" s="130" t="s">
        <v>54</v>
      </c>
      <c r="F55" s="130">
        <v>15.004</v>
      </c>
      <c r="G55" s="17">
        <v>3</v>
      </c>
      <c r="H55" s="17" t="s">
        <v>11</v>
      </c>
      <c r="I55" s="37">
        <v>78</v>
      </c>
      <c r="J55" s="19">
        <f t="shared" si="3"/>
        <v>234.06240000000003</v>
      </c>
    </row>
    <row r="56" spans="3:10" ht="18" x14ac:dyDescent="0.25">
      <c r="C56" s="215">
        <v>15</v>
      </c>
      <c r="D56" s="180" t="s">
        <v>40</v>
      </c>
      <c r="E56" s="130" t="s">
        <v>55</v>
      </c>
      <c r="F56" s="165">
        <v>19.309999999999999</v>
      </c>
      <c r="G56" s="17">
        <v>3</v>
      </c>
      <c r="H56" s="17" t="s">
        <v>11</v>
      </c>
      <c r="I56" s="37">
        <v>78</v>
      </c>
      <c r="J56" s="19">
        <f t="shared" si="3"/>
        <v>301.23599999999999</v>
      </c>
    </row>
    <row r="57" spans="3:10" ht="18" x14ac:dyDescent="0.25">
      <c r="C57" s="215">
        <v>16</v>
      </c>
      <c r="D57" s="180" t="s">
        <v>40</v>
      </c>
      <c r="E57" s="130" t="s">
        <v>56</v>
      </c>
      <c r="F57" s="160">
        <v>17.337</v>
      </c>
      <c r="G57" s="17">
        <v>3</v>
      </c>
      <c r="H57" s="17" t="s">
        <v>11</v>
      </c>
      <c r="I57" s="37">
        <v>78</v>
      </c>
      <c r="J57" s="19">
        <f t="shared" si="3"/>
        <v>270.4572</v>
      </c>
    </row>
    <row r="58" spans="3:10" ht="18" x14ac:dyDescent="0.25">
      <c r="C58" s="215">
        <v>17</v>
      </c>
      <c r="D58" s="41" t="s">
        <v>40</v>
      </c>
      <c r="E58" s="26" t="s">
        <v>57</v>
      </c>
      <c r="F58" s="139">
        <v>7.835</v>
      </c>
      <c r="G58" s="26">
        <v>3</v>
      </c>
      <c r="H58" s="42" t="s">
        <v>11</v>
      </c>
      <c r="I58" s="37">
        <v>78</v>
      </c>
      <c r="J58" s="19">
        <f t="shared" si="3"/>
        <v>122.22600000000001</v>
      </c>
    </row>
    <row r="59" spans="3:10" ht="18" x14ac:dyDescent="0.25">
      <c r="C59" s="215">
        <v>18</v>
      </c>
      <c r="D59" s="41" t="s">
        <v>40</v>
      </c>
      <c r="E59" s="26" t="s">
        <v>58</v>
      </c>
      <c r="F59" s="139">
        <v>7.835</v>
      </c>
      <c r="G59" s="26">
        <v>3</v>
      </c>
      <c r="H59" s="42" t="s">
        <v>11</v>
      </c>
      <c r="I59" s="18">
        <v>78</v>
      </c>
      <c r="J59" s="19">
        <f t="shared" si="3"/>
        <v>122.22600000000001</v>
      </c>
    </row>
    <row r="60" spans="3:10" ht="18" x14ac:dyDescent="0.25">
      <c r="C60" s="215">
        <v>19</v>
      </c>
      <c r="D60" s="41" t="s">
        <v>40</v>
      </c>
      <c r="E60" s="26" t="s">
        <v>59</v>
      </c>
      <c r="F60" s="139">
        <v>7.835</v>
      </c>
      <c r="G60" s="26">
        <v>3</v>
      </c>
      <c r="H60" s="42" t="s">
        <v>11</v>
      </c>
      <c r="I60" s="18">
        <v>78</v>
      </c>
      <c r="J60" s="19">
        <f t="shared" si="3"/>
        <v>122.22600000000001</v>
      </c>
    </row>
    <row r="61" spans="3:10" ht="18" x14ac:dyDescent="0.25">
      <c r="C61" s="215">
        <v>20</v>
      </c>
      <c r="D61" s="41" t="s">
        <v>40</v>
      </c>
      <c r="E61" s="26" t="s">
        <v>60</v>
      </c>
      <c r="F61" s="139">
        <v>17.004000000000001</v>
      </c>
      <c r="G61" s="26">
        <v>3</v>
      </c>
      <c r="H61" s="42" t="s">
        <v>11</v>
      </c>
      <c r="I61" s="18">
        <v>78</v>
      </c>
      <c r="J61" s="19">
        <f t="shared" si="3"/>
        <v>265.26240000000007</v>
      </c>
    </row>
    <row r="62" spans="3:10" ht="18" x14ac:dyDescent="0.25">
      <c r="C62" s="215">
        <v>21</v>
      </c>
      <c r="D62" s="41" t="s">
        <v>40</v>
      </c>
      <c r="E62" s="26" t="s">
        <v>61</v>
      </c>
      <c r="F62" s="139">
        <v>26.004000000000001</v>
      </c>
      <c r="G62" s="26">
        <v>4</v>
      </c>
      <c r="H62" s="42" t="s">
        <v>11</v>
      </c>
      <c r="I62" s="18">
        <v>78</v>
      </c>
      <c r="J62" s="19">
        <f t="shared" si="3"/>
        <v>405.66240000000005</v>
      </c>
    </row>
    <row r="63" spans="3:10" ht="18" x14ac:dyDescent="0.25">
      <c r="C63" s="215">
        <v>22</v>
      </c>
      <c r="D63" s="41" t="s">
        <v>40</v>
      </c>
      <c r="E63" s="26" t="s">
        <v>62</v>
      </c>
      <c r="F63" s="139">
        <v>13.005000000000001</v>
      </c>
      <c r="G63" s="26">
        <v>4</v>
      </c>
      <c r="H63" s="42" t="s">
        <v>11</v>
      </c>
      <c r="I63" s="18">
        <v>78</v>
      </c>
      <c r="J63" s="19">
        <f t="shared" si="3"/>
        <v>202.87800000000004</v>
      </c>
    </row>
    <row r="64" spans="3:10" ht="18" x14ac:dyDescent="0.25">
      <c r="C64" s="215">
        <v>23</v>
      </c>
      <c r="D64" s="41" t="s">
        <v>40</v>
      </c>
      <c r="E64" s="26" t="s">
        <v>63</v>
      </c>
      <c r="F64" s="139">
        <v>28.004999999999999</v>
      </c>
      <c r="G64" s="26">
        <v>4</v>
      </c>
      <c r="H64" s="42" t="s">
        <v>11</v>
      </c>
      <c r="I64" s="18">
        <v>78</v>
      </c>
      <c r="J64" s="19">
        <f t="shared" si="3"/>
        <v>436.87800000000004</v>
      </c>
    </row>
    <row r="65" spans="3:10" ht="18" x14ac:dyDescent="0.25">
      <c r="C65" s="215">
        <v>24</v>
      </c>
      <c r="D65" s="41" t="s">
        <v>40</v>
      </c>
      <c r="E65" s="26" t="s">
        <v>64</v>
      </c>
      <c r="F65" s="139">
        <v>11.002000000000001</v>
      </c>
      <c r="G65" s="26">
        <v>4</v>
      </c>
      <c r="H65" s="42" t="s">
        <v>11</v>
      </c>
      <c r="I65" s="18">
        <v>78</v>
      </c>
      <c r="J65" s="19">
        <f t="shared" si="3"/>
        <v>171.63120000000004</v>
      </c>
    </row>
    <row r="66" spans="3:10" ht="18" x14ac:dyDescent="0.25">
      <c r="C66" s="215">
        <v>25</v>
      </c>
      <c r="D66" s="41" t="s">
        <v>40</v>
      </c>
      <c r="E66" s="26" t="s">
        <v>65</v>
      </c>
      <c r="F66" s="139">
        <v>11.002000000000001</v>
      </c>
      <c r="G66" s="26">
        <v>4</v>
      </c>
      <c r="H66" s="42" t="s">
        <v>11</v>
      </c>
      <c r="I66" s="18">
        <v>78</v>
      </c>
      <c r="J66" s="19">
        <f t="shared" si="3"/>
        <v>171.63120000000004</v>
      </c>
    </row>
    <row r="67" spans="3:10" ht="18" x14ac:dyDescent="0.25">
      <c r="C67" s="215">
        <v>26</v>
      </c>
      <c r="D67" s="41" t="s">
        <v>40</v>
      </c>
      <c r="E67" s="26" t="s">
        <v>66</v>
      </c>
      <c r="F67" s="139">
        <v>11.002000000000001</v>
      </c>
      <c r="G67" s="26">
        <v>4</v>
      </c>
      <c r="H67" s="42" t="s">
        <v>11</v>
      </c>
      <c r="I67" s="18">
        <v>78</v>
      </c>
      <c r="J67" s="19">
        <f t="shared" si="3"/>
        <v>171.63120000000004</v>
      </c>
    </row>
    <row r="68" spans="3:10" ht="18" x14ac:dyDescent="0.25">
      <c r="C68" s="215">
        <v>27</v>
      </c>
      <c r="D68" s="41" t="s">
        <v>40</v>
      </c>
      <c r="E68" s="26" t="s">
        <v>67</v>
      </c>
      <c r="F68" s="139">
        <v>16.337</v>
      </c>
      <c r="G68" s="26">
        <v>5</v>
      </c>
      <c r="H68" s="42" t="s">
        <v>11</v>
      </c>
      <c r="I68" s="18">
        <v>78</v>
      </c>
      <c r="J68" s="19">
        <f t="shared" si="3"/>
        <v>254.85720000000001</v>
      </c>
    </row>
    <row r="69" spans="3:10" ht="18" x14ac:dyDescent="0.25">
      <c r="C69" s="215">
        <v>28</v>
      </c>
      <c r="D69" s="41" t="s">
        <v>40</v>
      </c>
      <c r="E69" s="26" t="s">
        <v>68</v>
      </c>
      <c r="F69" s="139">
        <v>16.338000000000001</v>
      </c>
      <c r="G69" s="26">
        <v>5</v>
      </c>
      <c r="H69" s="42" t="s">
        <v>11</v>
      </c>
      <c r="I69" s="18">
        <v>78</v>
      </c>
      <c r="J69" s="19">
        <f t="shared" si="3"/>
        <v>254.87280000000004</v>
      </c>
    </row>
    <row r="70" spans="3:10" ht="18" x14ac:dyDescent="0.25">
      <c r="C70" s="215">
        <v>29</v>
      </c>
      <c r="D70" s="41" t="s">
        <v>40</v>
      </c>
      <c r="E70" s="26" t="s">
        <v>69</v>
      </c>
      <c r="F70" s="139">
        <v>25.507999999999999</v>
      </c>
      <c r="G70" s="26">
        <v>3</v>
      </c>
      <c r="H70" s="42" t="s">
        <v>11</v>
      </c>
      <c r="I70" s="18">
        <v>78</v>
      </c>
      <c r="J70" s="19">
        <f t="shared" si="3"/>
        <v>397.9248</v>
      </c>
    </row>
    <row r="71" spans="3:10" ht="18" x14ac:dyDescent="0.25">
      <c r="C71" s="215">
        <v>30</v>
      </c>
      <c r="D71" s="41" t="s">
        <v>40</v>
      </c>
      <c r="E71" s="26" t="s">
        <v>70</v>
      </c>
      <c r="F71" s="139">
        <v>10.002000000000001</v>
      </c>
      <c r="G71" s="26">
        <v>3</v>
      </c>
      <c r="H71" s="42" t="s">
        <v>11</v>
      </c>
      <c r="I71" s="18">
        <v>78</v>
      </c>
      <c r="J71" s="19">
        <f t="shared" si="3"/>
        <v>156.03120000000001</v>
      </c>
    </row>
    <row r="72" spans="3:10" ht="18" x14ac:dyDescent="0.25">
      <c r="C72" s="215">
        <v>31</v>
      </c>
      <c r="D72" s="41" t="s">
        <v>40</v>
      </c>
      <c r="E72" s="26" t="s">
        <v>71</v>
      </c>
      <c r="F72" s="139">
        <v>23.007999999999999</v>
      </c>
      <c r="G72" s="26">
        <v>4</v>
      </c>
      <c r="H72" s="42" t="s">
        <v>11</v>
      </c>
      <c r="I72" s="18">
        <v>78</v>
      </c>
      <c r="J72" s="19">
        <f t="shared" si="3"/>
        <v>358.9248</v>
      </c>
    </row>
    <row r="73" spans="3:10" ht="18" x14ac:dyDescent="0.25">
      <c r="C73" s="215">
        <v>32</v>
      </c>
      <c r="D73" s="41" t="s">
        <v>40</v>
      </c>
      <c r="E73" s="26" t="s">
        <v>72</v>
      </c>
      <c r="F73" s="139">
        <v>12.006</v>
      </c>
      <c r="G73" s="26">
        <v>4</v>
      </c>
      <c r="H73" s="42" t="s">
        <v>11</v>
      </c>
      <c r="I73" s="18">
        <v>78</v>
      </c>
      <c r="J73" s="19">
        <f t="shared" si="3"/>
        <v>187.29360000000003</v>
      </c>
    </row>
    <row r="74" spans="3:10" ht="18" x14ac:dyDescent="0.25">
      <c r="C74" s="215">
        <v>33</v>
      </c>
      <c r="D74" s="41" t="s">
        <v>40</v>
      </c>
      <c r="E74" s="26" t="s">
        <v>73</v>
      </c>
      <c r="F74" s="139">
        <v>25.007999999999999</v>
      </c>
      <c r="G74" s="26">
        <v>3</v>
      </c>
      <c r="H74" s="42" t="s">
        <v>11</v>
      </c>
      <c r="I74" s="18">
        <v>78</v>
      </c>
      <c r="J74" s="19">
        <f t="shared" si="3"/>
        <v>390.12480000000005</v>
      </c>
    </row>
    <row r="75" spans="3:10" ht="18" x14ac:dyDescent="0.25">
      <c r="C75" s="215">
        <v>34</v>
      </c>
      <c r="D75" s="41" t="s">
        <v>40</v>
      </c>
      <c r="E75" s="26" t="s">
        <v>74</v>
      </c>
      <c r="F75" s="139">
        <v>35.011000000000003</v>
      </c>
      <c r="G75" s="26">
        <v>3</v>
      </c>
      <c r="H75" s="42" t="s">
        <v>11</v>
      </c>
      <c r="I75" s="18">
        <v>78</v>
      </c>
      <c r="J75" s="19">
        <f t="shared" si="3"/>
        <v>546.17160000000013</v>
      </c>
    </row>
    <row r="76" spans="3:10" ht="18" x14ac:dyDescent="0.25">
      <c r="C76" s="215">
        <v>35</v>
      </c>
      <c r="D76" s="41" t="s">
        <v>40</v>
      </c>
      <c r="E76" s="26" t="s">
        <v>75</v>
      </c>
      <c r="F76" s="139">
        <v>10.000999999999999</v>
      </c>
      <c r="G76" s="26">
        <v>3</v>
      </c>
      <c r="H76" s="42" t="s">
        <v>11</v>
      </c>
      <c r="I76" s="18">
        <v>78</v>
      </c>
      <c r="J76" s="19">
        <f t="shared" si="3"/>
        <v>156.01560000000001</v>
      </c>
    </row>
    <row r="77" spans="3:10" ht="18" x14ac:dyDescent="0.25">
      <c r="C77" s="215">
        <v>36</v>
      </c>
      <c r="D77" s="41" t="s">
        <v>40</v>
      </c>
      <c r="E77" s="26" t="s">
        <v>76</v>
      </c>
      <c r="F77" s="139">
        <v>17.504000000000001</v>
      </c>
      <c r="G77" s="26">
        <v>4</v>
      </c>
      <c r="H77" s="42" t="s">
        <v>11</v>
      </c>
      <c r="I77" s="18">
        <v>78</v>
      </c>
      <c r="J77" s="19">
        <f t="shared" si="3"/>
        <v>273.06240000000003</v>
      </c>
    </row>
    <row r="78" spans="3:10" ht="18" x14ac:dyDescent="0.25">
      <c r="C78" s="215">
        <v>37</v>
      </c>
      <c r="D78" s="122" t="s">
        <v>40</v>
      </c>
      <c r="E78" s="89" t="s">
        <v>77</v>
      </c>
      <c r="F78" s="135">
        <v>14.336</v>
      </c>
      <c r="G78" s="89">
        <v>4</v>
      </c>
      <c r="H78" s="123" t="s">
        <v>11</v>
      </c>
      <c r="I78" s="18">
        <v>78</v>
      </c>
      <c r="J78" s="19">
        <f t="shared" si="3"/>
        <v>223.64160000000001</v>
      </c>
    </row>
    <row r="79" spans="3:10" ht="18" x14ac:dyDescent="0.25">
      <c r="C79" s="215">
        <v>38</v>
      </c>
      <c r="D79" s="41" t="s">
        <v>40</v>
      </c>
      <c r="E79" s="26" t="s">
        <v>78</v>
      </c>
      <c r="F79" s="139">
        <v>25.004999999999999</v>
      </c>
      <c r="G79" s="26">
        <v>4</v>
      </c>
      <c r="H79" s="42" t="s">
        <v>11</v>
      </c>
      <c r="I79" s="121">
        <v>78</v>
      </c>
      <c r="J79" s="19">
        <f t="shared" si="3"/>
        <v>390.07800000000003</v>
      </c>
    </row>
    <row r="80" spans="3:10" ht="18" x14ac:dyDescent="0.25">
      <c r="C80" s="215">
        <v>39</v>
      </c>
      <c r="D80" s="47" t="s">
        <v>40</v>
      </c>
      <c r="E80" s="139" t="s">
        <v>79</v>
      </c>
      <c r="F80" s="160">
        <v>13.002000000000001</v>
      </c>
      <c r="G80" s="34">
        <v>4</v>
      </c>
      <c r="H80" s="41" t="s">
        <v>11</v>
      </c>
      <c r="I80" s="121">
        <v>78</v>
      </c>
      <c r="J80" s="19">
        <f t="shared" si="3"/>
        <v>202.83120000000002</v>
      </c>
    </row>
    <row r="81" spans="2:11" ht="18" x14ac:dyDescent="0.25">
      <c r="C81" s="215">
        <v>40</v>
      </c>
      <c r="D81" s="124" t="s">
        <v>40</v>
      </c>
      <c r="E81" s="140" t="s">
        <v>80</v>
      </c>
      <c r="F81" s="356">
        <v>12.03</v>
      </c>
      <c r="G81" s="125">
        <v>4</v>
      </c>
      <c r="H81" s="46" t="s">
        <v>11</v>
      </c>
      <c r="I81" s="18">
        <v>78</v>
      </c>
      <c r="J81" s="19">
        <f t="shared" si="3"/>
        <v>187.66800000000001</v>
      </c>
    </row>
    <row r="82" spans="2:11" ht="18.75" thickBot="1" x14ac:dyDescent="0.3">
      <c r="C82" s="215">
        <v>41</v>
      </c>
      <c r="D82" s="100" t="s">
        <v>40</v>
      </c>
      <c r="E82" s="101" t="s">
        <v>81</v>
      </c>
      <c r="F82" s="161">
        <v>21.998000000000001</v>
      </c>
      <c r="G82" s="101">
        <v>4</v>
      </c>
      <c r="H82" s="102" t="s">
        <v>11</v>
      </c>
      <c r="I82" s="73">
        <v>78</v>
      </c>
      <c r="J82" s="74">
        <f t="shared" si="3"/>
        <v>343.16880000000003</v>
      </c>
    </row>
    <row r="83" spans="2:11" ht="18.75" thickBot="1" x14ac:dyDescent="0.3">
      <c r="C83" s="204"/>
      <c r="D83" s="183" t="s">
        <v>12</v>
      </c>
      <c r="E83" s="133"/>
      <c r="F83" s="157">
        <f>SUM(F53:F82,F42:F52)</f>
        <v>731.33100000000024</v>
      </c>
      <c r="G83" s="28"/>
      <c r="H83" s="29"/>
      <c r="I83" s="30"/>
      <c r="J83" s="31"/>
    </row>
    <row r="84" spans="2:11" ht="18" x14ac:dyDescent="0.25">
      <c r="C84" s="206"/>
      <c r="D84" s="103"/>
      <c r="E84" s="141"/>
      <c r="F84" s="162"/>
      <c r="G84" s="104"/>
      <c r="H84" s="105"/>
      <c r="I84" s="106"/>
      <c r="J84" s="107"/>
    </row>
    <row r="85" spans="2:11" ht="18" x14ac:dyDescent="0.25">
      <c r="C85" s="208">
        <v>1</v>
      </c>
      <c r="D85" s="180" t="s">
        <v>82</v>
      </c>
      <c r="E85" s="130" t="s">
        <v>83</v>
      </c>
      <c r="F85" s="130">
        <v>14.303000000000001</v>
      </c>
      <c r="G85" s="17">
        <v>4</v>
      </c>
      <c r="H85" s="17" t="s">
        <v>11</v>
      </c>
      <c r="I85" s="18">
        <v>78</v>
      </c>
      <c r="J85" s="19">
        <f>20%*I85*F85</f>
        <v>223.12680000000003</v>
      </c>
    </row>
    <row r="86" spans="2:11" ht="18.75" thickBot="1" x14ac:dyDescent="0.3">
      <c r="C86" s="208">
        <v>2</v>
      </c>
      <c r="D86" s="188" t="s">
        <v>82</v>
      </c>
      <c r="E86" s="142" t="s">
        <v>84</v>
      </c>
      <c r="F86" s="142">
        <v>14.303000000000001</v>
      </c>
      <c r="G86" s="94">
        <v>4</v>
      </c>
      <c r="H86" s="94" t="s">
        <v>11</v>
      </c>
      <c r="I86" s="73">
        <v>78</v>
      </c>
      <c r="J86" s="74">
        <f>20%*I86*F86</f>
        <v>223.12680000000003</v>
      </c>
    </row>
    <row r="87" spans="2:11" ht="18.75" thickBot="1" x14ac:dyDescent="0.3">
      <c r="C87" s="212"/>
      <c r="D87" s="183" t="s">
        <v>12</v>
      </c>
      <c r="E87" s="133"/>
      <c r="F87" s="157">
        <f>SUM(,F85:F86)</f>
        <v>28.606000000000002</v>
      </c>
      <c r="G87" s="28"/>
      <c r="H87" s="29"/>
      <c r="I87" s="30"/>
      <c r="J87" s="31"/>
    </row>
    <row r="88" spans="2:11" ht="18.75" thickBot="1" x14ac:dyDescent="0.3">
      <c r="C88" s="209"/>
      <c r="D88" s="87"/>
      <c r="E88" s="89"/>
      <c r="F88" s="163"/>
      <c r="G88" s="89"/>
      <c r="H88" s="90"/>
      <c r="I88" s="88"/>
      <c r="J88" s="109"/>
    </row>
    <row r="89" spans="2:11" ht="18" x14ac:dyDescent="0.25">
      <c r="C89" s="210">
        <v>1</v>
      </c>
      <c r="D89" s="181" t="s">
        <v>85</v>
      </c>
      <c r="E89" s="131" t="s">
        <v>86</v>
      </c>
      <c r="F89" s="131">
        <v>4.7229999999999999</v>
      </c>
      <c r="G89" s="62">
        <v>3</v>
      </c>
      <c r="H89" s="62" t="s">
        <v>11</v>
      </c>
      <c r="I89" s="49">
        <v>78</v>
      </c>
      <c r="J89" s="50">
        <f>20%*I89*F89</f>
        <v>73.67880000000001</v>
      </c>
    </row>
    <row r="90" spans="2:11" ht="18.75" thickBot="1" x14ac:dyDescent="0.3">
      <c r="C90" s="216">
        <v>2</v>
      </c>
      <c r="D90" s="188" t="s">
        <v>85</v>
      </c>
      <c r="E90" s="142" t="s">
        <v>87</v>
      </c>
      <c r="F90" s="142">
        <v>4.7229999999999999</v>
      </c>
      <c r="G90" s="94">
        <v>3</v>
      </c>
      <c r="H90" s="94" t="s">
        <v>11</v>
      </c>
      <c r="I90" s="73">
        <v>78</v>
      </c>
      <c r="J90" s="74">
        <f>20%*I90*F90</f>
        <v>73.67880000000001</v>
      </c>
    </row>
    <row r="91" spans="2:11" ht="18.75" thickBot="1" x14ac:dyDescent="0.3">
      <c r="C91" s="212"/>
      <c r="D91" s="183" t="s">
        <v>12</v>
      </c>
      <c r="E91" s="133"/>
      <c r="F91" s="157">
        <f>SUM(F89:F90)</f>
        <v>9.4459999999999997</v>
      </c>
      <c r="G91" s="28"/>
      <c r="H91" s="29"/>
      <c r="I91" s="30"/>
      <c r="J91" s="31"/>
    </row>
    <row r="92" spans="2:11" ht="15.75" x14ac:dyDescent="0.25">
      <c r="B92" s="196"/>
      <c r="C92" s="136"/>
      <c r="D92" s="186"/>
      <c r="E92" s="136"/>
      <c r="F92" s="136"/>
      <c r="G92" s="96"/>
      <c r="H92" s="96"/>
      <c r="I92" s="97"/>
      <c r="J92" s="197"/>
      <c r="K92" s="196"/>
    </row>
    <row r="93" spans="2:11" ht="15.75" x14ac:dyDescent="0.25">
      <c r="B93" s="196"/>
      <c r="C93" s="205" t="s">
        <v>92</v>
      </c>
      <c r="D93" s="187"/>
      <c r="E93" s="137"/>
      <c r="F93" s="136"/>
      <c r="G93" s="51" t="s">
        <v>93</v>
      </c>
      <c r="H93" s="52"/>
      <c r="I93" s="53"/>
      <c r="J93" s="54"/>
      <c r="K93" s="196"/>
    </row>
    <row r="94" spans="2:11" ht="15.75" x14ac:dyDescent="0.25">
      <c r="B94" s="196"/>
      <c r="C94" s="205" t="s">
        <v>94</v>
      </c>
      <c r="D94" s="187"/>
      <c r="E94" s="137"/>
      <c r="F94" s="136"/>
      <c r="G94" s="51" t="s">
        <v>95</v>
      </c>
      <c r="H94" s="52"/>
      <c r="I94" s="53"/>
      <c r="J94" s="54"/>
      <c r="K94" s="196"/>
    </row>
    <row r="95" spans="2:11" ht="15.75" x14ac:dyDescent="0.25">
      <c r="B95" s="196"/>
      <c r="C95" s="205"/>
      <c r="D95" s="187"/>
      <c r="E95" s="137"/>
      <c r="F95" s="136"/>
      <c r="G95" s="51"/>
      <c r="H95" s="52"/>
      <c r="I95" s="53"/>
      <c r="J95" s="54"/>
      <c r="K95" s="196"/>
    </row>
    <row r="96" spans="2:11" ht="16.5" thickBot="1" x14ac:dyDescent="0.3">
      <c r="B96" s="196"/>
      <c r="C96" s="205"/>
      <c r="D96" s="187"/>
      <c r="E96" s="137"/>
      <c r="F96" s="136"/>
      <c r="G96" s="51"/>
      <c r="H96" s="52"/>
      <c r="I96" s="53"/>
      <c r="J96" s="54"/>
      <c r="K96" s="196"/>
    </row>
    <row r="97" spans="2:11" ht="45.75" thickBot="1" x14ac:dyDescent="0.3">
      <c r="C97" s="3" t="s">
        <v>1</v>
      </c>
      <c r="D97" s="4" t="s">
        <v>2</v>
      </c>
      <c r="E97" s="5" t="s">
        <v>3</v>
      </c>
      <c r="F97" s="234" t="s">
        <v>4</v>
      </c>
      <c r="G97" s="5" t="s">
        <v>5</v>
      </c>
      <c r="H97" s="4" t="s">
        <v>6</v>
      </c>
      <c r="I97" s="6" t="s">
        <v>7</v>
      </c>
      <c r="J97" s="7" t="s">
        <v>8</v>
      </c>
    </row>
    <row r="98" spans="2:11" ht="15.75" thickBot="1" x14ac:dyDescent="0.3">
      <c r="C98" s="8">
        <v>1</v>
      </c>
      <c r="D98" s="8">
        <v>2</v>
      </c>
      <c r="E98" s="8">
        <v>3</v>
      </c>
      <c r="F98" s="8">
        <v>4</v>
      </c>
      <c r="G98" s="8">
        <v>5</v>
      </c>
      <c r="H98" s="8">
        <v>6</v>
      </c>
      <c r="I98" s="8">
        <v>7</v>
      </c>
      <c r="J98" s="9">
        <v>8</v>
      </c>
    </row>
    <row r="99" spans="2:11" ht="15.75" thickBot="1" x14ac:dyDescent="0.3">
      <c r="C99" s="10"/>
      <c r="D99" s="178"/>
      <c r="E99" s="127"/>
      <c r="F99" s="155"/>
      <c r="G99" s="11"/>
      <c r="H99" s="11"/>
      <c r="I99" s="12"/>
      <c r="J99" s="13"/>
    </row>
    <row r="100" spans="2:11" ht="18.75" thickBot="1" x14ac:dyDescent="0.3">
      <c r="C100" s="210">
        <v>1</v>
      </c>
      <c r="D100" s="181" t="s">
        <v>88</v>
      </c>
      <c r="E100" s="131" t="s">
        <v>89</v>
      </c>
      <c r="F100" s="131">
        <v>13.212999999999999</v>
      </c>
      <c r="G100" s="62">
        <v>3</v>
      </c>
      <c r="H100" s="62" t="s">
        <v>11</v>
      </c>
      <c r="I100" s="49">
        <v>78</v>
      </c>
      <c r="J100" s="50">
        <f>20%*I100*F100</f>
        <v>206.12280000000001</v>
      </c>
    </row>
    <row r="101" spans="2:11" ht="18.75" thickBot="1" x14ac:dyDescent="0.3">
      <c r="C101" s="210">
        <v>2</v>
      </c>
      <c r="D101" s="180" t="s">
        <v>88</v>
      </c>
      <c r="E101" s="130" t="s">
        <v>90</v>
      </c>
      <c r="F101" s="130">
        <v>10.006</v>
      </c>
      <c r="G101" s="17">
        <v>4</v>
      </c>
      <c r="H101" s="17" t="s">
        <v>11</v>
      </c>
      <c r="I101" s="18">
        <v>78</v>
      </c>
      <c r="J101" s="19">
        <f>20%*I101*F101</f>
        <v>156.09360000000001</v>
      </c>
    </row>
    <row r="102" spans="2:11" ht="18.75" thickBot="1" x14ac:dyDescent="0.3">
      <c r="C102" s="210">
        <v>3</v>
      </c>
      <c r="D102" s="188" t="s">
        <v>88</v>
      </c>
      <c r="E102" s="142" t="s">
        <v>91</v>
      </c>
      <c r="F102" s="142">
        <v>25.007000000000001</v>
      </c>
      <c r="G102" s="94">
        <v>4</v>
      </c>
      <c r="H102" s="94" t="s">
        <v>11</v>
      </c>
      <c r="I102" s="73">
        <v>78</v>
      </c>
      <c r="J102" s="74">
        <f>20%*I102*F102</f>
        <v>390.10920000000004</v>
      </c>
    </row>
    <row r="103" spans="2:11" ht="18.75" thickBot="1" x14ac:dyDescent="0.3">
      <c r="C103" s="212"/>
      <c r="D103" s="183" t="s">
        <v>12</v>
      </c>
      <c r="E103" s="133"/>
      <c r="F103" s="157">
        <f>SUM(F100:F102)</f>
        <v>48.225999999999999</v>
      </c>
      <c r="G103" s="28"/>
      <c r="H103" s="29"/>
      <c r="I103" s="30"/>
      <c r="J103" s="31"/>
    </row>
    <row r="104" spans="2:11" ht="18.75" thickBot="1" x14ac:dyDescent="0.3">
      <c r="C104" s="214"/>
      <c r="D104" s="185"/>
      <c r="E104" s="135"/>
      <c r="F104" s="158"/>
      <c r="G104" s="95"/>
      <c r="H104" s="88"/>
      <c r="I104" s="91"/>
      <c r="J104" s="92"/>
      <c r="K104" s="196"/>
    </row>
    <row r="105" spans="2:11" ht="18" x14ac:dyDescent="0.25">
      <c r="C105" s="210">
        <v>1</v>
      </c>
      <c r="D105" s="181" t="s">
        <v>96</v>
      </c>
      <c r="E105" s="131" t="s">
        <v>97</v>
      </c>
      <c r="F105" s="131">
        <v>14.802</v>
      </c>
      <c r="G105" s="62">
        <v>3</v>
      </c>
      <c r="H105" s="62" t="s">
        <v>11</v>
      </c>
      <c r="I105" s="49">
        <v>78</v>
      </c>
      <c r="J105" s="50">
        <f t="shared" ref="J105:J110" si="4">20%*I105*F105</f>
        <v>230.91120000000001</v>
      </c>
      <c r="K105" s="196"/>
    </row>
    <row r="106" spans="2:11" ht="18.75" thickBot="1" x14ac:dyDescent="0.3">
      <c r="C106" s="211">
        <v>2</v>
      </c>
      <c r="D106" s="188" t="s">
        <v>96</v>
      </c>
      <c r="E106" s="142" t="s">
        <v>98</v>
      </c>
      <c r="F106" s="142">
        <v>10.000999999999999</v>
      </c>
      <c r="G106" s="94">
        <v>3</v>
      </c>
      <c r="H106" s="94" t="s">
        <v>11</v>
      </c>
      <c r="I106" s="23">
        <v>78</v>
      </c>
      <c r="J106" s="74">
        <f t="shared" si="4"/>
        <v>156.01560000000001</v>
      </c>
    </row>
    <row r="107" spans="2:11" ht="18" x14ac:dyDescent="0.25">
      <c r="C107" s="215">
        <v>3</v>
      </c>
      <c r="D107" s="180" t="s">
        <v>96</v>
      </c>
      <c r="E107" s="130" t="s">
        <v>99</v>
      </c>
      <c r="F107" s="130">
        <v>10.000999999999999</v>
      </c>
      <c r="G107" s="17">
        <v>3</v>
      </c>
      <c r="H107" s="17" t="s">
        <v>11</v>
      </c>
      <c r="I107" s="37">
        <v>78</v>
      </c>
      <c r="J107" s="19">
        <f t="shared" si="4"/>
        <v>156.01560000000001</v>
      </c>
      <c r="K107" s="196"/>
    </row>
    <row r="108" spans="2:11" ht="18" x14ac:dyDescent="0.25">
      <c r="C108" s="215">
        <v>4</v>
      </c>
      <c r="D108" s="180" t="s">
        <v>96</v>
      </c>
      <c r="E108" s="130" t="s">
        <v>100</v>
      </c>
      <c r="F108" s="130">
        <v>8.0009999999999994</v>
      </c>
      <c r="G108" s="17">
        <v>3</v>
      </c>
      <c r="H108" s="17" t="s">
        <v>11</v>
      </c>
      <c r="I108" s="37">
        <v>78</v>
      </c>
      <c r="J108" s="19">
        <f t="shared" si="4"/>
        <v>124.8156</v>
      </c>
    </row>
    <row r="109" spans="2:11" ht="18" x14ac:dyDescent="0.25">
      <c r="B109" s="196"/>
      <c r="C109" s="215">
        <v>5</v>
      </c>
      <c r="D109" s="180" t="s">
        <v>96</v>
      </c>
      <c r="E109" s="130" t="s">
        <v>101</v>
      </c>
      <c r="F109" s="130">
        <v>8.0009999999999994</v>
      </c>
      <c r="G109" s="17">
        <v>3</v>
      </c>
      <c r="H109" s="17" t="s">
        <v>11</v>
      </c>
      <c r="I109" s="37">
        <v>78</v>
      </c>
      <c r="J109" s="19">
        <f t="shared" si="4"/>
        <v>124.8156</v>
      </c>
    </row>
    <row r="110" spans="2:11" ht="18" x14ac:dyDescent="0.25">
      <c r="B110" s="196"/>
      <c r="C110" s="230">
        <v>6</v>
      </c>
      <c r="D110" s="232" t="s">
        <v>96</v>
      </c>
      <c r="E110" s="233" t="s">
        <v>102</v>
      </c>
      <c r="F110" s="233">
        <v>8.9809999999999999</v>
      </c>
      <c r="G110" s="231">
        <v>3</v>
      </c>
      <c r="H110" s="231" t="s">
        <v>11</v>
      </c>
      <c r="I110" s="59">
        <v>78</v>
      </c>
      <c r="J110" s="92">
        <f t="shared" si="4"/>
        <v>140.1036</v>
      </c>
    </row>
    <row r="111" spans="2:11" ht="18" x14ac:dyDescent="0.25">
      <c r="C111" s="208">
        <v>7</v>
      </c>
      <c r="D111" s="180" t="s">
        <v>96</v>
      </c>
      <c r="E111" s="130" t="s">
        <v>103</v>
      </c>
      <c r="F111" s="130">
        <v>8.5009999999999994</v>
      </c>
      <c r="G111" s="17">
        <v>3</v>
      </c>
      <c r="H111" s="17" t="s">
        <v>11</v>
      </c>
      <c r="I111" s="18">
        <v>78</v>
      </c>
      <c r="J111" s="19">
        <f t="shared" ref="J111:J142" si="5">20%*I111*F111</f>
        <v>132.6156</v>
      </c>
    </row>
    <row r="112" spans="2:11" ht="18" x14ac:dyDescent="0.25">
      <c r="C112" s="215">
        <v>8</v>
      </c>
      <c r="D112" s="191" t="s">
        <v>96</v>
      </c>
      <c r="E112" s="147" t="s">
        <v>104</v>
      </c>
      <c r="F112" s="147">
        <v>8.5009999999999994</v>
      </c>
      <c r="G112" s="36">
        <v>3</v>
      </c>
      <c r="H112" s="36" t="s">
        <v>11</v>
      </c>
      <c r="I112" s="37">
        <v>78</v>
      </c>
      <c r="J112" s="38">
        <f t="shared" si="5"/>
        <v>132.6156</v>
      </c>
    </row>
    <row r="113" spans="3:10" ht="18" x14ac:dyDescent="0.25">
      <c r="C113" s="215">
        <v>9</v>
      </c>
      <c r="D113" s="180" t="s">
        <v>96</v>
      </c>
      <c r="E113" s="130" t="s">
        <v>105</v>
      </c>
      <c r="F113" s="130">
        <v>8.5009999999999994</v>
      </c>
      <c r="G113" s="17">
        <v>3</v>
      </c>
      <c r="H113" s="17" t="s">
        <v>11</v>
      </c>
      <c r="I113" s="37">
        <v>78</v>
      </c>
      <c r="J113" s="19">
        <f t="shared" si="5"/>
        <v>132.6156</v>
      </c>
    </row>
    <row r="114" spans="3:10" ht="18" x14ac:dyDescent="0.25">
      <c r="C114" s="215">
        <v>10</v>
      </c>
      <c r="D114" s="180" t="s">
        <v>96</v>
      </c>
      <c r="E114" s="130" t="s">
        <v>106</v>
      </c>
      <c r="F114" s="130">
        <v>8.4339999999999993</v>
      </c>
      <c r="G114" s="17">
        <v>3</v>
      </c>
      <c r="H114" s="17" t="s">
        <v>11</v>
      </c>
      <c r="I114" s="37">
        <v>78</v>
      </c>
      <c r="J114" s="19">
        <f t="shared" si="5"/>
        <v>131.57040000000001</v>
      </c>
    </row>
    <row r="115" spans="3:10" ht="18" x14ac:dyDescent="0.25">
      <c r="C115" s="215">
        <v>11</v>
      </c>
      <c r="D115" s="180" t="s">
        <v>96</v>
      </c>
      <c r="E115" s="130" t="s">
        <v>107</v>
      </c>
      <c r="F115" s="130">
        <v>8.4350000000000005</v>
      </c>
      <c r="G115" s="17">
        <v>3</v>
      </c>
      <c r="H115" s="17" t="s">
        <v>11</v>
      </c>
      <c r="I115" s="37">
        <v>78</v>
      </c>
      <c r="J115" s="19">
        <f t="shared" si="5"/>
        <v>131.58600000000001</v>
      </c>
    </row>
    <row r="116" spans="3:10" ht="18" x14ac:dyDescent="0.25">
      <c r="C116" s="215">
        <v>12</v>
      </c>
      <c r="D116" s="180" t="s">
        <v>96</v>
      </c>
      <c r="E116" s="130" t="s">
        <v>108</v>
      </c>
      <c r="F116" s="130">
        <v>8.4339999999999993</v>
      </c>
      <c r="G116" s="17">
        <v>3</v>
      </c>
      <c r="H116" s="17" t="s">
        <v>11</v>
      </c>
      <c r="I116" s="37">
        <v>78</v>
      </c>
      <c r="J116" s="19">
        <f t="shared" si="5"/>
        <v>131.57040000000001</v>
      </c>
    </row>
    <row r="117" spans="3:10" ht="18" x14ac:dyDescent="0.25">
      <c r="C117" s="215">
        <v>13</v>
      </c>
      <c r="D117" s="180" t="s">
        <v>96</v>
      </c>
      <c r="E117" s="130" t="s">
        <v>109</v>
      </c>
      <c r="F117" s="130">
        <v>8.4339999999999993</v>
      </c>
      <c r="G117" s="17">
        <v>3</v>
      </c>
      <c r="H117" s="17" t="s">
        <v>11</v>
      </c>
      <c r="I117" s="37">
        <v>78</v>
      </c>
      <c r="J117" s="19">
        <f t="shared" si="5"/>
        <v>131.57040000000001</v>
      </c>
    </row>
    <row r="118" spans="3:10" ht="18" x14ac:dyDescent="0.25">
      <c r="C118" s="215">
        <v>14</v>
      </c>
      <c r="D118" s="180" t="s">
        <v>96</v>
      </c>
      <c r="E118" s="130" t="s">
        <v>110</v>
      </c>
      <c r="F118" s="130">
        <v>8.4339999999999993</v>
      </c>
      <c r="G118" s="17">
        <v>3</v>
      </c>
      <c r="H118" s="17" t="s">
        <v>11</v>
      </c>
      <c r="I118" s="37">
        <v>78</v>
      </c>
      <c r="J118" s="19">
        <f t="shared" si="5"/>
        <v>131.57040000000001</v>
      </c>
    </row>
    <row r="119" spans="3:10" ht="18" x14ac:dyDescent="0.25">
      <c r="C119" s="215">
        <v>15</v>
      </c>
      <c r="D119" s="180" t="s">
        <v>96</v>
      </c>
      <c r="E119" s="130" t="s">
        <v>111</v>
      </c>
      <c r="F119" s="130">
        <v>8.4339999999999993</v>
      </c>
      <c r="G119" s="17">
        <v>3</v>
      </c>
      <c r="H119" s="17" t="s">
        <v>11</v>
      </c>
      <c r="I119" s="18">
        <v>78</v>
      </c>
      <c r="J119" s="19">
        <f t="shared" si="5"/>
        <v>131.57040000000001</v>
      </c>
    </row>
    <row r="120" spans="3:10" ht="18" x14ac:dyDescent="0.25">
      <c r="C120" s="215">
        <v>16</v>
      </c>
      <c r="D120" s="180" t="s">
        <v>96</v>
      </c>
      <c r="E120" s="130" t="s">
        <v>112</v>
      </c>
      <c r="F120" s="130">
        <v>8.4339999999999993</v>
      </c>
      <c r="G120" s="17">
        <v>3</v>
      </c>
      <c r="H120" s="17" t="s">
        <v>11</v>
      </c>
      <c r="I120" s="18">
        <v>78</v>
      </c>
      <c r="J120" s="19">
        <f t="shared" si="5"/>
        <v>131.57040000000001</v>
      </c>
    </row>
    <row r="121" spans="3:10" ht="18" x14ac:dyDescent="0.25">
      <c r="C121" s="215">
        <v>17</v>
      </c>
      <c r="D121" s="180" t="s">
        <v>96</v>
      </c>
      <c r="E121" s="130" t="s">
        <v>113</v>
      </c>
      <c r="F121" s="130">
        <v>8.4339999999999993</v>
      </c>
      <c r="G121" s="17">
        <v>3</v>
      </c>
      <c r="H121" s="17" t="s">
        <v>11</v>
      </c>
      <c r="I121" s="18">
        <v>78</v>
      </c>
      <c r="J121" s="19">
        <f t="shared" si="5"/>
        <v>131.57040000000001</v>
      </c>
    </row>
    <row r="122" spans="3:10" ht="18" x14ac:dyDescent="0.25">
      <c r="C122" s="215">
        <v>18</v>
      </c>
      <c r="D122" s="180" t="s">
        <v>96</v>
      </c>
      <c r="E122" s="130" t="s">
        <v>114</v>
      </c>
      <c r="F122" s="130">
        <v>8.4350000000000005</v>
      </c>
      <c r="G122" s="17">
        <v>3</v>
      </c>
      <c r="H122" s="17" t="s">
        <v>11</v>
      </c>
      <c r="I122" s="18">
        <v>78</v>
      </c>
      <c r="J122" s="19">
        <f t="shared" si="5"/>
        <v>131.58600000000001</v>
      </c>
    </row>
    <row r="123" spans="3:10" ht="18" x14ac:dyDescent="0.25">
      <c r="C123" s="215">
        <v>19</v>
      </c>
      <c r="D123" s="180" t="s">
        <v>96</v>
      </c>
      <c r="E123" s="130" t="s">
        <v>115</v>
      </c>
      <c r="F123" s="130">
        <v>8.4339999999999993</v>
      </c>
      <c r="G123" s="17">
        <v>3</v>
      </c>
      <c r="H123" s="17" t="s">
        <v>11</v>
      </c>
      <c r="I123" s="18">
        <v>78</v>
      </c>
      <c r="J123" s="19">
        <f t="shared" si="5"/>
        <v>131.57040000000001</v>
      </c>
    </row>
    <row r="124" spans="3:10" ht="18" x14ac:dyDescent="0.25">
      <c r="C124" s="215">
        <v>20</v>
      </c>
      <c r="D124" s="180" t="s">
        <v>96</v>
      </c>
      <c r="E124" s="130" t="s">
        <v>116</v>
      </c>
      <c r="F124" s="130">
        <v>8.4339999999999993</v>
      </c>
      <c r="G124" s="17">
        <v>3</v>
      </c>
      <c r="H124" s="17" t="s">
        <v>11</v>
      </c>
      <c r="I124" s="18">
        <v>78</v>
      </c>
      <c r="J124" s="19">
        <f t="shared" si="5"/>
        <v>131.57040000000001</v>
      </c>
    </row>
    <row r="125" spans="3:10" ht="18" x14ac:dyDescent="0.25">
      <c r="C125" s="215">
        <v>21</v>
      </c>
      <c r="D125" s="180" t="s">
        <v>96</v>
      </c>
      <c r="E125" s="130" t="s">
        <v>117</v>
      </c>
      <c r="F125" s="130">
        <v>8.4339999999999993</v>
      </c>
      <c r="G125" s="17">
        <v>3</v>
      </c>
      <c r="H125" s="17" t="s">
        <v>11</v>
      </c>
      <c r="I125" s="18">
        <v>78</v>
      </c>
      <c r="J125" s="19">
        <f t="shared" si="5"/>
        <v>131.57040000000001</v>
      </c>
    </row>
    <row r="126" spans="3:10" ht="18" x14ac:dyDescent="0.25">
      <c r="C126" s="215">
        <v>22</v>
      </c>
      <c r="D126" s="180" t="s">
        <v>96</v>
      </c>
      <c r="E126" s="130" t="s">
        <v>118</v>
      </c>
      <c r="F126" s="130">
        <v>8.4339999999999993</v>
      </c>
      <c r="G126" s="17">
        <v>3</v>
      </c>
      <c r="H126" s="17" t="s">
        <v>11</v>
      </c>
      <c r="I126" s="18">
        <v>78</v>
      </c>
      <c r="J126" s="19">
        <f t="shared" si="5"/>
        <v>131.57040000000001</v>
      </c>
    </row>
    <row r="127" spans="3:10" ht="18" x14ac:dyDescent="0.25">
      <c r="C127" s="215">
        <v>23</v>
      </c>
      <c r="D127" s="180" t="s">
        <v>96</v>
      </c>
      <c r="E127" s="130" t="s">
        <v>119</v>
      </c>
      <c r="F127" s="130">
        <v>8.4339999999999993</v>
      </c>
      <c r="G127" s="17">
        <v>3</v>
      </c>
      <c r="H127" s="17" t="s">
        <v>11</v>
      </c>
      <c r="I127" s="18">
        <v>78</v>
      </c>
      <c r="J127" s="19">
        <f t="shared" si="5"/>
        <v>131.57040000000001</v>
      </c>
    </row>
    <row r="128" spans="3:10" ht="18" x14ac:dyDescent="0.25">
      <c r="C128" s="215">
        <v>24</v>
      </c>
      <c r="D128" s="180" t="s">
        <v>96</v>
      </c>
      <c r="E128" s="130" t="s">
        <v>120</v>
      </c>
      <c r="F128" s="130">
        <v>8.4339999999999993</v>
      </c>
      <c r="G128" s="17">
        <v>3</v>
      </c>
      <c r="H128" s="17" t="s">
        <v>11</v>
      </c>
      <c r="I128" s="18">
        <v>78</v>
      </c>
      <c r="J128" s="19">
        <f t="shared" si="5"/>
        <v>131.57040000000001</v>
      </c>
    </row>
    <row r="129" spans="3:10" ht="18" x14ac:dyDescent="0.25">
      <c r="C129" s="215">
        <v>25</v>
      </c>
      <c r="D129" s="180" t="s">
        <v>96</v>
      </c>
      <c r="E129" s="130" t="s">
        <v>121</v>
      </c>
      <c r="F129" s="130">
        <v>8.5020000000000007</v>
      </c>
      <c r="G129" s="17">
        <v>3</v>
      </c>
      <c r="H129" s="17" t="s">
        <v>11</v>
      </c>
      <c r="I129" s="18">
        <v>78</v>
      </c>
      <c r="J129" s="19">
        <f t="shared" si="5"/>
        <v>132.63120000000004</v>
      </c>
    </row>
    <row r="130" spans="3:10" ht="18" x14ac:dyDescent="0.25">
      <c r="C130" s="215">
        <v>26</v>
      </c>
      <c r="D130" s="180" t="s">
        <v>96</v>
      </c>
      <c r="E130" s="130" t="s">
        <v>122</v>
      </c>
      <c r="F130" s="130">
        <v>8.5020000000000007</v>
      </c>
      <c r="G130" s="17">
        <v>3</v>
      </c>
      <c r="H130" s="17" t="s">
        <v>11</v>
      </c>
      <c r="I130" s="18">
        <v>78</v>
      </c>
      <c r="J130" s="19">
        <f t="shared" si="5"/>
        <v>132.63120000000004</v>
      </c>
    </row>
    <row r="131" spans="3:10" ht="18" x14ac:dyDescent="0.25">
      <c r="C131" s="215">
        <v>27</v>
      </c>
      <c r="D131" s="180" t="s">
        <v>96</v>
      </c>
      <c r="E131" s="130" t="s">
        <v>123</v>
      </c>
      <c r="F131" s="130">
        <v>8.5009999999999994</v>
      </c>
      <c r="G131" s="17">
        <v>3</v>
      </c>
      <c r="H131" s="17" t="s">
        <v>11</v>
      </c>
      <c r="I131" s="18">
        <v>78</v>
      </c>
      <c r="J131" s="19">
        <f t="shared" si="5"/>
        <v>132.6156</v>
      </c>
    </row>
    <row r="132" spans="3:10" ht="18" x14ac:dyDescent="0.25">
      <c r="C132" s="215">
        <v>28</v>
      </c>
      <c r="D132" s="180" t="s">
        <v>96</v>
      </c>
      <c r="E132" s="130" t="s">
        <v>124</v>
      </c>
      <c r="F132" s="130">
        <v>8.5009999999999994</v>
      </c>
      <c r="G132" s="17">
        <v>3</v>
      </c>
      <c r="H132" s="17" t="s">
        <v>11</v>
      </c>
      <c r="I132" s="18">
        <v>78</v>
      </c>
      <c r="J132" s="19">
        <f t="shared" si="5"/>
        <v>132.6156</v>
      </c>
    </row>
    <row r="133" spans="3:10" ht="18" x14ac:dyDescent="0.25">
      <c r="C133" s="215">
        <v>29</v>
      </c>
      <c r="D133" s="180" t="s">
        <v>96</v>
      </c>
      <c r="E133" s="130" t="s">
        <v>125</v>
      </c>
      <c r="F133" s="130">
        <v>8.5009999999999994</v>
      </c>
      <c r="G133" s="17">
        <v>3</v>
      </c>
      <c r="H133" s="17" t="s">
        <v>11</v>
      </c>
      <c r="I133" s="18">
        <v>78</v>
      </c>
      <c r="J133" s="19">
        <f t="shared" si="5"/>
        <v>132.6156</v>
      </c>
    </row>
    <row r="134" spans="3:10" ht="18" x14ac:dyDescent="0.25">
      <c r="C134" s="215">
        <v>30</v>
      </c>
      <c r="D134" s="180" t="s">
        <v>96</v>
      </c>
      <c r="E134" s="130" t="s">
        <v>126</v>
      </c>
      <c r="F134" s="130">
        <v>8.5009999999999994</v>
      </c>
      <c r="G134" s="17">
        <v>3</v>
      </c>
      <c r="H134" s="17" t="s">
        <v>11</v>
      </c>
      <c r="I134" s="18">
        <v>78</v>
      </c>
      <c r="J134" s="19">
        <f t="shared" si="5"/>
        <v>132.6156</v>
      </c>
    </row>
    <row r="135" spans="3:10" ht="18" x14ac:dyDescent="0.25">
      <c r="C135" s="215">
        <v>31</v>
      </c>
      <c r="D135" s="180" t="s">
        <v>96</v>
      </c>
      <c r="E135" s="130" t="s">
        <v>127</v>
      </c>
      <c r="F135" s="130">
        <v>8.5020000000000007</v>
      </c>
      <c r="G135" s="17">
        <v>3</v>
      </c>
      <c r="H135" s="17" t="s">
        <v>11</v>
      </c>
      <c r="I135" s="18">
        <v>78</v>
      </c>
      <c r="J135" s="19">
        <f t="shared" si="5"/>
        <v>132.63120000000004</v>
      </c>
    </row>
    <row r="136" spans="3:10" ht="18" x14ac:dyDescent="0.25">
      <c r="C136" s="215">
        <v>32</v>
      </c>
      <c r="D136" s="180" t="s">
        <v>96</v>
      </c>
      <c r="E136" s="130" t="s">
        <v>128</v>
      </c>
      <c r="F136" s="130">
        <v>8.5009999999999994</v>
      </c>
      <c r="G136" s="17">
        <v>3</v>
      </c>
      <c r="H136" s="17" t="s">
        <v>11</v>
      </c>
      <c r="I136" s="18">
        <v>78</v>
      </c>
      <c r="J136" s="19">
        <f t="shared" si="5"/>
        <v>132.6156</v>
      </c>
    </row>
    <row r="137" spans="3:10" ht="18" x14ac:dyDescent="0.25">
      <c r="C137" s="215">
        <v>33</v>
      </c>
      <c r="D137" s="180" t="s">
        <v>96</v>
      </c>
      <c r="E137" s="130" t="s">
        <v>129</v>
      </c>
      <c r="F137" s="130">
        <v>8.5009999999999994</v>
      </c>
      <c r="G137" s="17">
        <v>3</v>
      </c>
      <c r="H137" s="17" t="s">
        <v>11</v>
      </c>
      <c r="I137" s="18">
        <v>78</v>
      </c>
      <c r="J137" s="19">
        <f t="shared" si="5"/>
        <v>132.6156</v>
      </c>
    </row>
    <row r="138" spans="3:10" ht="18" x14ac:dyDescent="0.25">
      <c r="C138" s="215">
        <v>34</v>
      </c>
      <c r="D138" s="180" t="s">
        <v>96</v>
      </c>
      <c r="E138" s="130" t="s">
        <v>130</v>
      </c>
      <c r="F138" s="130">
        <v>8.5020000000000007</v>
      </c>
      <c r="G138" s="17">
        <v>3</v>
      </c>
      <c r="H138" s="17" t="s">
        <v>11</v>
      </c>
      <c r="I138" s="18">
        <v>78</v>
      </c>
      <c r="J138" s="19">
        <f t="shared" si="5"/>
        <v>132.63120000000004</v>
      </c>
    </row>
    <row r="139" spans="3:10" ht="18" x14ac:dyDescent="0.25">
      <c r="C139" s="215">
        <v>35</v>
      </c>
      <c r="D139" s="180" t="s">
        <v>96</v>
      </c>
      <c r="E139" s="130" t="s">
        <v>131</v>
      </c>
      <c r="F139" s="130">
        <v>8.5009999999999994</v>
      </c>
      <c r="G139" s="17">
        <v>3</v>
      </c>
      <c r="H139" s="17" t="s">
        <v>11</v>
      </c>
      <c r="I139" s="18">
        <v>78</v>
      </c>
      <c r="J139" s="19">
        <f t="shared" si="5"/>
        <v>132.6156</v>
      </c>
    </row>
    <row r="140" spans="3:10" ht="18" x14ac:dyDescent="0.25">
      <c r="C140" s="215">
        <v>36</v>
      </c>
      <c r="D140" s="180" t="s">
        <v>96</v>
      </c>
      <c r="E140" s="130" t="s">
        <v>132</v>
      </c>
      <c r="F140" s="130">
        <v>8.5009999999999994</v>
      </c>
      <c r="G140" s="17">
        <v>3</v>
      </c>
      <c r="H140" s="17" t="s">
        <v>11</v>
      </c>
      <c r="I140" s="18">
        <v>78</v>
      </c>
      <c r="J140" s="19">
        <f t="shared" si="5"/>
        <v>132.6156</v>
      </c>
    </row>
    <row r="141" spans="3:10" ht="18" x14ac:dyDescent="0.25">
      <c r="C141" s="215">
        <v>37</v>
      </c>
      <c r="D141" s="180" t="s">
        <v>96</v>
      </c>
      <c r="E141" s="130" t="s">
        <v>133</v>
      </c>
      <c r="F141" s="130">
        <v>8.5009999999999994</v>
      </c>
      <c r="G141" s="17">
        <v>3</v>
      </c>
      <c r="H141" s="17" t="s">
        <v>11</v>
      </c>
      <c r="I141" s="18">
        <v>78</v>
      </c>
      <c r="J141" s="19">
        <f t="shared" si="5"/>
        <v>132.6156</v>
      </c>
    </row>
    <row r="142" spans="3:10" ht="18" x14ac:dyDescent="0.25">
      <c r="C142" s="215">
        <v>38</v>
      </c>
      <c r="D142" s="180" t="s">
        <v>96</v>
      </c>
      <c r="E142" s="130" t="s">
        <v>134</v>
      </c>
      <c r="F142" s="130">
        <v>8.5009999999999994</v>
      </c>
      <c r="G142" s="17">
        <v>3</v>
      </c>
      <c r="H142" s="17" t="s">
        <v>11</v>
      </c>
      <c r="I142" s="18">
        <v>78</v>
      </c>
      <c r="J142" s="19">
        <f t="shared" si="5"/>
        <v>132.6156</v>
      </c>
    </row>
    <row r="143" spans="3:10" ht="18" x14ac:dyDescent="0.25">
      <c r="C143" s="215">
        <v>39</v>
      </c>
      <c r="D143" s="180" t="s">
        <v>96</v>
      </c>
      <c r="E143" s="130" t="s">
        <v>135</v>
      </c>
      <c r="F143" s="130">
        <v>8.5009999999999994</v>
      </c>
      <c r="G143" s="17">
        <v>3</v>
      </c>
      <c r="H143" s="17" t="s">
        <v>11</v>
      </c>
      <c r="I143" s="18">
        <v>78</v>
      </c>
      <c r="J143" s="19">
        <f t="shared" ref="J143:J162" si="6">20%*I143*F143</f>
        <v>132.6156</v>
      </c>
    </row>
    <row r="144" spans="3:10" ht="18" x14ac:dyDescent="0.25">
      <c r="C144" s="215">
        <v>40</v>
      </c>
      <c r="D144" s="180" t="s">
        <v>96</v>
      </c>
      <c r="E144" s="130" t="s">
        <v>136</v>
      </c>
      <c r="F144" s="130">
        <v>8.5009999999999994</v>
      </c>
      <c r="G144" s="17">
        <v>3</v>
      </c>
      <c r="H144" s="17" t="s">
        <v>11</v>
      </c>
      <c r="I144" s="18">
        <v>78</v>
      </c>
      <c r="J144" s="19">
        <f t="shared" si="6"/>
        <v>132.6156</v>
      </c>
    </row>
    <row r="145" spans="3:19" ht="18" x14ac:dyDescent="0.25">
      <c r="C145" s="215">
        <v>41</v>
      </c>
      <c r="D145" s="180" t="s">
        <v>96</v>
      </c>
      <c r="E145" s="130" t="s">
        <v>137</v>
      </c>
      <c r="F145" s="130">
        <v>8.5009999999999994</v>
      </c>
      <c r="G145" s="17">
        <v>3</v>
      </c>
      <c r="H145" s="17" t="s">
        <v>11</v>
      </c>
      <c r="I145" s="18">
        <v>78</v>
      </c>
      <c r="J145" s="19">
        <f t="shared" si="6"/>
        <v>132.6156</v>
      </c>
    </row>
    <row r="146" spans="3:19" ht="18" x14ac:dyDescent="0.25">
      <c r="C146" s="215">
        <v>42</v>
      </c>
      <c r="D146" s="180" t="s">
        <v>96</v>
      </c>
      <c r="E146" s="130" t="s">
        <v>138</v>
      </c>
      <c r="F146" s="130">
        <v>8.5020000000000007</v>
      </c>
      <c r="G146" s="17">
        <v>3</v>
      </c>
      <c r="H146" s="17" t="s">
        <v>11</v>
      </c>
      <c r="I146" s="18">
        <v>78</v>
      </c>
      <c r="J146" s="19">
        <f t="shared" si="6"/>
        <v>132.63120000000004</v>
      </c>
    </row>
    <row r="147" spans="3:19" ht="18" x14ac:dyDescent="0.25">
      <c r="C147" s="215">
        <v>43</v>
      </c>
      <c r="D147" s="180" t="s">
        <v>96</v>
      </c>
      <c r="E147" s="130" t="s">
        <v>139</v>
      </c>
      <c r="F147" s="130">
        <v>8.5009999999999994</v>
      </c>
      <c r="G147" s="17">
        <v>3</v>
      </c>
      <c r="H147" s="17" t="s">
        <v>11</v>
      </c>
      <c r="I147" s="18">
        <v>78</v>
      </c>
      <c r="J147" s="19">
        <f t="shared" si="6"/>
        <v>132.6156</v>
      </c>
    </row>
    <row r="148" spans="3:19" ht="18" x14ac:dyDescent="0.25">
      <c r="C148" s="215">
        <v>44</v>
      </c>
      <c r="D148" s="180" t="s">
        <v>96</v>
      </c>
      <c r="E148" s="130" t="s">
        <v>140</v>
      </c>
      <c r="F148" s="130">
        <v>8.5009999999999994</v>
      </c>
      <c r="G148" s="17">
        <v>3</v>
      </c>
      <c r="H148" s="17" t="s">
        <v>11</v>
      </c>
      <c r="I148" s="18">
        <v>78</v>
      </c>
      <c r="J148" s="19">
        <f t="shared" si="6"/>
        <v>132.6156</v>
      </c>
    </row>
    <row r="149" spans="3:19" ht="18" x14ac:dyDescent="0.25">
      <c r="C149" s="215">
        <v>45</v>
      </c>
      <c r="D149" s="180" t="s">
        <v>96</v>
      </c>
      <c r="E149" s="130" t="s">
        <v>141</v>
      </c>
      <c r="F149" s="130">
        <v>8.5020000000000007</v>
      </c>
      <c r="G149" s="17">
        <v>3</v>
      </c>
      <c r="H149" s="17" t="s">
        <v>11</v>
      </c>
      <c r="I149" s="18">
        <v>78</v>
      </c>
      <c r="J149" s="19">
        <f t="shared" si="6"/>
        <v>132.63120000000004</v>
      </c>
    </row>
    <row r="150" spans="3:19" ht="18" x14ac:dyDescent="0.25">
      <c r="C150" s="215">
        <v>46</v>
      </c>
      <c r="D150" s="180" t="s">
        <v>96</v>
      </c>
      <c r="E150" s="130" t="s">
        <v>142</v>
      </c>
      <c r="F150" s="165">
        <v>8.5</v>
      </c>
      <c r="G150" s="17">
        <v>3</v>
      </c>
      <c r="H150" s="17" t="s">
        <v>11</v>
      </c>
      <c r="I150" s="18">
        <v>78</v>
      </c>
      <c r="J150" s="19">
        <f t="shared" si="6"/>
        <v>132.60000000000002</v>
      </c>
    </row>
    <row r="151" spans="3:19" ht="18" x14ac:dyDescent="0.25">
      <c r="C151" s="215">
        <v>47</v>
      </c>
      <c r="D151" s="41" t="s">
        <v>96</v>
      </c>
      <c r="E151" s="55" t="s">
        <v>143</v>
      </c>
      <c r="F151" s="166">
        <v>8.5009999999999994</v>
      </c>
      <c r="G151" s="55">
        <v>3</v>
      </c>
      <c r="H151" s="17" t="s">
        <v>11</v>
      </c>
      <c r="I151" s="18">
        <v>78</v>
      </c>
      <c r="J151" s="19">
        <f t="shared" si="6"/>
        <v>132.6156</v>
      </c>
    </row>
    <row r="152" spans="3:19" ht="18" x14ac:dyDescent="0.25">
      <c r="C152" s="215">
        <v>48</v>
      </c>
      <c r="D152" s="41" t="s">
        <v>96</v>
      </c>
      <c r="E152" s="55" t="s">
        <v>144</v>
      </c>
      <c r="F152" s="166">
        <v>8.5009999999999994</v>
      </c>
      <c r="G152" s="55">
        <v>3</v>
      </c>
      <c r="H152" s="17" t="s">
        <v>11</v>
      </c>
      <c r="I152" s="18">
        <v>78</v>
      </c>
      <c r="J152" s="19">
        <f t="shared" si="6"/>
        <v>132.6156</v>
      </c>
      <c r="K152" s="362"/>
      <c r="L152" s="362"/>
      <c r="M152" s="362"/>
      <c r="N152" s="362"/>
      <c r="O152" s="362"/>
      <c r="P152" s="362"/>
      <c r="Q152" s="362"/>
      <c r="R152" s="362"/>
      <c r="S152" s="362"/>
    </row>
    <row r="153" spans="3:19" ht="18" x14ac:dyDescent="0.25">
      <c r="C153" s="215">
        <v>49</v>
      </c>
      <c r="D153" s="41" t="s">
        <v>96</v>
      </c>
      <c r="E153" s="55" t="s">
        <v>145</v>
      </c>
      <c r="F153" s="166">
        <v>8.5009999999999994</v>
      </c>
      <c r="G153" s="55">
        <v>3</v>
      </c>
      <c r="H153" s="17" t="s">
        <v>11</v>
      </c>
      <c r="I153" s="18">
        <v>78</v>
      </c>
      <c r="J153" s="19">
        <f t="shared" si="6"/>
        <v>132.6156</v>
      </c>
    </row>
    <row r="154" spans="3:19" ht="18" x14ac:dyDescent="0.25">
      <c r="C154" s="215">
        <v>50</v>
      </c>
      <c r="D154" s="41" t="s">
        <v>96</v>
      </c>
      <c r="E154" s="55" t="s">
        <v>146</v>
      </c>
      <c r="F154" s="166">
        <v>8.5009999999999994</v>
      </c>
      <c r="G154" s="55">
        <v>3</v>
      </c>
      <c r="H154" s="17" t="s">
        <v>11</v>
      </c>
      <c r="I154" s="18">
        <v>78</v>
      </c>
      <c r="J154" s="19">
        <f t="shared" si="6"/>
        <v>132.6156</v>
      </c>
    </row>
    <row r="155" spans="3:19" ht="18" x14ac:dyDescent="0.25">
      <c r="C155" s="215">
        <v>51</v>
      </c>
      <c r="D155" s="41" t="s">
        <v>96</v>
      </c>
      <c r="E155" s="55" t="s">
        <v>147</v>
      </c>
      <c r="F155" s="166">
        <v>237.80799999999999</v>
      </c>
      <c r="G155" s="55">
        <v>3</v>
      </c>
      <c r="H155" s="40" t="s">
        <v>11</v>
      </c>
      <c r="I155" s="18">
        <v>78</v>
      </c>
      <c r="J155" s="19">
        <f t="shared" si="6"/>
        <v>3709.8048000000003</v>
      </c>
      <c r="K155" s="196"/>
    </row>
    <row r="156" spans="3:19" ht="18" x14ac:dyDescent="0.25">
      <c r="C156" s="215">
        <v>52</v>
      </c>
      <c r="D156" s="41" t="s">
        <v>96</v>
      </c>
      <c r="E156" s="55" t="s">
        <v>148</v>
      </c>
      <c r="F156" s="166">
        <v>8.5009999999999994</v>
      </c>
      <c r="G156" s="55">
        <v>3</v>
      </c>
      <c r="H156" s="17" t="s">
        <v>11</v>
      </c>
      <c r="I156" s="18">
        <v>78</v>
      </c>
      <c r="J156" s="19">
        <f t="shared" si="6"/>
        <v>132.6156</v>
      </c>
      <c r="K156" s="196"/>
    </row>
    <row r="157" spans="3:19" ht="18.75" thickBot="1" x14ac:dyDescent="0.3">
      <c r="C157" s="211">
        <v>53</v>
      </c>
      <c r="D157" s="100" t="s">
        <v>96</v>
      </c>
      <c r="E157" s="119" t="s">
        <v>149</v>
      </c>
      <c r="F157" s="174">
        <v>8.5009999999999994</v>
      </c>
      <c r="G157" s="119">
        <v>3</v>
      </c>
      <c r="H157" s="94" t="s">
        <v>11</v>
      </c>
      <c r="I157" s="73">
        <v>78</v>
      </c>
      <c r="J157" s="74">
        <f t="shared" si="6"/>
        <v>132.6156</v>
      </c>
    </row>
    <row r="158" spans="3:19" ht="18" x14ac:dyDescent="0.25">
      <c r="C158" s="215">
        <v>54</v>
      </c>
      <c r="D158" s="41" t="s">
        <v>96</v>
      </c>
      <c r="E158" s="55" t="s">
        <v>150</v>
      </c>
      <c r="F158" s="166">
        <v>8.5009999999999994</v>
      </c>
      <c r="G158" s="55">
        <v>3</v>
      </c>
      <c r="H158" s="17" t="s">
        <v>11</v>
      </c>
      <c r="I158" s="18">
        <v>78</v>
      </c>
      <c r="J158" s="19">
        <f t="shared" si="6"/>
        <v>132.6156</v>
      </c>
    </row>
    <row r="159" spans="3:19" ht="18" x14ac:dyDescent="0.25">
      <c r="C159" s="215">
        <v>55</v>
      </c>
      <c r="D159" s="41" t="s">
        <v>96</v>
      </c>
      <c r="E159" s="55" t="s">
        <v>151</v>
      </c>
      <c r="F159" s="166">
        <v>8.5009999999999994</v>
      </c>
      <c r="G159" s="55">
        <v>3</v>
      </c>
      <c r="H159" s="17" t="s">
        <v>11</v>
      </c>
      <c r="I159" s="18">
        <v>78</v>
      </c>
      <c r="J159" s="19">
        <f t="shared" si="6"/>
        <v>132.6156</v>
      </c>
    </row>
    <row r="160" spans="3:19" ht="18" x14ac:dyDescent="0.25">
      <c r="C160" s="215">
        <v>56</v>
      </c>
      <c r="D160" s="41" t="s">
        <v>96</v>
      </c>
      <c r="E160" s="55" t="s">
        <v>152</v>
      </c>
      <c r="F160" s="166">
        <v>8.5009999999999994</v>
      </c>
      <c r="G160" s="55">
        <v>3</v>
      </c>
      <c r="H160" s="17" t="s">
        <v>11</v>
      </c>
      <c r="I160" s="18">
        <v>78</v>
      </c>
      <c r="J160" s="19">
        <f t="shared" si="6"/>
        <v>132.6156</v>
      </c>
    </row>
    <row r="161" spans="3:10" ht="18" x14ac:dyDescent="0.25">
      <c r="C161" s="215">
        <v>57</v>
      </c>
      <c r="D161" s="41" t="s">
        <v>96</v>
      </c>
      <c r="E161" s="55" t="s">
        <v>153</v>
      </c>
      <c r="F161" s="166">
        <v>8.5009999999999994</v>
      </c>
      <c r="G161" s="55">
        <v>3</v>
      </c>
      <c r="H161" s="17" t="s">
        <v>11</v>
      </c>
      <c r="I161" s="18">
        <v>78</v>
      </c>
      <c r="J161" s="19">
        <f t="shared" si="6"/>
        <v>132.6156</v>
      </c>
    </row>
    <row r="162" spans="3:10" ht="18" x14ac:dyDescent="0.25">
      <c r="C162" s="215">
        <v>58</v>
      </c>
      <c r="D162" s="41" t="s">
        <v>96</v>
      </c>
      <c r="E162" s="55" t="s">
        <v>154</v>
      </c>
      <c r="F162" s="166">
        <v>13.377000000000001</v>
      </c>
      <c r="G162" s="55">
        <v>2</v>
      </c>
      <c r="H162" s="17" t="s">
        <v>11</v>
      </c>
      <c r="I162" s="18">
        <v>78</v>
      </c>
      <c r="J162" s="19">
        <f t="shared" si="6"/>
        <v>208.68120000000002</v>
      </c>
    </row>
    <row r="163" spans="3:10" ht="18" x14ac:dyDescent="0.25">
      <c r="C163" s="215">
        <v>59</v>
      </c>
      <c r="D163" s="41" t="s">
        <v>96</v>
      </c>
      <c r="E163" s="55" t="s">
        <v>155</v>
      </c>
      <c r="F163" s="166">
        <v>24.003</v>
      </c>
      <c r="G163" s="55">
        <v>2</v>
      </c>
      <c r="H163" s="17" t="s">
        <v>11</v>
      </c>
      <c r="I163" s="18">
        <v>78</v>
      </c>
      <c r="J163" s="19">
        <f t="shared" ref="J163:J184" si="7">20%*I163*F163</f>
        <v>374.44680000000005</v>
      </c>
    </row>
    <row r="164" spans="3:10" ht="18" x14ac:dyDescent="0.25">
      <c r="C164" s="215">
        <v>60</v>
      </c>
      <c r="D164" s="41" t="s">
        <v>96</v>
      </c>
      <c r="E164" s="55" t="s">
        <v>156</v>
      </c>
      <c r="F164" s="166">
        <v>8.7520000000000007</v>
      </c>
      <c r="G164" s="55">
        <v>2</v>
      </c>
      <c r="H164" s="17" t="s">
        <v>11</v>
      </c>
      <c r="I164" s="18">
        <v>78</v>
      </c>
      <c r="J164" s="19">
        <f t="shared" si="7"/>
        <v>136.53120000000001</v>
      </c>
    </row>
    <row r="165" spans="3:10" ht="18" x14ac:dyDescent="0.25">
      <c r="C165" s="215">
        <v>61</v>
      </c>
      <c r="D165" s="41" t="s">
        <v>96</v>
      </c>
      <c r="E165" s="55" t="s">
        <v>157</v>
      </c>
      <c r="F165" s="166">
        <v>8.7530000000000001</v>
      </c>
      <c r="G165" s="55">
        <v>2</v>
      </c>
      <c r="H165" s="17" t="s">
        <v>11</v>
      </c>
      <c r="I165" s="18">
        <v>78</v>
      </c>
      <c r="J165" s="19">
        <f t="shared" si="7"/>
        <v>136.54680000000002</v>
      </c>
    </row>
    <row r="166" spans="3:10" ht="18" x14ac:dyDescent="0.25">
      <c r="C166" s="215">
        <v>62</v>
      </c>
      <c r="D166" s="41" t="s">
        <v>96</v>
      </c>
      <c r="E166" s="55" t="s">
        <v>158</v>
      </c>
      <c r="F166" s="166">
        <v>5.0010000000000003</v>
      </c>
      <c r="G166" s="55">
        <v>2</v>
      </c>
      <c r="H166" s="17" t="s">
        <v>11</v>
      </c>
      <c r="I166" s="18">
        <v>78</v>
      </c>
      <c r="J166" s="19">
        <f t="shared" si="7"/>
        <v>78.015600000000006</v>
      </c>
    </row>
    <row r="167" spans="3:10" ht="18" x14ac:dyDescent="0.25">
      <c r="C167" s="215">
        <v>63</v>
      </c>
      <c r="D167" s="41" t="s">
        <v>96</v>
      </c>
      <c r="E167" s="55" t="s">
        <v>159</v>
      </c>
      <c r="F167" s="166">
        <v>5.0010000000000003</v>
      </c>
      <c r="G167" s="55">
        <v>2</v>
      </c>
      <c r="H167" s="17" t="s">
        <v>11</v>
      </c>
      <c r="I167" s="18">
        <v>78</v>
      </c>
      <c r="J167" s="19">
        <f t="shared" si="7"/>
        <v>78.015600000000006</v>
      </c>
    </row>
    <row r="168" spans="3:10" ht="18" x14ac:dyDescent="0.25">
      <c r="C168" s="215">
        <v>64</v>
      </c>
      <c r="D168" s="41" t="s">
        <v>96</v>
      </c>
      <c r="E168" s="55" t="s">
        <v>160</v>
      </c>
      <c r="F168" s="166">
        <v>8.0020000000000007</v>
      </c>
      <c r="G168" s="55">
        <v>2</v>
      </c>
      <c r="H168" s="17" t="s">
        <v>11</v>
      </c>
      <c r="I168" s="18">
        <v>78</v>
      </c>
      <c r="J168" s="19">
        <f t="shared" si="7"/>
        <v>124.83120000000002</v>
      </c>
    </row>
    <row r="169" spans="3:10" ht="18" x14ac:dyDescent="0.25">
      <c r="C169" s="215">
        <v>65</v>
      </c>
      <c r="D169" s="41" t="s">
        <v>96</v>
      </c>
      <c r="E169" s="55" t="s">
        <v>161</v>
      </c>
      <c r="F169" s="166">
        <v>9.7530000000000001</v>
      </c>
      <c r="G169" s="55">
        <v>2</v>
      </c>
      <c r="H169" s="17" t="s">
        <v>11</v>
      </c>
      <c r="I169" s="18">
        <v>78</v>
      </c>
      <c r="J169" s="19">
        <f t="shared" si="7"/>
        <v>152.14680000000001</v>
      </c>
    </row>
    <row r="170" spans="3:10" ht="18" x14ac:dyDescent="0.25">
      <c r="C170" s="215">
        <v>66</v>
      </c>
      <c r="D170" s="41" t="s">
        <v>96</v>
      </c>
      <c r="E170" s="55" t="s">
        <v>162</v>
      </c>
      <c r="F170" s="166">
        <v>8.0850000000000009</v>
      </c>
      <c r="G170" s="55">
        <v>3</v>
      </c>
      <c r="H170" s="17" t="s">
        <v>11</v>
      </c>
      <c r="I170" s="18">
        <v>78</v>
      </c>
      <c r="J170" s="19">
        <f t="shared" si="7"/>
        <v>126.12600000000002</v>
      </c>
    </row>
    <row r="171" spans="3:10" ht="18" x14ac:dyDescent="0.25">
      <c r="C171" s="215">
        <v>67</v>
      </c>
      <c r="D171" s="41" t="s">
        <v>96</v>
      </c>
      <c r="E171" s="55" t="s">
        <v>163</v>
      </c>
      <c r="F171" s="166">
        <v>8.0850000000000009</v>
      </c>
      <c r="G171" s="55">
        <v>3</v>
      </c>
      <c r="H171" s="17" t="s">
        <v>11</v>
      </c>
      <c r="I171" s="18">
        <v>78</v>
      </c>
      <c r="J171" s="19">
        <f t="shared" si="7"/>
        <v>126.12600000000002</v>
      </c>
    </row>
    <row r="172" spans="3:10" ht="18" x14ac:dyDescent="0.25">
      <c r="C172" s="215">
        <v>68</v>
      </c>
      <c r="D172" s="41" t="s">
        <v>96</v>
      </c>
      <c r="E172" s="55" t="s">
        <v>164</v>
      </c>
      <c r="F172" s="166">
        <v>8.0830000000000002</v>
      </c>
      <c r="G172" s="55">
        <v>3</v>
      </c>
      <c r="H172" s="17" t="s">
        <v>11</v>
      </c>
      <c r="I172" s="18">
        <v>78</v>
      </c>
      <c r="J172" s="19">
        <f t="shared" si="7"/>
        <v>126.09480000000002</v>
      </c>
    </row>
    <row r="173" spans="3:10" ht="18" x14ac:dyDescent="0.25">
      <c r="C173" s="215">
        <v>69</v>
      </c>
      <c r="D173" s="41" t="s">
        <v>96</v>
      </c>
      <c r="E173" s="55" t="s">
        <v>165</v>
      </c>
      <c r="F173" s="166">
        <v>8.0850000000000009</v>
      </c>
      <c r="G173" s="55">
        <v>3</v>
      </c>
      <c r="H173" s="17" t="s">
        <v>11</v>
      </c>
      <c r="I173" s="18">
        <v>78</v>
      </c>
      <c r="J173" s="19">
        <f t="shared" si="7"/>
        <v>126.12600000000002</v>
      </c>
    </row>
    <row r="174" spans="3:10" ht="18" x14ac:dyDescent="0.25">
      <c r="C174" s="215">
        <v>70</v>
      </c>
      <c r="D174" s="41" t="s">
        <v>96</v>
      </c>
      <c r="E174" s="55" t="s">
        <v>166</v>
      </c>
      <c r="F174" s="166">
        <v>5.0739999999999998</v>
      </c>
      <c r="G174" s="55">
        <v>3</v>
      </c>
      <c r="H174" s="17" t="s">
        <v>11</v>
      </c>
      <c r="I174" s="18">
        <v>78</v>
      </c>
      <c r="J174" s="19">
        <f t="shared" si="7"/>
        <v>79.15440000000001</v>
      </c>
    </row>
    <row r="175" spans="3:10" ht="18" x14ac:dyDescent="0.25">
      <c r="C175" s="215">
        <v>71</v>
      </c>
      <c r="D175" s="41" t="s">
        <v>96</v>
      </c>
      <c r="E175" s="55" t="s">
        <v>167</v>
      </c>
      <c r="F175" s="166">
        <v>8.5009999999999994</v>
      </c>
      <c r="G175" s="55">
        <v>3</v>
      </c>
      <c r="H175" s="17" t="s">
        <v>11</v>
      </c>
      <c r="I175" s="18">
        <v>78</v>
      </c>
      <c r="J175" s="19">
        <f t="shared" si="7"/>
        <v>132.6156</v>
      </c>
    </row>
    <row r="176" spans="3:10" ht="18" x14ac:dyDescent="0.25">
      <c r="C176" s="215">
        <v>72</v>
      </c>
      <c r="D176" s="41" t="s">
        <v>96</v>
      </c>
      <c r="E176" s="55" t="s">
        <v>168</v>
      </c>
      <c r="F176" s="166">
        <v>8.5549999999999997</v>
      </c>
      <c r="G176" s="55">
        <v>3</v>
      </c>
      <c r="H176" s="17" t="s">
        <v>11</v>
      </c>
      <c r="I176" s="18">
        <v>78</v>
      </c>
      <c r="J176" s="19">
        <f t="shared" si="7"/>
        <v>133.458</v>
      </c>
    </row>
    <row r="177" spans="2:11" ht="18" x14ac:dyDescent="0.25">
      <c r="C177" s="215">
        <v>73</v>
      </c>
      <c r="D177" s="41" t="s">
        <v>96</v>
      </c>
      <c r="E177" s="55" t="s">
        <v>169</v>
      </c>
      <c r="F177" s="166">
        <v>8.5549999999999997</v>
      </c>
      <c r="G177" s="55">
        <v>3</v>
      </c>
      <c r="H177" s="17" t="s">
        <v>11</v>
      </c>
      <c r="I177" s="18">
        <v>78</v>
      </c>
      <c r="J177" s="19">
        <f t="shared" si="7"/>
        <v>133.458</v>
      </c>
    </row>
    <row r="178" spans="2:11" ht="18" x14ac:dyDescent="0.25">
      <c r="C178" s="215">
        <v>74</v>
      </c>
      <c r="D178" s="41" t="s">
        <v>96</v>
      </c>
      <c r="E178" s="55" t="s">
        <v>170</v>
      </c>
      <c r="F178" s="166">
        <v>8.5549999999999997</v>
      </c>
      <c r="G178" s="55">
        <v>3</v>
      </c>
      <c r="H178" s="17" t="s">
        <v>11</v>
      </c>
      <c r="I178" s="18">
        <v>78</v>
      </c>
      <c r="J178" s="19">
        <f t="shared" si="7"/>
        <v>133.458</v>
      </c>
    </row>
    <row r="179" spans="2:11" ht="18" x14ac:dyDescent="0.25">
      <c r="C179" s="215">
        <v>75</v>
      </c>
      <c r="D179" s="41" t="s">
        <v>96</v>
      </c>
      <c r="E179" s="55" t="s">
        <v>171</v>
      </c>
      <c r="F179" s="166">
        <v>8.0009999999999994</v>
      </c>
      <c r="G179" s="55">
        <v>2</v>
      </c>
      <c r="H179" s="17" t="s">
        <v>11</v>
      </c>
      <c r="I179" s="18">
        <v>78</v>
      </c>
      <c r="J179" s="19">
        <f t="shared" si="7"/>
        <v>124.8156</v>
      </c>
    </row>
    <row r="180" spans="2:11" ht="18" x14ac:dyDescent="0.25">
      <c r="C180" s="215">
        <v>76</v>
      </c>
      <c r="D180" s="41" t="s">
        <v>96</v>
      </c>
      <c r="E180" s="55" t="s">
        <v>172</v>
      </c>
      <c r="F180" s="166">
        <v>10.002000000000001</v>
      </c>
      <c r="G180" s="55">
        <v>2</v>
      </c>
      <c r="H180" s="17" t="s">
        <v>11</v>
      </c>
      <c r="I180" s="18">
        <v>78</v>
      </c>
      <c r="J180" s="19">
        <f t="shared" si="7"/>
        <v>156.03120000000001</v>
      </c>
    </row>
    <row r="181" spans="2:11" ht="18" x14ac:dyDescent="0.25">
      <c r="C181" s="215">
        <v>77</v>
      </c>
      <c r="D181" s="41" t="s">
        <v>96</v>
      </c>
      <c r="E181" s="55" t="s">
        <v>173</v>
      </c>
      <c r="F181" s="166">
        <v>10.000999999999999</v>
      </c>
      <c r="G181" s="55">
        <v>3</v>
      </c>
      <c r="H181" s="17" t="s">
        <v>11</v>
      </c>
      <c r="I181" s="18">
        <v>78</v>
      </c>
      <c r="J181" s="19">
        <f t="shared" si="7"/>
        <v>156.01560000000001</v>
      </c>
    </row>
    <row r="182" spans="2:11" ht="18" x14ac:dyDescent="0.25">
      <c r="C182" s="215">
        <v>78</v>
      </c>
      <c r="D182" s="41" t="s">
        <v>96</v>
      </c>
      <c r="E182" s="55" t="s">
        <v>174</v>
      </c>
      <c r="F182" s="166">
        <v>10.000999999999999</v>
      </c>
      <c r="G182" s="55">
        <v>3</v>
      </c>
      <c r="H182" s="17" t="s">
        <v>11</v>
      </c>
      <c r="I182" s="18">
        <v>78</v>
      </c>
      <c r="J182" s="19">
        <f t="shared" si="7"/>
        <v>156.01560000000001</v>
      </c>
    </row>
    <row r="183" spans="2:11" ht="18" x14ac:dyDescent="0.25">
      <c r="C183" s="215">
        <v>79</v>
      </c>
      <c r="D183" s="41" t="s">
        <v>96</v>
      </c>
      <c r="E183" s="55" t="s">
        <v>175</v>
      </c>
      <c r="F183" s="166">
        <v>9.0009999999999994</v>
      </c>
      <c r="G183" s="55">
        <v>3</v>
      </c>
      <c r="H183" s="17" t="s">
        <v>11</v>
      </c>
      <c r="I183" s="18">
        <v>78</v>
      </c>
      <c r="J183" s="19">
        <f t="shared" si="7"/>
        <v>140.41560000000001</v>
      </c>
    </row>
    <row r="184" spans="2:11" ht="18" x14ac:dyDescent="0.25">
      <c r="C184" s="215">
        <v>80</v>
      </c>
      <c r="D184" s="41" t="s">
        <v>96</v>
      </c>
      <c r="E184" s="55" t="s">
        <v>176</v>
      </c>
      <c r="F184" s="166">
        <v>9.0009999999999994</v>
      </c>
      <c r="G184" s="55">
        <v>3</v>
      </c>
      <c r="H184" s="17" t="s">
        <v>11</v>
      </c>
      <c r="I184" s="18">
        <v>78</v>
      </c>
      <c r="J184" s="19">
        <f t="shared" si="7"/>
        <v>140.41560000000001</v>
      </c>
    </row>
    <row r="185" spans="2:11" ht="18.75" thickBot="1" x14ac:dyDescent="0.3">
      <c r="C185" s="20"/>
      <c r="D185" s="179" t="s">
        <v>12</v>
      </c>
      <c r="E185" s="129"/>
      <c r="F185" s="156">
        <f>SUM(F158:F184,F107:F157,F105:F106)</f>
        <v>931.87399999999968</v>
      </c>
      <c r="G185" s="21"/>
      <c r="H185" s="22"/>
      <c r="I185" s="23"/>
      <c r="J185" s="24"/>
    </row>
    <row r="186" spans="2:11" ht="18.75" thickBot="1" x14ac:dyDescent="0.3">
      <c r="C186" s="56"/>
      <c r="D186" s="189"/>
      <c r="E186" s="143"/>
      <c r="F186" s="167"/>
      <c r="G186" s="57"/>
      <c r="H186" s="58"/>
      <c r="I186" s="59"/>
      <c r="J186" s="60"/>
    </row>
    <row r="187" spans="2:11" ht="18.75" thickBot="1" x14ac:dyDescent="0.3">
      <c r="C187" s="61">
        <v>1</v>
      </c>
      <c r="D187" s="181" t="s">
        <v>177</v>
      </c>
      <c r="E187" s="131" t="s">
        <v>178</v>
      </c>
      <c r="F187" s="131">
        <v>27.445</v>
      </c>
      <c r="G187" s="62">
        <v>4</v>
      </c>
      <c r="H187" s="62" t="s">
        <v>11</v>
      </c>
      <c r="I187" s="49">
        <v>78</v>
      </c>
      <c r="J187" s="50">
        <f>20%*I187*F187</f>
        <v>428.14200000000005</v>
      </c>
    </row>
    <row r="188" spans="2:11" ht="18.75" thickBot="1" x14ac:dyDescent="0.3">
      <c r="C188" s="61">
        <v>2</v>
      </c>
      <c r="D188" s="180" t="s">
        <v>177</v>
      </c>
      <c r="E188" s="130" t="s">
        <v>179</v>
      </c>
      <c r="F188" s="130">
        <v>10.725</v>
      </c>
      <c r="G188" s="17">
        <v>3</v>
      </c>
      <c r="H188" s="17" t="s">
        <v>11</v>
      </c>
      <c r="I188" s="49">
        <v>78</v>
      </c>
      <c r="J188" s="50">
        <f>20%*I188*F188</f>
        <v>167.31</v>
      </c>
    </row>
    <row r="189" spans="2:11" ht="18.75" thickBot="1" x14ac:dyDescent="0.3">
      <c r="C189" s="61">
        <v>3</v>
      </c>
      <c r="D189" s="180" t="s">
        <v>177</v>
      </c>
      <c r="E189" s="130" t="s">
        <v>180</v>
      </c>
      <c r="F189" s="130">
        <v>10.725</v>
      </c>
      <c r="G189" s="17">
        <v>3</v>
      </c>
      <c r="H189" s="17" t="s">
        <v>11</v>
      </c>
      <c r="I189" s="49">
        <v>78</v>
      </c>
      <c r="J189" s="50">
        <f>20%*I189*F189</f>
        <v>167.31</v>
      </c>
    </row>
    <row r="190" spans="2:11" ht="18" x14ac:dyDescent="0.25">
      <c r="C190" s="61">
        <v>4</v>
      </c>
      <c r="D190" s="180" t="s">
        <v>177</v>
      </c>
      <c r="E190" s="130" t="s">
        <v>181</v>
      </c>
      <c r="F190" s="130">
        <v>8.6980000000000004</v>
      </c>
      <c r="G190" s="17">
        <v>3</v>
      </c>
      <c r="H190" s="17" t="s">
        <v>11</v>
      </c>
      <c r="I190" s="49">
        <v>78</v>
      </c>
      <c r="J190" s="50">
        <f>20%*I190*F190</f>
        <v>135.68880000000001</v>
      </c>
    </row>
    <row r="191" spans="2:11" ht="15.75" x14ac:dyDescent="0.25">
      <c r="B191" s="196"/>
      <c r="C191" s="136"/>
      <c r="D191" s="186"/>
      <c r="E191" s="136"/>
      <c r="F191" s="136"/>
      <c r="G191" s="96"/>
      <c r="H191" s="96"/>
      <c r="I191" s="97"/>
      <c r="J191" s="197"/>
      <c r="K191" s="196"/>
    </row>
    <row r="192" spans="2:11" ht="15.75" x14ac:dyDescent="0.25">
      <c r="B192" s="196"/>
      <c r="C192" s="205" t="s">
        <v>92</v>
      </c>
      <c r="D192" s="187"/>
      <c r="E192" s="137"/>
      <c r="F192" s="136"/>
      <c r="G192" s="51" t="s">
        <v>93</v>
      </c>
      <c r="H192" s="52"/>
      <c r="I192" s="53"/>
      <c r="J192" s="54"/>
      <c r="K192" s="196"/>
    </row>
    <row r="193" spans="2:19" ht="15.75" x14ac:dyDescent="0.25">
      <c r="B193" s="196"/>
      <c r="C193" s="205" t="s">
        <v>94</v>
      </c>
      <c r="D193" s="187"/>
      <c r="E193" s="137"/>
      <c r="F193" s="136"/>
      <c r="G193" s="51" t="s">
        <v>95</v>
      </c>
      <c r="H193" s="52"/>
      <c r="I193" s="53"/>
      <c r="J193" s="54"/>
      <c r="K193" s="196"/>
    </row>
    <row r="194" spans="2:19" ht="15.75" x14ac:dyDescent="0.25">
      <c r="B194" s="196"/>
      <c r="C194" s="205"/>
      <c r="D194" s="187"/>
      <c r="E194" s="137"/>
      <c r="F194" s="136"/>
      <c r="G194" s="51"/>
      <c r="H194" s="52"/>
      <c r="I194" s="53"/>
      <c r="J194" s="54"/>
      <c r="K194" s="196"/>
    </row>
    <row r="195" spans="2:19" ht="16.5" thickBot="1" x14ac:dyDescent="0.3">
      <c r="B195" s="196"/>
      <c r="C195" s="205"/>
      <c r="D195" s="187"/>
      <c r="E195" s="137"/>
      <c r="F195" s="136"/>
      <c r="G195" s="51"/>
      <c r="H195" s="52"/>
      <c r="I195" s="53"/>
      <c r="J195" s="54"/>
      <c r="K195" s="196"/>
    </row>
    <row r="196" spans="2:19" ht="45.75" thickBot="1" x14ac:dyDescent="0.3">
      <c r="C196" s="3" t="s">
        <v>1</v>
      </c>
      <c r="D196" s="4" t="s">
        <v>2</v>
      </c>
      <c r="E196" s="5" t="s">
        <v>3</v>
      </c>
      <c r="F196" s="234" t="s">
        <v>4</v>
      </c>
      <c r="G196" s="5" t="s">
        <v>5</v>
      </c>
      <c r="H196" s="4" t="s">
        <v>6</v>
      </c>
      <c r="I196" s="6" t="s">
        <v>7</v>
      </c>
      <c r="J196" s="7" t="s">
        <v>8</v>
      </c>
    </row>
    <row r="197" spans="2:19" ht="15.75" thickBot="1" x14ac:dyDescent="0.3">
      <c r="C197" s="8">
        <v>1</v>
      </c>
      <c r="D197" s="8">
        <v>2</v>
      </c>
      <c r="E197" s="8">
        <v>3</v>
      </c>
      <c r="F197" s="8">
        <v>4</v>
      </c>
      <c r="G197" s="8">
        <v>5</v>
      </c>
      <c r="H197" s="8">
        <v>6</v>
      </c>
      <c r="I197" s="8">
        <v>7</v>
      </c>
      <c r="J197" s="9">
        <v>8</v>
      </c>
    </row>
    <row r="198" spans="2:19" ht="15.75" thickBot="1" x14ac:dyDescent="0.3">
      <c r="C198" s="10"/>
      <c r="D198" s="178"/>
      <c r="E198" s="127"/>
      <c r="F198" s="155"/>
      <c r="G198" s="11"/>
      <c r="H198" s="11"/>
      <c r="I198" s="12"/>
      <c r="J198" s="13"/>
    </row>
    <row r="199" spans="2:19" ht="18.75" thickBot="1" x14ac:dyDescent="0.3">
      <c r="C199" s="61">
        <v>5</v>
      </c>
      <c r="D199" s="180" t="s">
        <v>177</v>
      </c>
      <c r="E199" s="130" t="s">
        <v>182</v>
      </c>
      <c r="F199" s="165">
        <v>3</v>
      </c>
      <c r="G199" s="17">
        <v>3</v>
      </c>
      <c r="H199" s="17" t="s">
        <v>11</v>
      </c>
      <c r="I199" s="49">
        <v>78</v>
      </c>
      <c r="J199" s="50">
        <f>20%*I199*F199</f>
        <v>46.800000000000004</v>
      </c>
      <c r="K199" s="362"/>
      <c r="L199" s="362"/>
      <c r="M199" s="362"/>
      <c r="N199" s="362"/>
      <c r="O199" s="362"/>
      <c r="P199" s="362"/>
      <c r="Q199" s="362"/>
      <c r="R199" s="362"/>
      <c r="S199" s="362"/>
    </row>
    <row r="200" spans="2:19" ht="18.75" thickBot="1" x14ac:dyDescent="0.3">
      <c r="C200" s="27"/>
      <c r="D200" s="183" t="s">
        <v>12</v>
      </c>
      <c r="E200" s="133"/>
      <c r="F200" s="157">
        <f>SUM(F187:F199)</f>
        <v>64.593000000000004</v>
      </c>
      <c r="G200" s="28"/>
      <c r="H200" s="29"/>
      <c r="I200" s="30"/>
      <c r="J200" s="31"/>
    </row>
    <row r="201" spans="2:19" ht="18.75" thickBot="1" x14ac:dyDescent="0.3">
      <c r="C201" s="86"/>
      <c r="D201" s="87"/>
      <c r="E201" s="110"/>
      <c r="F201" s="164"/>
      <c r="G201" s="110"/>
      <c r="H201" s="111"/>
      <c r="I201" s="91"/>
      <c r="J201" s="92"/>
    </row>
    <row r="202" spans="2:19" ht="18.75" thickBot="1" x14ac:dyDescent="0.3">
      <c r="C202" s="112">
        <v>1</v>
      </c>
      <c r="D202" s="363" t="s">
        <v>183</v>
      </c>
      <c r="E202" s="364" t="s">
        <v>184</v>
      </c>
      <c r="F202" s="365">
        <v>1961.386</v>
      </c>
      <c r="G202" s="366">
        <v>4</v>
      </c>
      <c r="H202" s="366" t="s">
        <v>11</v>
      </c>
      <c r="I202" s="30">
        <v>78</v>
      </c>
      <c r="J202" s="31">
        <f>20%*I202*F202</f>
        <v>30597.621600000002</v>
      </c>
    </row>
    <row r="203" spans="2:19" ht="18.75" thickBot="1" x14ac:dyDescent="0.3">
      <c r="C203" s="27"/>
      <c r="D203" s="183" t="s">
        <v>12</v>
      </c>
      <c r="E203" s="133"/>
      <c r="F203" s="157">
        <f>SUM(F202:F202)</f>
        <v>1961.386</v>
      </c>
      <c r="G203" s="28"/>
      <c r="H203" s="29"/>
      <c r="I203" s="30"/>
      <c r="J203" s="31"/>
    </row>
    <row r="204" spans="2:19" ht="18.75" thickBot="1" x14ac:dyDescent="0.3">
      <c r="C204" s="86"/>
      <c r="D204" s="87"/>
      <c r="E204" s="110"/>
      <c r="F204" s="164"/>
      <c r="G204" s="110"/>
      <c r="H204" s="111"/>
      <c r="I204" s="91"/>
      <c r="J204" s="92"/>
    </row>
    <row r="205" spans="2:19" ht="18" x14ac:dyDescent="0.25">
      <c r="C205" s="48">
        <v>1</v>
      </c>
      <c r="D205" s="181" t="s">
        <v>185</v>
      </c>
      <c r="E205" s="131" t="s">
        <v>186</v>
      </c>
      <c r="F205" s="357">
        <v>6.89</v>
      </c>
      <c r="G205" s="62">
        <v>4</v>
      </c>
      <c r="H205" s="62" t="s">
        <v>11</v>
      </c>
      <c r="I205" s="49">
        <v>78</v>
      </c>
      <c r="J205" s="50">
        <f t="shared" ref="J205:J211" si="8">20%*I205*F205</f>
        <v>107.48400000000001</v>
      </c>
      <c r="K205" s="196"/>
    </row>
    <row r="206" spans="2:19" ht="18" x14ac:dyDescent="0.25">
      <c r="C206" s="25">
        <v>2</v>
      </c>
      <c r="D206" s="180" t="s">
        <v>185</v>
      </c>
      <c r="E206" s="130" t="s">
        <v>187</v>
      </c>
      <c r="F206" s="165">
        <v>6.89</v>
      </c>
      <c r="G206" s="17">
        <v>4</v>
      </c>
      <c r="H206" s="17" t="s">
        <v>11</v>
      </c>
      <c r="I206" s="18">
        <v>78</v>
      </c>
      <c r="J206" s="19">
        <f t="shared" si="8"/>
        <v>107.48400000000001</v>
      </c>
      <c r="K206" s="196"/>
    </row>
    <row r="207" spans="2:19" ht="18.75" thickBot="1" x14ac:dyDescent="0.3">
      <c r="C207" s="108">
        <v>3</v>
      </c>
      <c r="D207" s="188" t="s">
        <v>185</v>
      </c>
      <c r="E207" s="142" t="s">
        <v>188</v>
      </c>
      <c r="F207" s="358">
        <v>6.89</v>
      </c>
      <c r="G207" s="94">
        <v>4</v>
      </c>
      <c r="H207" s="94" t="s">
        <v>11</v>
      </c>
      <c r="I207" s="73">
        <v>78</v>
      </c>
      <c r="J207" s="74">
        <f t="shared" si="8"/>
        <v>107.48400000000001</v>
      </c>
    </row>
    <row r="208" spans="2:19" ht="18" x14ac:dyDescent="0.25">
      <c r="C208" s="25">
        <v>4</v>
      </c>
      <c r="D208" s="180" t="s">
        <v>185</v>
      </c>
      <c r="E208" s="130" t="s">
        <v>189</v>
      </c>
      <c r="F208" s="130">
        <v>6.6669999999999998</v>
      </c>
      <c r="G208" s="17">
        <v>4</v>
      </c>
      <c r="H208" s="17" t="s">
        <v>11</v>
      </c>
      <c r="I208" s="18">
        <v>78</v>
      </c>
      <c r="J208" s="19">
        <f t="shared" si="8"/>
        <v>104.0052</v>
      </c>
    </row>
    <row r="209" spans="2:11" ht="18" x14ac:dyDescent="0.25">
      <c r="C209" s="25">
        <v>5</v>
      </c>
      <c r="D209" s="180" t="s">
        <v>185</v>
      </c>
      <c r="E209" s="130" t="s">
        <v>190</v>
      </c>
      <c r="F209" s="130">
        <v>7.3339999999999996</v>
      </c>
      <c r="G209" s="17">
        <v>4</v>
      </c>
      <c r="H209" s="17" t="s">
        <v>11</v>
      </c>
      <c r="I209" s="18">
        <v>78</v>
      </c>
      <c r="J209" s="19">
        <f t="shared" si="8"/>
        <v>114.41040000000001</v>
      </c>
    </row>
    <row r="210" spans="2:11" ht="18" x14ac:dyDescent="0.25">
      <c r="C210" s="25">
        <v>6</v>
      </c>
      <c r="D210" s="180" t="s">
        <v>185</v>
      </c>
      <c r="E210" s="130" t="s">
        <v>191</v>
      </c>
      <c r="F210" s="165">
        <v>13.01</v>
      </c>
      <c r="G210" s="17">
        <v>3</v>
      </c>
      <c r="H210" s="17" t="s">
        <v>11</v>
      </c>
      <c r="I210" s="18">
        <v>78</v>
      </c>
      <c r="J210" s="19">
        <f t="shared" si="8"/>
        <v>202.95600000000002</v>
      </c>
    </row>
    <row r="211" spans="2:11" ht="18.75" thickBot="1" x14ac:dyDescent="0.3">
      <c r="C211" s="108">
        <v>7</v>
      </c>
      <c r="D211" s="188" t="s">
        <v>185</v>
      </c>
      <c r="E211" s="142" t="s">
        <v>192</v>
      </c>
      <c r="F211" s="142">
        <v>13.012</v>
      </c>
      <c r="G211" s="94">
        <v>3</v>
      </c>
      <c r="H211" s="94" t="s">
        <v>11</v>
      </c>
      <c r="I211" s="73">
        <v>78</v>
      </c>
      <c r="J211" s="74">
        <f t="shared" si="8"/>
        <v>202.98720000000003</v>
      </c>
    </row>
    <row r="212" spans="2:11" ht="18.75" thickBot="1" x14ac:dyDescent="0.3">
      <c r="C212" s="27"/>
      <c r="D212" s="183" t="s">
        <v>12</v>
      </c>
      <c r="E212" s="133"/>
      <c r="F212" s="157">
        <f>SUM(F211,F210,F209,F208,F207,F206,F205)</f>
        <v>60.692999999999998</v>
      </c>
      <c r="G212" s="28"/>
      <c r="H212" s="29"/>
      <c r="I212" s="30"/>
      <c r="J212" s="31"/>
    </row>
    <row r="213" spans="2:11" ht="18" x14ac:dyDescent="0.25">
      <c r="C213" s="86"/>
      <c r="D213" s="87"/>
      <c r="E213" s="89"/>
      <c r="F213" s="135"/>
      <c r="G213" s="89"/>
      <c r="H213" s="90"/>
      <c r="I213" s="91"/>
      <c r="J213" s="92"/>
    </row>
    <row r="214" spans="2:11" ht="18" x14ac:dyDescent="0.25">
      <c r="C214" s="25">
        <v>1</v>
      </c>
      <c r="D214" s="360" t="s">
        <v>193</v>
      </c>
      <c r="E214" s="361" t="s">
        <v>194</v>
      </c>
      <c r="F214" s="361">
        <v>28.295000000000002</v>
      </c>
      <c r="G214" s="40">
        <v>3</v>
      </c>
      <c r="H214" s="40" t="s">
        <v>11</v>
      </c>
      <c r="I214" s="18">
        <v>78</v>
      </c>
      <c r="J214" s="19">
        <f t="shared" ref="J214:J218" si="9">20%*I214*F214</f>
        <v>441.40200000000004</v>
      </c>
      <c r="K214" s="196"/>
    </row>
    <row r="215" spans="2:11" ht="18" x14ac:dyDescent="0.25">
      <c r="C215" s="25">
        <v>2</v>
      </c>
      <c r="D215" s="180" t="s">
        <v>193</v>
      </c>
      <c r="E215" s="130" t="s">
        <v>195</v>
      </c>
      <c r="F215" s="130">
        <v>6.0010000000000003</v>
      </c>
      <c r="G215" s="17">
        <v>3</v>
      </c>
      <c r="H215" s="17" t="s">
        <v>11</v>
      </c>
      <c r="I215" s="18">
        <v>78</v>
      </c>
      <c r="J215" s="19">
        <f t="shared" si="9"/>
        <v>93.615600000000015</v>
      </c>
      <c r="K215" s="196"/>
    </row>
    <row r="216" spans="2:11" ht="18" x14ac:dyDescent="0.25">
      <c r="C216" s="25">
        <v>3</v>
      </c>
      <c r="D216" s="180" t="s">
        <v>193</v>
      </c>
      <c r="E216" s="130" t="s">
        <v>196</v>
      </c>
      <c r="F216" s="130">
        <v>6.0010000000000003</v>
      </c>
      <c r="G216" s="17">
        <v>3</v>
      </c>
      <c r="H216" s="17" t="s">
        <v>11</v>
      </c>
      <c r="I216" s="18">
        <v>78</v>
      </c>
      <c r="J216" s="19">
        <f t="shared" si="9"/>
        <v>93.615600000000015</v>
      </c>
    </row>
    <row r="217" spans="2:11" ht="18" x14ac:dyDescent="0.25">
      <c r="B217" s="196"/>
      <c r="C217" s="25">
        <v>4</v>
      </c>
      <c r="D217" s="180" t="s">
        <v>193</v>
      </c>
      <c r="E217" s="130" t="s">
        <v>197</v>
      </c>
      <c r="F217" s="130">
        <v>6.0010000000000003</v>
      </c>
      <c r="G217" s="17">
        <v>3</v>
      </c>
      <c r="H217" s="17" t="s">
        <v>11</v>
      </c>
      <c r="I217" s="18">
        <v>78</v>
      </c>
      <c r="J217" s="19">
        <f t="shared" si="9"/>
        <v>93.615600000000015</v>
      </c>
    </row>
    <row r="218" spans="2:11" ht="18" x14ac:dyDescent="0.25">
      <c r="B218" s="196"/>
      <c r="C218" s="25">
        <v>5</v>
      </c>
      <c r="D218" s="232" t="s">
        <v>193</v>
      </c>
      <c r="E218" s="233" t="s">
        <v>198</v>
      </c>
      <c r="F218" s="233">
        <v>6.0010000000000003</v>
      </c>
      <c r="G218" s="231">
        <v>3</v>
      </c>
      <c r="H218" s="231" t="s">
        <v>11</v>
      </c>
      <c r="I218" s="91">
        <v>78</v>
      </c>
      <c r="J218" s="92">
        <f t="shared" si="9"/>
        <v>93.615600000000015</v>
      </c>
    </row>
    <row r="219" spans="2:11" ht="18" x14ac:dyDescent="0.25">
      <c r="C219" s="25">
        <v>6</v>
      </c>
      <c r="D219" s="180" t="s">
        <v>193</v>
      </c>
      <c r="E219" s="130" t="s">
        <v>199</v>
      </c>
      <c r="F219" s="130">
        <v>6.0010000000000003</v>
      </c>
      <c r="G219" s="17">
        <v>3</v>
      </c>
      <c r="H219" s="17" t="s">
        <v>11</v>
      </c>
      <c r="I219" s="18">
        <v>78</v>
      </c>
      <c r="J219" s="19">
        <f t="shared" ref="J219:J250" si="10">20%*I219*F219</f>
        <v>93.615600000000015</v>
      </c>
    </row>
    <row r="220" spans="2:11" ht="18" x14ac:dyDescent="0.25">
      <c r="C220" s="25">
        <v>7</v>
      </c>
      <c r="D220" s="180" t="s">
        <v>193</v>
      </c>
      <c r="E220" s="130" t="s">
        <v>200</v>
      </c>
      <c r="F220" s="130">
        <v>6.0010000000000003</v>
      </c>
      <c r="G220" s="17">
        <v>3</v>
      </c>
      <c r="H220" s="17" t="s">
        <v>11</v>
      </c>
      <c r="I220" s="18">
        <v>78</v>
      </c>
      <c r="J220" s="19">
        <f t="shared" si="10"/>
        <v>93.615600000000015</v>
      </c>
    </row>
    <row r="221" spans="2:11" ht="18" x14ac:dyDescent="0.25">
      <c r="C221" s="25">
        <v>8</v>
      </c>
      <c r="D221" s="180" t="s">
        <v>193</v>
      </c>
      <c r="E221" s="130" t="s">
        <v>201</v>
      </c>
      <c r="F221" s="130">
        <v>6.0010000000000003</v>
      </c>
      <c r="G221" s="17">
        <v>3</v>
      </c>
      <c r="H221" s="17" t="s">
        <v>11</v>
      </c>
      <c r="I221" s="18">
        <v>78</v>
      </c>
      <c r="J221" s="19">
        <f t="shared" si="10"/>
        <v>93.615600000000015</v>
      </c>
    </row>
    <row r="222" spans="2:11" ht="18" x14ac:dyDescent="0.25">
      <c r="C222" s="25">
        <v>9</v>
      </c>
      <c r="D222" s="180" t="s">
        <v>193</v>
      </c>
      <c r="E222" s="130" t="s">
        <v>202</v>
      </c>
      <c r="F222" s="130">
        <v>6.0010000000000003</v>
      </c>
      <c r="G222" s="17">
        <v>3</v>
      </c>
      <c r="H222" s="17" t="s">
        <v>11</v>
      </c>
      <c r="I222" s="18">
        <v>78</v>
      </c>
      <c r="J222" s="19">
        <f t="shared" si="10"/>
        <v>93.615600000000015</v>
      </c>
    </row>
    <row r="223" spans="2:11" ht="18" x14ac:dyDescent="0.25">
      <c r="C223" s="25">
        <v>10</v>
      </c>
      <c r="D223" s="180" t="s">
        <v>193</v>
      </c>
      <c r="E223" s="130" t="s">
        <v>203</v>
      </c>
      <c r="F223" s="130">
        <v>6.0010000000000003</v>
      </c>
      <c r="G223" s="17">
        <v>3</v>
      </c>
      <c r="H223" s="17" t="s">
        <v>11</v>
      </c>
      <c r="I223" s="18">
        <v>78</v>
      </c>
      <c r="J223" s="19">
        <f t="shared" si="10"/>
        <v>93.615600000000015</v>
      </c>
    </row>
    <row r="224" spans="2:11" ht="18" x14ac:dyDescent="0.25">
      <c r="C224" s="25">
        <v>11</v>
      </c>
      <c r="D224" s="180" t="s">
        <v>193</v>
      </c>
      <c r="E224" s="130" t="s">
        <v>204</v>
      </c>
      <c r="F224" s="130">
        <v>6.0010000000000003</v>
      </c>
      <c r="G224" s="17">
        <v>3</v>
      </c>
      <c r="H224" s="17" t="s">
        <v>11</v>
      </c>
      <c r="I224" s="18">
        <v>78</v>
      </c>
      <c r="J224" s="19">
        <f t="shared" si="10"/>
        <v>93.615600000000015</v>
      </c>
    </row>
    <row r="225" spans="3:10" ht="18" x14ac:dyDescent="0.25">
      <c r="C225" s="25">
        <v>12</v>
      </c>
      <c r="D225" s="180" t="s">
        <v>193</v>
      </c>
      <c r="E225" s="130" t="s">
        <v>205</v>
      </c>
      <c r="F225" s="130">
        <v>6.0010000000000003</v>
      </c>
      <c r="G225" s="17">
        <v>3</v>
      </c>
      <c r="H225" s="17" t="s">
        <v>11</v>
      </c>
      <c r="I225" s="18">
        <v>78</v>
      </c>
      <c r="J225" s="19">
        <f t="shared" si="10"/>
        <v>93.615600000000015</v>
      </c>
    </row>
    <row r="226" spans="3:10" ht="18" x14ac:dyDescent="0.25">
      <c r="C226" s="25">
        <v>13</v>
      </c>
      <c r="D226" s="180" t="s">
        <v>193</v>
      </c>
      <c r="E226" s="130" t="s">
        <v>206</v>
      </c>
      <c r="F226" s="130">
        <v>6.0010000000000003</v>
      </c>
      <c r="G226" s="17">
        <v>3</v>
      </c>
      <c r="H226" s="17" t="s">
        <v>11</v>
      </c>
      <c r="I226" s="18">
        <v>78</v>
      </c>
      <c r="J226" s="19">
        <f t="shared" si="10"/>
        <v>93.615600000000015</v>
      </c>
    </row>
    <row r="227" spans="3:10" ht="18" x14ac:dyDescent="0.25">
      <c r="C227" s="25">
        <v>14</v>
      </c>
      <c r="D227" s="180" t="s">
        <v>193</v>
      </c>
      <c r="E227" s="130" t="s">
        <v>207</v>
      </c>
      <c r="F227" s="130">
        <v>6.0010000000000003</v>
      </c>
      <c r="G227" s="17">
        <v>3</v>
      </c>
      <c r="H227" s="17" t="s">
        <v>11</v>
      </c>
      <c r="I227" s="18">
        <v>78</v>
      </c>
      <c r="J227" s="19">
        <f t="shared" si="10"/>
        <v>93.615600000000015</v>
      </c>
    </row>
    <row r="228" spans="3:10" ht="18" x14ac:dyDescent="0.25">
      <c r="C228" s="25">
        <v>15</v>
      </c>
      <c r="D228" s="180" t="s">
        <v>193</v>
      </c>
      <c r="E228" s="130" t="s">
        <v>208</v>
      </c>
      <c r="F228" s="130">
        <v>6.0010000000000003</v>
      </c>
      <c r="G228" s="17">
        <v>3</v>
      </c>
      <c r="H228" s="17" t="s">
        <v>11</v>
      </c>
      <c r="I228" s="18">
        <v>78</v>
      </c>
      <c r="J228" s="19">
        <f t="shared" si="10"/>
        <v>93.615600000000015</v>
      </c>
    </row>
    <row r="229" spans="3:10" ht="18" x14ac:dyDescent="0.25">
      <c r="C229" s="25">
        <v>16</v>
      </c>
      <c r="D229" s="180" t="s">
        <v>193</v>
      </c>
      <c r="E229" s="130" t="s">
        <v>209</v>
      </c>
      <c r="F229" s="130">
        <v>6.0010000000000003</v>
      </c>
      <c r="G229" s="17">
        <v>3</v>
      </c>
      <c r="H229" s="17" t="s">
        <v>11</v>
      </c>
      <c r="I229" s="18">
        <v>78</v>
      </c>
      <c r="J229" s="19">
        <f t="shared" si="10"/>
        <v>93.615600000000015</v>
      </c>
    </row>
    <row r="230" spans="3:10" ht="18" x14ac:dyDescent="0.25">
      <c r="C230" s="25">
        <v>17</v>
      </c>
      <c r="D230" s="180" t="s">
        <v>193</v>
      </c>
      <c r="E230" s="130" t="s">
        <v>210</v>
      </c>
      <c r="F230" s="130">
        <v>6.0010000000000003</v>
      </c>
      <c r="G230" s="17">
        <v>3</v>
      </c>
      <c r="H230" s="17" t="s">
        <v>11</v>
      </c>
      <c r="I230" s="18">
        <v>78</v>
      </c>
      <c r="J230" s="19">
        <f t="shared" si="10"/>
        <v>93.615600000000015</v>
      </c>
    </row>
    <row r="231" spans="3:10" ht="18" x14ac:dyDescent="0.25">
      <c r="C231" s="25">
        <v>18</v>
      </c>
      <c r="D231" s="180" t="s">
        <v>193</v>
      </c>
      <c r="E231" s="130" t="s">
        <v>211</v>
      </c>
      <c r="F231" s="130">
        <v>6.0010000000000003</v>
      </c>
      <c r="G231" s="17">
        <v>3</v>
      </c>
      <c r="H231" s="17" t="s">
        <v>11</v>
      </c>
      <c r="I231" s="18">
        <v>78</v>
      </c>
      <c r="J231" s="19">
        <f t="shared" si="10"/>
        <v>93.615600000000015</v>
      </c>
    </row>
    <row r="232" spans="3:10" ht="18" x14ac:dyDescent="0.25">
      <c r="C232" s="25">
        <v>19</v>
      </c>
      <c r="D232" s="180" t="s">
        <v>193</v>
      </c>
      <c r="E232" s="130" t="s">
        <v>212</v>
      </c>
      <c r="F232" s="130">
        <v>5.992</v>
      </c>
      <c r="G232" s="17">
        <v>3</v>
      </c>
      <c r="H232" s="17" t="s">
        <v>11</v>
      </c>
      <c r="I232" s="18">
        <v>78</v>
      </c>
      <c r="J232" s="19">
        <f t="shared" si="10"/>
        <v>93.475200000000015</v>
      </c>
    </row>
    <row r="233" spans="3:10" ht="18" x14ac:dyDescent="0.25">
      <c r="C233" s="25">
        <v>20</v>
      </c>
      <c r="D233" s="180" t="s">
        <v>193</v>
      </c>
      <c r="E233" s="130" t="s">
        <v>213</v>
      </c>
      <c r="F233" s="130">
        <v>6.0010000000000003</v>
      </c>
      <c r="G233" s="17">
        <v>3</v>
      </c>
      <c r="H233" s="17" t="s">
        <v>11</v>
      </c>
      <c r="I233" s="18">
        <v>78</v>
      </c>
      <c r="J233" s="19">
        <f t="shared" si="10"/>
        <v>93.615600000000015</v>
      </c>
    </row>
    <row r="234" spans="3:10" ht="18" x14ac:dyDescent="0.25">
      <c r="C234" s="25">
        <v>21</v>
      </c>
      <c r="D234" s="180" t="s">
        <v>193</v>
      </c>
      <c r="E234" s="130" t="s">
        <v>214</v>
      </c>
      <c r="F234" s="130">
        <v>6.0010000000000003</v>
      </c>
      <c r="G234" s="17">
        <v>3</v>
      </c>
      <c r="H234" s="17" t="s">
        <v>11</v>
      </c>
      <c r="I234" s="18">
        <v>78</v>
      </c>
      <c r="J234" s="19">
        <f t="shared" si="10"/>
        <v>93.615600000000015</v>
      </c>
    </row>
    <row r="235" spans="3:10" ht="18" x14ac:dyDescent="0.25">
      <c r="C235" s="25">
        <v>22</v>
      </c>
      <c r="D235" s="180" t="s">
        <v>193</v>
      </c>
      <c r="E235" s="130" t="s">
        <v>215</v>
      </c>
      <c r="F235" s="130">
        <v>6.0010000000000003</v>
      </c>
      <c r="G235" s="17">
        <v>3</v>
      </c>
      <c r="H235" s="17" t="s">
        <v>11</v>
      </c>
      <c r="I235" s="18">
        <v>78</v>
      </c>
      <c r="J235" s="19">
        <f t="shared" si="10"/>
        <v>93.615600000000015</v>
      </c>
    </row>
    <row r="236" spans="3:10" ht="18" x14ac:dyDescent="0.25">
      <c r="C236" s="25">
        <v>23</v>
      </c>
      <c r="D236" s="180" t="s">
        <v>193</v>
      </c>
      <c r="E236" s="130" t="s">
        <v>216</v>
      </c>
      <c r="F236" s="130">
        <v>6.0010000000000003</v>
      </c>
      <c r="G236" s="17">
        <v>3</v>
      </c>
      <c r="H236" s="17" t="s">
        <v>11</v>
      </c>
      <c r="I236" s="18">
        <v>78</v>
      </c>
      <c r="J236" s="19">
        <f t="shared" si="10"/>
        <v>93.615600000000015</v>
      </c>
    </row>
    <row r="237" spans="3:10" ht="18" x14ac:dyDescent="0.25">
      <c r="C237" s="25">
        <v>24</v>
      </c>
      <c r="D237" s="180" t="s">
        <v>193</v>
      </c>
      <c r="E237" s="130" t="s">
        <v>217</v>
      </c>
      <c r="F237" s="130">
        <v>6.0010000000000003</v>
      </c>
      <c r="G237" s="17">
        <v>3</v>
      </c>
      <c r="H237" s="17" t="s">
        <v>11</v>
      </c>
      <c r="I237" s="18">
        <v>78</v>
      </c>
      <c r="J237" s="19">
        <f t="shared" si="10"/>
        <v>93.615600000000015</v>
      </c>
    </row>
    <row r="238" spans="3:10" ht="18" x14ac:dyDescent="0.25">
      <c r="C238" s="25">
        <v>25</v>
      </c>
      <c r="D238" s="180" t="s">
        <v>193</v>
      </c>
      <c r="E238" s="130" t="s">
        <v>218</v>
      </c>
      <c r="F238" s="130">
        <v>6.0010000000000003</v>
      </c>
      <c r="G238" s="17">
        <v>3</v>
      </c>
      <c r="H238" s="17" t="s">
        <v>11</v>
      </c>
      <c r="I238" s="18">
        <v>78</v>
      </c>
      <c r="J238" s="19">
        <f t="shared" si="10"/>
        <v>93.615600000000015</v>
      </c>
    </row>
    <row r="239" spans="3:10" ht="18" x14ac:dyDescent="0.25">
      <c r="C239" s="25">
        <v>26</v>
      </c>
      <c r="D239" s="180" t="s">
        <v>193</v>
      </c>
      <c r="E239" s="130" t="s">
        <v>219</v>
      </c>
      <c r="F239" s="130">
        <v>6.0010000000000003</v>
      </c>
      <c r="G239" s="17">
        <v>3</v>
      </c>
      <c r="H239" s="17" t="s">
        <v>11</v>
      </c>
      <c r="I239" s="18">
        <v>78</v>
      </c>
      <c r="J239" s="19">
        <f t="shared" si="10"/>
        <v>93.615600000000015</v>
      </c>
    </row>
    <row r="240" spans="3:10" ht="18" x14ac:dyDescent="0.25">
      <c r="C240" s="25">
        <v>27</v>
      </c>
      <c r="D240" s="180" t="s">
        <v>193</v>
      </c>
      <c r="E240" s="130" t="s">
        <v>220</v>
      </c>
      <c r="F240" s="130">
        <v>6.0010000000000003</v>
      </c>
      <c r="G240" s="17">
        <v>3</v>
      </c>
      <c r="H240" s="17" t="s">
        <v>11</v>
      </c>
      <c r="I240" s="18">
        <v>78</v>
      </c>
      <c r="J240" s="19">
        <f t="shared" si="10"/>
        <v>93.615600000000015</v>
      </c>
    </row>
    <row r="241" spans="3:11" ht="18" x14ac:dyDescent="0.25">
      <c r="C241" s="25">
        <v>28</v>
      </c>
      <c r="D241" s="180" t="s">
        <v>193</v>
      </c>
      <c r="E241" s="130" t="s">
        <v>221</v>
      </c>
      <c r="F241" s="130">
        <v>6.0010000000000003</v>
      </c>
      <c r="G241" s="17">
        <v>3</v>
      </c>
      <c r="H241" s="17" t="s">
        <v>11</v>
      </c>
      <c r="I241" s="18">
        <v>78</v>
      </c>
      <c r="J241" s="19">
        <f t="shared" si="10"/>
        <v>93.615600000000015</v>
      </c>
    </row>
    <row r="242" spans="3:11" ht="18" x14ac:dyDescent="0.25">
      <c r="C242" s="25">
        <v>29</v>
      </c>
      <c r="D242" s="180" t="s">
        <v>193</v>
      </c>
      <c r="E242" s="130" t="s">
        <v>222</v>
      </c>
      <c r="F242" s="130">
        <v>6.0010000000000003</v>
      </c>
      <c r="G242" s="17">
        <v>3</v>
      </c>
      <c r="H242" s="17" t="s">
        <v>11</v>
      </c>
      <c r="I242" s="18">
        <v>78</v>
      </c>
      <c r="J242" s="19">
        <f t="shared" si="10"/>
        <v>93.615600000000015</v>
      </c>
    </row>
    <row r="243" spans="3:11" ht="18" x14ac:dyDescent="0.25">
      <c r="C243" s="25">
        <v>30</v>
      </c>
      <c r="D243" s="180" t="s">
        <v>193</v>
      </c>
      <c r="E243" s="130" t="s">
        <v>223</v>
      </c>
      <c r="F243" s="130">
        <v>6.0010000000000003</v>
      </c>
      <c r="G243" s="17">
        <v>3</v>
      </c>
      <c r="H243" s="17" t="s">
        <v>11</v>
      </c>
      <c r="I243" s="18">
        <v>78</v>
      </c>
      <c r="J243" s="19">
        <f t="shared" si="10"/>
        <v>93.615600000000015</v>
      </c>
    </row>
    <row r="244" spans="3:11" ht="18" x14ac:dyDescent="0.25">
      <c r="C244" s="25">
        <v>31</v>
      </c>
      <c r="D244" s="180" t="s">
        <v>193</v>
      </c>
      <c r="E244" s="130" t="s">
        <v>224</v>
      </c>
      <c r="F244" s="130">
        <v>6.0010000000000003</v>
      </c>
      <c r="G244" s="17">
        <v>3</v>
      </c>
      <c r="H244" s="17" t="s">
        <v>11</v>
      </c>
      <c r="I244" s="18">
        <v>78</v>
      </c>
      <c r="J244" s="19">
        <f t="shared" si="10"/>
        <v>93.615600000000015</v>
      </c>
    </row>
    <row r="245" spans="3:11" ht="18" x14ac:dyDescent="0.25">
      <c r="C245" s="25">
        <v>32</v>
      </c>
      <c r="D245" s="180" t="s">
        <v>193</v>
      </c>
      <c r="E245" s="130" t="s">
        <v>225</v>
      </c>
      <c r="F245" s="130">
        <v>6.0010000000000003</v>
      </c>
      <c r="G245" s="17">
        <v>3</v>
      </c>
      <c r="H245" s="17" t="s">
        <v>11</v>
      </c>
      <c r="I245" s="18">
        <v>78</v>
      </c>
      <c r="J245" s="19">
        <f t="shared" si="10"/>
        <v>93.615600000000015</v>
      </c>
    </row>
    <row r="246" spans="3:11" ht="18" x14ac:dyDescent="0.25">
      <c r="C246" s="25">
        <v>33</v>
      </c>
      <c r="D246" s="180" t="s">
        <v>193</v>
      </c>
      <c r="E246" s="130" t="s">
        <v>226</v>
      </c>
      <c r="F246" s="130">
        <v>6.0010000000000003</v>
      </c>
      <c r="G246" s="17">
        <v>3</v>
      </c>
      <c r="H246" s="17" t="s">
        <v>11</v>
      </c>
      <c r="I246" s="18">
        <v>78</v>
      </c>
      <c r="J246" s="19">
        <f t="shared" si="10"/>
        <v>93.615600000000015</v>
      </c>
    </row>
    <row r="247" spans="3:11" ht="18" x14ac:dyDescent="0.25">
      <c r="C247" s="25">
        <v>34</v>
      </c>
      <c r="D247" s="180" t="s">
        <v>193</v>
      </c>
      <c r="E247" s="130" t="s">
        <v>227</v>
      </c>
      <c r="F247" s="130">
        <v>6.0010000000000003</v>
      </c>
      <c r="G247" s="17">
        <v>3</v>
      </c>
      <c r="H247" s="17" t="s">
        <v>11</v>
      </c>
      <c r="I247" s="18">
        <v>78</v>
      </c>
      <c r="J247" s="19">
        <f t="shared" si="10"/>
        <v>93.615600000000015</v>
      </c>
    </row>
    <row r="248" spans="3:11" ht="18" x14ac:dyDescent="0.25">
      <c r="C248" s="25">
        <v>35</v>
      </c>
      <c r="D248" s="180" t="s">
        <v>193</v>
      </c>
      <c r="E248" s="130" t="s">
        <v>228</v>
      </c>
      <c r="F248" s="130">
        <v>6.0010000000000003</v>
      </c>
      <c r="G248" s="17">
        <v>3</v>
      </c>
      <c r="H248" s="17" t="s">
        <v>11</v>
      </c>
      <c r="I248" s="18">
        <v>78</v>
      </c>
      <c r="J248" s="19">
        <f t="shared" si="10"/>
        <v>93.615600000000015</v>
      </c>
    </row>
    <row r="249" spans="3:11" ht="18" x14ac:dyDescent="0.25">
      <c r="C249" s="25">
        <v>36</v>
      </c>
      <c r="D249" s="180" t="s">
        <v>193</v>
      </c>
      <c r="E249" s="130" t="s">
        <v>229</v>
      </c>
      <c r="F249" s="130">
        <v>6.0010000000000003</v>
      </c>
      <c r="G249" s="17">
        <v>3</v>
      </c>
      <c r="H249" s="17" t="s">
        <v>11</v>
      </c>
      <c r="I249" s="18">
        <v>78</v>
      </c>
      <c r="J249" s="19">
        <f t="shared" si="10"/>
        <v>93.615600000000015</v>
      </c>
    </row>
    <row r="250" spans="3:11" ht="18" x14ac:dyDescent="0.25">
      <c r="C250" s="25">
        <v>37</v>
      </c>
      <c r="D250" s="180" t="s">
        <v>193</v>
      </c>
      <c r="E250" s="130" t="s">
        <v>230</v>
      </c>
      <c r="F250" s="130">
        <v>6.0010000000000003</v>
      </c>
      <c r="G250" s="17">
        <v>3</v>
      </c>
      <c r="H250" s="17" t="s">
        <v>11</v>
      </c>
      <c r="I250" s="18">
        <v>78</v>
      </c>
      <c r="J250" s="19">
        <f t="shared" si="10"/>
        <v>93.615600000000015</v>
      </c>
    </row>
    <row r="251" spans="3:11" ht="18" x14ac:dyDescent="0.25">
      <c r="C251" s="25">
        <v>38</v>
      </c>
      <c r="D251" s="180" t="s">
        <v>193</v>
      </c>
      <c r="E251" s="130" t="s">
        <v>231</v>
      </c>
      <c r="F251" s="130">
        <v>6.0010000000000003</v>
      </c>
      <c r="G251" s="17">
        <v>3</v>
      </c>
      <c r="H251" s="17" t="s">
        <v>11</v>
      </c>
      <c r="I251" s="18">
        <v>78</v>
      </c>
      <c r="J251" s="19">
        <f t="shared" ref="J251:J273" si="11">20%*I251*F251</f>
        <v>93.615600000000015</v>
      </c>
    </row>
    <row r="252" spans="3:11" ht="18" x14ac:dyDescent="0.25">
      <c r="C252" s="25">
        <v>39</v>
      </c>
      <c r="D252" s="180" t="s">
        <v>193</v>
      </c>
      <c r="E252" s="130" t="s">
        <v>232</v>
      </c>
      <c r="F252" s="130">
        <v>6.0010000000000003</v>
      </c>
      <c r="G252" s="17">
        <v>3</v>
      </c>
      <c r="H252" s="17" t="s">
        <v>11</v>
      </c>
      <c r="I252" s="18">
        <v>78</v>
      </c>
      <c r="J252" s="19">
        <f t="shared" si="11"/>
        <v>93.615600000000015</v>
      </c>
    </row>
    <row r="253" spans="3:11" ht="18" x14ac:dyDescent="0.25">
      <c r="C253" s="25">
        <v>40</v>
      </c>
      <c r="D253" s="180" t="s">
        <v>193</v>
      </c>
      <c r="E253" s="130" t="s">
        <v>233</v>
      </c>
      <c r="F253" s="130">
        <v>6.0010000000000003</v>
      </c>
      <c r="G253" s="17">
        <v>3</v>
      </c>
      <c r="H253" s="17" t="s">
        <v>11</v>
      </c>
      <c r="I253" s="18">
        <v>78</v>
      </c>
      <c r="J253" s="19">
        <f t="shared" si="11"/>
        <v>93.615600000000015</v>
      </c>
    </row>
    <row r="254" spans="3:11" ht="18" x14ac:dyDescent="0.25">
      <c r="C254" s="25">
        <v>41</v>
      </c>
      <c r="D254" s="180" t="s">
        <v>193</v>
      </c>
      <c r="E254" s="130" t="s">
        <v>234</v>
      </c>
      <c r="F254" s="130">
        <v>6.0010000000000003</v>
      </c>
      <c r="G254" s="17">
        <v>3</v>
      </c>
      <c r="H254" s="17" t="s">
        <v>11</v>
      </c>
      <c r="I254" s="18">
        <v>78</v>
      </c>
      <c r="J254" s="19">
        <f t="shared" si="11"/>
        <v>93.615600000000015</v>
      </c>
      <c r="K254" s="196"/>
    </row>
    <row r="255" spans="3:11" ht="18" x14ac:dyDescent="0.25">
      <c r="C255" s="25">
        <v>42</v>
      </c>
      <c r="D255" s="180" t="s">
        <v>193</v>
      </c>
      <c r="E255" s="130" t="s">
        <v>235</v>
      </c>
      <c r="F255" s="130">
        <v>6.0010000000000003</v>
      </c>
      <c r="G255" s="17">
        <v>3</v>
      </c>
      <c r="H255" s="17" t="s">
        <v>11</v>
      </c>
      <c r="I255" s="18">
        <v>78</v>
      </c>
      <c r="J255" s="19">
        <f t="shared" si="11"/>
        <v>93.615600000000015</v>
      </c>
      <c r="K255" s="196"/>
    </row>
    <row r="256" spans="3:11" ht="18.75" thickBot="1" x14ac:dyDescent="0.3">
      <c r="C256" s="25">
        <v>43</v>
      </c>
      <c r="D256" s="188" t="s">
        <v>193</v>
      </c>
      <c r="E256" s="142" t="s">
        <v>236</v>
      </c>
      <c r="F256" s="142">
        <v>6.0010000000000003</v>
      </c>
      <c r="G256" s="94">
        <v>3</v>
      </c>
      <c r="H256" s="94" t="s">
        <v>11</v>
      </c>
      <c r="I256" s="73">
        <v>78</v>
      </c>
      <c r="J256" s="74">
        <f t="shared" si="11"/>
        <v>93.615600000000015</v>
      </c>
    </row>
    <row r="257" spans="2:11" ht="18" x14ac:dyDescent="0.25">
      <c r="C257" s="25">
        <v>44</v>
      </c>
      <c r="D257" s="180" t="s">
        <v>193</v>
      </c>
      <c r="E257" s="130" t="s">
        <v>237</v>
      </c>
      <c r="F257" s="130">
        <v>6.0010000000000003</v>
      </c>
      <c r="G257" s="17">
        <v>3</v>
      </c>
      <c r="H257" s="17" t="s">
        <v>11</v>
      </c>
      <c r="I257" s="18">
        <v>78</v>
      </c>
      <c r="J257" s="19">
        <f t="shared" si="11"/>
        <v>93.615600000000015</v>
      </c>
    </row>
    <row r="258" spans="2:11" ht="18" x14ac:dyDescent="0.25">
      <c r="C258" s="25">
        <v>45</v>
      </c>
      <c r="D258" s="180" t="s">
        <v>193</v>
      </c>
      <c r="E258" s="130" t="s">
        <v>238</v>
      </c>
      <c r="F258" s="130">
        <v>6.0010000000000003</v>
      </c>
      <c r="G258" s="17">
        <v>3</v>
      </c>
      <c r="H258" s="17" t="s">
        <v>11</v>
      </c>
      <c r="I258" s="18">
        <v>78</v>
      </c>
      <c r="J258" s="19">
        <f t="shared" si="11"/>
        <v>93.615600000000015</v>
      </c>
    </row>
    <row r="259" spans="2:11" ht="18" x14ac:dyDescent="0.25">
      <c r="C259" s="25">
        <v>46</v>
      </c>
      <c r="D259" s="180" t="s">
        <v>193</v>
      </c>
      <c r="E259" s="130" t="s">
        <v>239</v>
      </c>
      <c r="F259" s="130">
        <v>6.0010000000000003</v>
      </c>
      <c r="G259" s="17">
        <v>3</v>
      </c>
      <c r="H259" s="17" t="s">
        <v>11</v>
      </c>
      <c r="I259" s="18">
        <v>78</v>
      </c>
      <c r="J259" s="19">
        <f t="shared" si="11"/>
        <v>93.615600000000015</v>
      </c>
    </row>
    <row r="260" spans="2:11" ht="18" x14ac:dyDescent="0.25">
      <c r="C260" s="25">
        <v>47</v>
      </c>
      <c r="D260" s="180" t="s">
        <v>193</v>
      </c>
      <c r="E260" s="130" t="s">
        <v>240</v>
      </c>
      <c r="F260" s="130">
        <v>6.0010000000000003</v>
      </c>
      <c r="G260" s="17">
        <v>3</v>
      </c>
      <c r="H260" s="17" t="s">
        <v>11</v>
      </c>
      <c r="I260" s="18">
        <v>78</v>
      </c>
      <c r="J260" s="19">
        <f t="shared" si="11"/>
        <v>93.615600000000015</v>
      </c>
    </row>
    <row r="261" spans="2:11" ht="18" x14ac:dyDescent="0.25">
      <c r="C261" s="25">
        <v>48</v>
      </c>
      <c r="D261" s="180" t="s">
        <v>193</v>
      </c>
      <c r="E261" s="130" t="s">
        <v>241</v>
      </c>
      <c r="F261" s="130">
        <v>6.0010000000000003</v>
      </c>
      <c r="G261" s="17">
        <v>3</v>
      </c>
      <c r="H261" s="17" t="s">
        <v>11</v>
      </c>
      <c r="I261" s="18">
        <v>78</v>
      </c>
      <c r="J261" s="19">
        <f t="shared" si="11"/>
        <v>93.615600000000015</v>
      </c>
    </row>
    <row r="262" spans="2:11" ht="18" x14ac:dyDescent="0.25">
      <c r="C262" s="25">
        <v>49</v>
      </c>
      <c r="D262" s="180" t="s">
        <v>193</v>
      </c>
      <c r="E262" s="130" t="s">
        <v>242</v>
      </c>
      <c r="F262" s="130">
        <v>6.0010000000000003</v>
      </c>
      <c r="G262" s="17">
        <v>3</v>
      </c>
      <c r="H262" s="17" t="s">
        <v>11</v>
      </c>
      <c r="I262" s="18">
        <v>78</v>
      </c>
      <c r="J262" s="19">
        <f t="shared" si="11"/>
        <v>93.615600000000015</v>
      </c>
    </row>
    <row r="263" spans="2:11" ht="18" x14ac:dyDescent="0.25">
      <c r="C263" s="25">
        <v>50</v>
      </c>
      <c r="D263" s="180" t="s">
        <v>193</v>
      </c>
      <c r="E263" s="130" t="s">
        <v>243</v>
      </c>
      <c r="F263" s="130">
        <v>6.0010000000000003</v>
      </c>
      <c r="G263" s="17">
        <v>3</v>
      </c>
      <c r="H263" s="17" t="s">
        <v>11</v>
      </c>
      <c r="I263" s="18">
        <v>78</v>
      </c>
      <c r="J263" s="19">
        <f t="shared" si="11"/>
        <v>93.615600000000015</v>
      </c>
    </row>
    <row r="264" spans="2:11" ht="18" x14ac:dyDescent="0.25">
      <c r="C264" s="25">
        <v>51</v>
      </c>
      <c r="D264" s="180" t="s">
        <v>193</v>
      </c>
      <c r="E264" s="130" t="s">
        <v>244</v>
      </c>
      <c r="F264" s="130">
        <v>6.0010000000000003</v>
      </c>
      <c r="G264" s="17">
        <v>3</v>
      </c>
      <c r="H264" s="17" t="s">
        <v>11</v>
      </c>
      <c r="I264" s="18">
        <v>78</v>
      </c>
      <c r="J264" s="19">
        <f t="shared" si="11"/>
        <v>93.615600000000015</v>
      </c>
    </row>
    <row r="265" spans="2:11" ht="18" x14ac:dyDescent="0.25">
      <c r="C265" s="25">
        <v>52</v>
      </c>
      <c r="D265" s="180" t="s">
        <v>193</v>
      </c>
      <c r="E265" s="130" t="s">
        <v>245</v>
      </c>
      <c r="F265" s="130">
        <v>6.0010000000000003</v>
      </c>
      <c r="G265" s="17">
        <v>3</v>
      </c>
      <c r="H265" s="17" t="s">
        <v>11</v>
      </c>
      <c r="I265" s="18">
        <v>78</v>
      </c>
      <c r="J265" s="19">
        <f t="shared" si="11"/>
        <v>93.615600000000015</v>
      </c>
    </row>
    <row r="266" spans="2:11" ht="18" x14ac:dyDescent="0.25">
      <c r="C266" s="25">
        <v>53</v>
      </c>
      <c r="D266" s="180" t="s">
        <v>193</v>
      </c>
      <c r="E266" s="130" t="s">
        <v>246</v>
      </c>
      <c r="F266" s="130">
        <v>6.0010000000000003</v>
      </c>
      <c r="G266" s="17">
        <v>3</v>
      </c>
      <c r="H266" s="17" t="s">
        <v>11</v>
      </c>
      <c r="I266" s="18">
        <v>78</v>
      </c>
      <c r="J266" s="19">
        <f t="shared" si="11"/>
        <v>93.615600000000015</v>
      </c>
    </row>
    <row r="267" spans="2:11" ht="18" x14ac:dyDescent="0.25">
      <c r="C267" s="25">
        <v>54</v>
      </c>
      <c r="D267" s="180" t="s">
        <v>193</v>
      </c>
      <c r="E267" s="130" t="s">
        <v>247</v>
      </c>
      <c r="F267" s="130">
        <v>6.0010000000000003</v>
      </c>
      <c r="G267" s="17">
        <v>3</v>
      </c>
      <c r="H267" s="17" t="s">
        <v>11</v>
      </c>
      <c r="I267" s="18">
        <v>78</v>
      </c>
      <c r="J267" s="19">
        <f t="shared" si="11"/>
        <v>93.615600000000015</v>
      </c>
    </row>
    <row r="268" spans="2:11" ht="18" x14ac:dyDescent="0.25">
      <c r="C268" s="25">
        <v>55</v>
      </c>
      <c r="D268" s="180" t="s">
        <v>193</v>
      </c>
      <c r="E268" s="130" t="s">
        <v>248</v>
      </c>
      <c r="F268" s="130">
        <v>6.0010000000000003</v>
      </c>
      <c r="G268" s="17">
        <v>3</v>
      </c>
      <c r="H268" s="17" t="s">
        <v>11</v>
      </c>
      <c r="I268" s="18">
        <v>78</v>
      </c>
      <c r="J268" s="19">
        <f t="shared" si="11"/>
        <v>93.615600000000015</v>
      </c>
    </row>
    <row r="269" spans="2:11" ht="18" x14ac:dyDescent="0.25">
      <c r="C269" s="25">
        <v>56</v>
      </c>
      <c r="D269" s="180" t="s">
        <v>193</v>
      </c>
      <c r="E269" s="130" t="s">
        <v>249</v>
      </c>
      <c r="F269" s="130">
        <v>6.0010000000000003</v>
      </c>
      <c r="G269" s="17">
        <v>3</v>
      </c>
      <c r="H269" s="17" t="s">
        <v>11</v>
      </c>
      <c r="I269" s="18">
        <v>78</v>
      </c>
      <c r="J269" s="19">
        <f t="shared" si="11"/>
        <v>93.615600000000015</v>
      </c>
      <c r="K269" s="196"/>
    </row>
    <row r="270" spans="2:11" ht="18" x14ac:dyDescent="0.25">
      <c r="C270" s="25">
        <v>57</v>
      </c>
      <c r="D270" s="180" t="s">
        <v>193</v>
      </c>
      <c r="E270" s="130" t="s">
        <v>250</v>
      </c>
      <c r="F270" s="130">
        <v>6.0010000000000003</v>
      </c>
      <c r="G270" s="17">
        <v>3</v>
      </c>
      <c r="H270" s="17" t="s">
        <v>11</v>
      </c>
      <c r="I270" s="18">
        <v>78</v>
      </c>
      <c r="J270" s="19">
        <f t="shared" si="11"/>
        <v>93.615600000000015</v>
      </c>
      <c r="K270" s="196"/>
    </row>
    <row r="271" spans="2:11" ht="18" x14ac:dyDescent="0.25">
      <c r="C271" s="25">
        <v>58</v>
      </c>
      <c r="D271" s="180" t="s">
        <v>193</v>
      </c>
      <c r="E271" s="130" t="s">
        <v>251</v>
      </c>
      <c r="F271" s="130">
        <v>6.0010000000000003</v>
      </c>
      <c r="G271" s="17">
        <v>3</v>
      </c>
      <c r="H271" s="17" t="s">
        <v>11</v>
      </c>
      <c r="I271" s="18">
        <v>78</v>
      </c>
      <c r="J271" s="19">
        <f t="shared" si="11"/>
        <v>93.615600000000015</v>
      </c>
    </row>
    <row r="272" spans="2:11" ht="18" x14ac:dyDescent="0.25">
      <c r="B272" s="196"/>
      <c r="C272" s="25">
        <v>59</v>
      </c>
      <c r="D272" s="180" t="s">
        <v>193</v>
      </c>
      <c r="E272" s="130" t="s">
        <v>252</v>
      </c>
      <c r="F272" s="130">
        <v>6.0010000000000003</v>
      </c>
      <c r="G272" s="17">
        <v>3</v>
      </c>
      <c r="H272" s="17" t="s">
        <v>11</v>
      </c>
      <c r="I272" s="18">
        <v>78</v>
      </c>
      <c r="J272" s="19">
        <f t="shared" si="11"/>
        <v>93.615600000000015</v>
      </c>
    </row>
    <row r="273" spans="2:10" ht="18" x14ac:dyDescent="0.25">
      <c r="B273" s="196"/>
      <c r="C273" s="25">
        <v>60</v>
      </c>
      <c r="D273" s="232" t="s">
        <v>193</v>
      </c>
      <c r="E273" s="233" t="s">
        <v>253</v>
      </c>
      <c r="F273" s="233">
        <v>6.0010000000000003</v>
      </c>
      <c r="G273" s="231">
        <v>3</v>
      </c>
      <c r="H273" s="231" t="s">
        <v>11</v>
      </c>
      <c r="I273" s="91">
        <v>78</v>
      </c>
      <c r="J273" s="92">
        <f t="shared" si="11"/>
        <v>93.615600000000015</v>
      </c>
    </row>
    <row r="274" spans="2:10" ht="18" x14ac:dyDescent="0.25">
      <c r="C274" s="25">
        <v>61</v>
      </c>
      <c r="D274" s="180" t="s">
        <v>193</v>
      </c>
      <c r="E274" s="130" t="s">
        <v>254</v>
      </c>
      <c r="F274" s="130">
        <v>6.0010000000000003</v>
      </c>
      <c r="G274" s="17">
        <v>3</v>
      </c>
      <c r="H274" s="17" t="s">
        <v>11</v>
      </c>
      <c r="I274" s="18">
        <v>78</v>
      </c>
      <c r="J274" s="19">
        <f t="shared" ref="J274:J312" si="12">20%*I274*F274</f>
        <v>93.615600000000015</v>
      </c>
    </row>
    <row r="275" spans="2:10" ht="18" x14ac:dyDescent="0.25">
      <c r="C275" s="25">
        <v>62</v>
      </c>
      <c r="D275" s="180" t="s">
        <v>193</v>
      </c>
      <c r="E275" s="130" t="s">
        <v>255</v>
      </c>
      <c r="F275" s="130">
        <v>6.0010000000000003</v>
      </c>
      <c r="G275" s="17">
        <v>3</v>
      </c>
      <c r="H275" s="17" t="s">
        <v>11</v>
      </c>
      <c r="I275" s="18">
        <v>78</v>
      </c>
      <c r="J275" s="19">
        <f t="shared" si="12"/>
        <v>93.615600000000015</v>
      </c>
    </row>
    <row r="276" spans="2:10" ht="18" x14ac:dyDescent="0.25">
      <c r="C276" s="25">
        <v>63</v>
      </c>
      <c r="D276" s="180" t="s">
        <v>193</v>
      </c>
      <c r="E276" s="130" t="s">
        <v>256</v>
      </c>
      <c r="F276" s="130">
        <v>6.0010000000000003</v>
      </c>
      <c r="G276" s="17">
        <v>3</v>
      </c>
      <c r="H276" s="17" t="s">
        <v>11</v>
      </c>
      <c r="I276" s="18">
        <v>78</v>
      </c>
      <c r="J276" s="19">
        <f t="shared" si="12"/>
        <v>93.615600000000015</v>
      </c>
    </row>
    <row r="277" spans="2:10" ht="18" x14ac:dyDescent="0.25">
      <c r="C277" s="25">
        <v>64</v>
      </c>
      <c r="D277" s="180" t="s">
        <v>193</v>
      </c>
      <c r="E277" s="130" t="s">
        <v>257</v>
      </c>
      <c r="F277" s="130">
        <v>6.0010000000000003</v>
      </c>
      <c r="G277" s="17">
        <v>3</v>
      </c>
      <c r="H277" s="17" t="s">
        <v>11</v>
      </c>
      <c r="I277" s="18">
        <v>78</v>
      </c>
      <c r="J277" s="19">
        <f t="shared" si="12"/>
        <v>93.615600000000015</v>
      </c>
    </row>
    <row r="278" spans="2:10" ht="18" x14ac:dyDescent="0.25">
      <c r="C278" s="25">
        <v>65</v>
      </c>
      <c r="D278" s="180" t="s">
        <v>193</v>
      </c>
      <c r="E278" s="130" t="s">
        <v>258</v>
      </c>
      <c r="F278" s="130">
        <v>6.0010000000000003</v>
      </c>
      <c r="G278" s="17">
        <v>3</v>
      </c>
      <c r="H278" s="17" t="s">
        <v>11</v>
      </c>
      <c r="I278" s="18">
        <v>78</v>
      </c>
      <c r="J278" s="19">
        <f t="shared" si="12"/>
        <v>93.615600000000015</v>
      </c>
    </row>
    <row r="279" spans="2:10" ht="18" x14ac:dyDescent="0.25">
      <c r="C279" s="25">
        <v>66</v>
      </c>
      <c r="D279" s="180" t="s">
        <v>193</v>
      </c>
      <c r="E279" s="130" t="s">
        <v>259</v>
      </c>
      <c r="F279" s="130">
        <v>6.0010000000000003</v>
      </c>
      <c r="G279" s="17">
        <v>3</v>
      </c>
      <c r="H279" s="17" t="s">
        <v>11</v>
      </c>
      <c r="I279" s="18">
        <v>78</v>
      </c>
      <c r="J279" s="19">
        <f t="shared" si="12"/>
        <v>93.615600000000015</v>
      </c>
    </row>
    <row r="280" spans="2:10" ht="18" x14ac:dyDescent="0.25">
      <c r="C280" s="25">
        <v>67</v>
      </c>
      <c r="D280" s="180" t="s">
        <v>193</v>
      </c>
      <c r="E280" s="130" t="s">
        <v>260</v>
      </c>
      <c r="F280" s="130">
        <v>6.0010000000000003</v>
      </c>
      <c r="G280" s="17">
        <v>3</v>
      </c>
      <c r="H280" s="17" t="s">
        <v>11</v>
      </c>
      <c r="I280" s="18">
        <v>78</v>
      </c>
      <c r="J280" s="19">
        <f t="shared" si="12"/>
        <v>93.615600000000015</v>
      </c>
    </row>
    <row r="281" spans="2:10" ht="18" x14ac:dyDescent="0.25">
      <c r="C281" s="25">
        <v>68</v>
      </c>
      <c r="D281" s="180" t="s">
        <v>193</v>
      </c>
      <c r="E281" s="130" t="s">
        <v>261</v>
      </c>
      <c r="F281" s="130">
        <v>6.0010000000000003</v>
      </c>
      <c r="G281" s="17">
        <v>3</v>
      </c>
      <c r="H281" s="17" t="s">
        <v>11</v>
      </c>
      <c r="I281" s="18">
        <v>78</v>
      </c>
      <c r="J281" s="19">
        <f t="shared" si="12"/>
        <v>93.615600000000015</v>
      </c>
    </row>
    <row r="282" spans="2:10" ht="18" x14ac:dyDescent="0.25">
      <c r="C282" s="25">
        <v>69</v>
      </c>
      <c r="D282" s="180" t="s">
        <v>193</v>
      </c>
      <c r="E282" s="130" t="s">
        <v>262</v>
      </c>
      <c r="F282" s="130">
        <v>6.0010000000000003</v>
      </c>
      <c r="G282" s="17">
        <v>3</v>
      </c>
      <c r="H282" s="17" t="s">
        <v>11</v>
      </c>
      <c r="I282" s="18">
        <v>78</v>
      </c>
      <c r="J282" s="19">
        <f t="shared" si="12"/>
        <v>93.615600000000015</v>
      </c>
    </row>
    <row r="283" spans="2:10" ht="18" x14ac:dyDescent="0.25">
      <c r="C283" s="25">
        <v>70</v>
      </c>
      <c r="D283" s="180" t="s">
        <v>193</v>
      </c>
      <c r="E283" s="130" t="s">
        <v>263</v>
      </c>
      <c r="F283" s="130">
        <v>6.0010000000000003</v>
      </c>
      <c r="G283" s="17">
        <v>3</v>
      </c>
      <c r="H283" s="17" t="s">
        <v>11</v>
      </c>
      <c r="I283" s="18">
        <v>78</v>
      </c>
      <c r="J283" s="19">
        <f t="shared" si="12"/>
        <v>93.615600000000015</v>
      </c>
    </row>
    <row r="284" spans="2:10" ht="18" x14ac:dyDescent="0.25">
      <c r="C284" s="25">
        <v>71</v>
      </c>
      <c r="D284" s="180" t="s">
        <v>193</v>
      </c>
      <c r="E284" s="130" t="s">
        <v>264</v>
      </c>
      <c r="F284" s="130">
        <v>6.0010000000000003</v>
      </c>
      <c r="G284" s="17">
        <v>3</v>
      </c>
      <c r="H284" s="17" t="s">
        <v>11</v>
      </c>
      <c r="I284" s="18">
        <v>78</v>
      </c>
      <c r="J284" s="19">
        <f t="shared" si="12"/>
        <v>93.615600000000015</v>
      </c>
    </row>
    <row r="285" spans="2:10" ht="18" x14ac:dyDescent="0.25">
      <c r="C285" s="25">
        <v>72</v>
      </c>
      <c r="D285" s="180" t="s">
        <v>193</v>
      </c>
      <c r="E285" s="130" t="s">
        <v>265</v>
      </c>
      <c r="F285" s="130">
        <v>6.0010000000000003</v>
      </c>
      <c r="G285" s="17">
        <v>3</v>
      </c>
      <c r="H285" s="17" t="s">
        <v>11</v>
      </c>
      <c r="I285" s="18">
        <v>78</v>
      </c>
      <c r="J285" s="19">
        <f t="shared" si="12"/>
        <v>93.615600000000015</v>
      </c>
    </row>
    <row r="286" spans="2:10" ht="18" x14ac:dyDescent="0.25">
      <c r="C286" s="25">
        <v>73</v>
      </c>
      <c r="D286" s="180" t="s">
        <v>193</v>
      </c>
      <c r="E286" s="130" t="s">
        <v>266</v>
      </c>
      <c r="F286" s="130">
        <v>6.0010000000000003</v>
      </c>
      <c r="G286" s="17">
        <v>3</v>
      </c>
      <c r="H286" s="17" t="s">
        <v>11</v>
      </c>
      <c r="I286" s="18">
        <v>78</v>
      </c>
      <c r="J286" s="19">
        <f t="shared" si="12"/>
        <v>93.615600000000015</v>
      </c>
    </row>
    <row r="287" spans="2:10" ht="18" x14ac:dyDescent="0.25">
      <c r="C287" s="25">
        <v>74</v>
      </c>
      <c r="D287" s="180" t="s">
        <v>193</v>
      </c>
      <c r="E287" s="130" t="s">
        <v>267</v>
      </c>
      <c r="F287" s="130">
        <v>6.0010000000000003</v>
      </c>
      <c r="G287" s="17">
        <v>3</v>
      </c>
      <c r="H287" s="17" t="s">
        <v>11</v>
      </c>
      <c r="I287" s="18">
        <v>78</v>
      </c>
      <c r="J287" s="19">
        <f t="shared" si="12"/>
        <v>93.615600000000015</v>
      </c>
    </row>
    <row r="288" spans="2:10" ht="18" x14ac:dyDescent="0.25">
      <c r="C288" s="25">
        <v>75</v>
      </c>
      <c r="D288" s="180" t="s">
        <v>193</v>
      </c>
      <c r="E288" s="130" t="s">
        <v>268</v>
      </c>
      <c r="F288" s="130">
        <v>6.0010000000000003</v>
      </c>
      <c r="G288" s="17">
        <v>3</v>
      </c>
      <c r="H288" s="17" t="s">
        <v>11</v>
      </c>
      <c r="I288" s="18">
        <v>78</v>
      </c>
      <c r="J288" s="19">
        <f t="shared" si="12"/>
        <v>93.615600000000015</v>
      </c>
    </row>
    <row r="289" spans="2:11" ht="15.75" x14ac:dyDescent="0.25">
      <c r="B289" s="196"/>
      <c r="C289" s="96"/>
      <c r="D289" s="186"/>
      <c r="E289" s="136"/>
      <c r="F289" s="136"/>
      <c r="G289" s="96"/>
      <c r="H289" s="96"/>
      <c r="I289" s="97"/>
      <c r="J289" s="197"/>
    </row>
    <row r="290" spans="2:11" ht="15.75" x14ac:dyDescent="0.25">
      <c r="B290" s="196"/>
      <c r="C290" s="51" t="s">
        <v>92</v>
      </c>
      <c r="D290" s="187"/>
      <c r="E290" s="137"/>
      <c r="F290" s="136"/>
      <c r="G290" s="51" t="s">
        <v>93</v>
      </c>
      <c r="H290" s="52"/>
      <c r="I290" s="53"/>
      <c r="J290" s="54"/>
      <c r="K290" s="196"/>
    </row>
    <row r="291" spans="2:11" ht="15.75" x14ac:dyDescent="0.25">
      <c r="C291" s="51" t="s">
        <v>94</v>
      </c>
      <c r="D291" s="187"/>
      <c r="E291" s="137"/>
      <c r="F291" s="136"/>
      <c r="G291" s="51" t="s">
        <v>95</v>
      </c>
      <c r="H291" s="52"/>
      <c r="I291" s="53"/>
      <c r="J291" s="54"/>
    </row>
    <row r="292" spans="2:11" ht="16.5" thickBot="1" x14ac:dyDescent="0.3">
      <c r="C292" s="98"/>
      <c r="D292" s="184"/>
      <c r="E292" s="134"/>
      <c r="F292" s="134"/>
      <c r="G292" s="98"/>
      <c r="H292" s="98"/>
      <c r="I292" s="98"/>
      <c r="J292" s="198"/>
    </row>
    <row r="293" spans="2:11" ht="45.75" thickBot="1" x14ac:dyDescent="0.3">
      <c r="B293" s="196"/>
      <c r="C293" s="3" t="s">
        <v>1</v>
      </c>
      <c r="D293" s="4" t="s">
        <v>2</v>
      </c>
      <c r="E293" s="5" t="s">
        <v>3</v>
      </c>
      <c r="F293" s="234" t="s">
        <v>4</v>
      </c>
      <c r="G293" s="5" t="s">
        <v>5</v>
      </c>
      <c r="H293" s="4" t="s">
        <v>6</v>
      </c>
      <c r="I293" s="6" t="s">
        <v>7</v>
      </c>
      <c r="J293" s="7" t="s">
        <v>8</v>
      </c>
    </row>
    <row r="294" spans="2:11" ht="15.75" thickBot="1" x14ac:dyDescent="0.3">
      <c r="C294" s="223">
        <v>1</v>
      </c>
      <c r="D294" s="223">
        <v>2</v>
      </c>
      <c r="E294" s="223">
        <v>3</v>
      </c>
      <c r="F294" s="223">
        <v>4</v>
      </c>
      <c r="G294" s="223">
        <v>5</v>
      </c>
      <c r="H294" s="223">
        <v>6</v>
      </c>
      <c r="I294" s="223">
        <v>7</v>
      </c>
      <c r="J294" s="224">
        <v>8</v>
      </c>
    </row>
    <row r="295" spans="2:11" ht="16.5" thickBot="1" x14ac:dyDescent="0.3">
      <c r="C295" s="225"/>
      <c r="D295" s="226"/>
      <c r="E295" s="227"/>
      <c r="F295" s="227"/>
      <c r="G295" s="228"/>
      <c r="H295" s="228"/>
      <c r="I295" s="228"/>
      <c r="J295" s="229"/>
    </row>
    <row r="296" spans="2:11" ht="18" x14ac:dyDescent="0.25">
      <c r="C296" s="25">
        <v>76</v>
      </c>
      <c r="D296" s="180" t="s">
        <v>193</v>
      </c>
      <c r="E296" s="130" t="s">
        <v>269</v>
      </c>
      <c r="F296" s="130">
        <v>6.0010000000000003</v>
      </c>
      <c r="G296" s="17">
        <v>3</v>
      </c>
      <c r="H296" s="17" t="s">
        <v>11</v>
      </c>
      <c r="I296" s="18">
        <v>78</v>
      </c>
      <c r="J296" s="19">
        <f t="shared" si="12"/>
        <v>93.615600000000015</v>
      </c>
    </row>
    <row r="297" spans="2:11" ht="18" x14ac:dyDescent="0.25">
      <c r="C297" s="25">
        <v>77</v>
      </c>
      <c r="D297" s="180" t="s">
        <v>193</v>
      </c>
      <c r="E297" s="130" t="s">
        <v>270</v>
      </c>
      <c r="F297" s="130">
        <v>6.0010000000000003</v>
      </c>
      <c r="G297" s="17">
        <v>3</v>
      </c>
      <c r="H297" s="17" t="s">
        <v>11</v>
      </c>
      <c r="I297" s="18">
        <v>78</v>
      </c>
      <c r="J297" s="19">
        <f t="shared" si="12"/>
        <v>93.615600000000015</v>
      </c>
    </row>
    <row r="298" spans="2:11" ht="18" x14ac:dyDescent="0.25">
      <c r="C298" s="25">
        <v>78</v>
      </c>
      <c r="D298" s="180" t="s">
        <v>193</v>
      </c>
      <c r="E298" s="130" t="s">
        <v>271</v>
      </c>
      <c r="F298" s="130">
        <v>6.0010000000000003</v>
      </c>
      <c r="G298" s="17">
        <v>3</v>
      </c>
      <c r="H298" s="17" t="s">
        <v>11</v>
      </c>
      <c r="I298" s="18">
        <v>78</v>
      </c>
      <c r="J298" s="19">
        <f t="shared" si="12"/>
        <v>93.615600000000015</v>
      </c>
    </row>
    <row r="299" spans="2:11" ht="18" x14ac:dyDescent="0.25">
      <c r="C299" s="25">
        <v>79</v>
      </c>
      <c r="D299" s="180" t="s">
        <v>193</v>
      </c>
      <c r="E299" s="130" t="s">
        <v>272</v>
      </c>
      <c r="F299" s="130">
        <v>6.0010000000000003</v>
      </c>
      <c r="G299" s="17">
        <v>3</v>
      </c>
      <c r="H299" s="17" t="s">
        <v>11</v>
      </c>
      <c r="I299" s="18">
        <v>78</v>
      </c>
      <c r="J299" s="19">
        <f t="shared" si="12"/>
        <v>93.615600000000015</v>
      </c>
    </row>
    <row r="300" spans="2:11" ht="18" x14ac:dyDescent="0.25">
      <c r="C300" s="25">
        <v>80</v>
      </c>
      <c r="D300" s="180" t="s">
        <v>193</v>
      </c>
      <c r="E300" s="130" t="s">
        <v>273</v>
      </c>
      <c r="F300" s="130">
        <v>6.0010000000000003</v>
      </c>
      <c r="G300" s="17">
        <v>3</v>
      </c>
      <c r="H300" s="17" t="s">
        <v>11</v>
      </c>
      <c r="I300" s="18">
        <v>78</v>
      </c>
      <c r="J300" s="19">
        <f t="shared" si="12"/>
        <v>93.615600000000015</v>
      </c>
    </row>
    <row r="301" spans="2:11" ht="18" x14ac:dyDescent="0.25">
      <c r="C301" s="25">
        <v>81</v>
      </c>
      <c r="D301" s="180" t="s">
        <v>193</v>
      </c>
      <c r="E301" s="130" t="s">
        <v>274</v>
      </c>
      <c r="F301" s="130">
        <v>6.0010000000000003</v>
      </c>
      <c r="G301" s="17">
        <v>3</v>
      </c>
      <c r="H301" s="17" t="s">
        <v>11</v>
      </c>
      <c r="I301" s="18">
        <v>78</v>
      </c>
      <c r="J301" s="19">
        <f t="shared" si="12"/>
        <v>93.615600000000015</v>
      </c>
    </row>
    <row r="302" spans="2:11" ht="18" x14ac:dyDescent="0.25">
      <c r="C302" s="25">
        <v>82</v>
      </c>
      <c r="D302" s="180" t="s">
        <v>193</v>
      </c>
      <c r="E302" s="130" t="s">
        <v>275</v>
      </c>
      <c r="F302" s="130">
        <v>6.0010000000000003</v>
      </c>
      <c r="G302" s="17">
        <v>3</v>
      </c>
      <c r="H302" s="17" t="s">
        <v>11</v>
      </c>
      <c r="I302" s="18">
        <v>78</v>
      </c>
      <c r="J302" s="19">
        <f t="shared" si="12"/>
        <v>93.615600000000015</v>
      </c>
    </row>
    <row r="303" spans="2:11" ht="18" x14ac:dyDescent="0.25">
      <c r="C303" s="25">
        <v>83</v>
      </c>
      <c r="D303" s="180" t="s">
        <v>193</v>
      </c>
      <c r="E303" s="130" t="s">
        <v>276</v>
      </c>
      <c r="F303" s="130">
        <v>6.0010000000000003</v>
      </c>
      <c r="G303" s="17">
        <v>3</v>
      </c>
      <c r="H303" s="17" t="s">
        <v>11</v>
      </c>
      <c r="I303" s="18">
        <v>78</v>
      </c>
      <c r="J303" s="19">
        <f t="shared" si="12"/>
        <v>93.615600000000015</v>
      </c>
    </row>
    <row r="304" spans="2:11" ht="18" x14ac:dyDescent="0.25">
      <c r="C304" s="25">
        <v>84</v>
      </c>
      <c r="D304" s="180" t="s">
        <v>193</v>
      </c>
      <c r="E304" s="130" t="s">
        <v>277</v>
      </c>
      <c r="F304" s="130">
        <v>6.0010000000000003</v>
      </c>
      <c r="G304" s="17">
        <v>3</v>
      </c>
      <c r="H304" s="17" t="s">
        <v>11</v>
      </c>
      <c r="I304" s="18">
        <v>78</v>
      </c>
      <c r="J304" s="19">
        <f t="shared" si="12"/>
        <v>93.615600000000015</v>
      </c>
    </row>
    <row r="305" spans="3:11" ht="18" x14ac:dyDescent="0.25">
      <c r="C305" s="25">
        <v>85</v>
      </c>
      <c r="D305" s="180" t="s">
        <v>193</v>
      </c>
      <c r="E305" s="130" t="s">
        <v>278</v>
      </c>
      <c r="F305" s="130">
        <v>6.0010000000000003</v>
      </c>
      <c r="G305" s="17">
        <v>3</v>
      </c>
      <c r="H305" s="17" t="s">
        <v>11</v>
      </c>
      <c r="I305" s="18">
        <v>78</v>
      </c>
      <c r="J305" s="19">
        <f t="shared" si="12"/>
        <v>93.615600000000015</v>
      </c>
    </row>
    <row r="306" spans="3:11" ht="18" x14ac:dyDescent="0.25">
      <c r="C306" s="25">
        <v>86</v>
      </c>
      <c r="D306" s="180" t="s">
        <v>193</v>
      </c>
      <c r="E306" s="130" t="s">
        <v>279</v>
      </c>
      <c r="F306" s="130">
        <v>6.0010000000000003</v>
      </c>
      <c r="G306" s="17">
        <v>3</v>
      </c>
      <c r="H306" s="17" t="s">
        <v>11</v>
      </c>
      <c r="I306" s="18">
        <v>78</v>
      </c>
      <c r="J306" s="19">
        <f t="shared" si="12"/>
        <v>93.615600000000015</v>
      </c>
    </row>
    <row r="307" spans="3:11" ht="18" x14ac:dyDescent="0.25">
      <c r="C307" s="25">
        <v>87</v>
      </c>
      <c r="D307" s="180" t="s">
        <v>193</v>
      </c>
      <c r="E307" s="130" t="s">
        <v>280</v>
      </c>
      <c r="F307" s="130">
        <v>6.0010000000000003</v>
      </c>
      <c r="G307" s="17">
        <v>3</v>
      </c>
      <c r="H307" s="17" t="s">
        <v>11</v>
      </c>
      <c r="I307" s="18">
        <v>78</v>
      </c>
      <c r="J307" s="19">
        <f t="shared" si="12"/>
        <v>93.615600000000015</v>
      </c>
    </row>
    <row r="308" spans="3:11" ht="18" x14ac:dyDescent="0.25">
      <c r="C308" s="25">
        <v>88</v>
      </c>
      <c r="D308" s="180" t="s">
        <v>193</v>
      </c>
      <c r="E308" s="130" t="s">
        <v>281</v>
      </c>
      <c r="F308" s="130">
        <v>6.0010000000000003</v>
      </c>
      <c r="G308" s="17">
        <v>3</v>
      </c>
      <c r="H308" s="17" t="s">
        <v>11</v>
      </c>
      <c r="I308" s="18">
        <v>78</v>
      </c>
      <c r="J308" s="19">
        <f t="shared" si="12"/>
        <v>93.615600000000015</v>
      </c>
    </row>
    <row r="309" spans="3:11" ht="18" x14ac:dyDescent="0.25">
      <c r="C309" s="25">
        <v>89</v>
      </c>
      <c r="D309" s="180" t="s">
        <v>193</v>
      </c>
      <c r="E309" s="130" t="s">
        <v>282</v>
      </c>
      <c r="F309" s="130">
        <v>6.0010000000000003</v>
      </c>
      <c r="G309" s="17">
        <v>3</v>
      </c>
      <c r="H309" s="17" t="s">
        <v>11</v>
      </c>
      <c r="I309" s="18">
        <v>78</v>
      </c>
      <c r="J309" s="19">
        <f t="shared" si="12"/>
        <v>93.615600000000015</v>
      </c>
    </row>
    <row r="310" spans="3:11" ht="18" x14ac:dyDescent="0.25">
      <c r="C310" s="25">
        <v>90</v>
      </c>
      <c r="D310" s="180" t="s">
        <v>193</v>
      </c>
      <c r="E310" s="130" t="s">
        <v>283</v>
      </c>
      <c r="F310" s="130">
        <v>6.0010000000000003</v>
      </c>
      <c r="G310" s="17">
        <v>3</v>
      </c>
      <c r="H310" s="17" t="s">
        <v>11</v>
      </c>
      <c r="I310" s="18">
        <v>78</v>
      </c>
      <c r="J310" s="19">
        <f t="shared" si="12"/>
        <v>93.615600000000015</v>
      </c>
    </row>
    <row r="311" spans="3:11" ht="18" x14ac:dyDescent="0.25">
      <c r="C311" s="25">
        <v>91</v>
      </c>
      <c r="D311" s="180" t="s">
        <v>193</v>
      </c>
      <c r="E311" s="130" t="s">
        <v>284</v>
      </c>
      <c r="F311" s="130">
        <v>6.0010000000000003</v>
      </c>
      <c r="G311" s="17">
        <v>3</v>
      </c>
      <c r="H311" s="17" t="s">
        <v>11</v>
      </c>
      <c r="I311" s="18">
        <v>78</v>
      </c>
      <c r="J311" s="19">
        <f t="shared" si="12"/>
        <v>93.615600000000015</v>
      </c>
      <c r="K311" s="196"/>
    </row>
    <row r="312" spans="3:11" ht="18" x14ac:dyDescent="0.25">
      <c r="C312" s="25">
        <v>92</v>
      </c>
      <c r="D312" s="180" t="s">
        <v>193</v>
      </c>
      <c r="E312" s="130" t="s">
        <v>285</v>
      </c>
      <c r="F312" s="130">
        <v>6.0010000000000003</v>
      </c>
      <c r="G312" s="17">
        <v>3</v>
      </c>
      <c r="H312" s="17" t="s">
        <v>11</v>
      </c>
      <c r="I312" s="18">
        <v>78</v>
      </c>
      <c r="J312" s="19">
        <f t="shared" si="12"/>
        <v>93.615600000000015</v>
      </c>
      <c r="K312" s="196"/>
    </row>
    <row r="313" spans="3:11" ht="18.75" thickBot="1" x14ac:dyDescent="0.3">
      <c r="C313" s="25">
        <v>93</v>
      </c>
      <c r="D313" s="188" t="s">
        <v>193</v>
      </c>
      <c r="E313" s="142" t="s">
        <v>286</v>
      </c>
      <c r="F313" s="142">
        <v>6.0010000000000003</v>
      </c>
      <c r="G313" s="94">
        <v>3</v>
      </c>
      <c r="H313" s="94" t="s">
        <v>11</v>
      </c>
      <c r="I313" s="73">
        <v>78</v>
      </c>
      <c r="J313" s="74">
        <f t="shared" ref="J313:J329" si="13">20%*I313*F313</f>
        <v>93.615600000000015</v>
      </c>
    </row>
    <row r="314" spans="3:11" ht="18" x14ac:dyDescent="0.25">
      <c r="C314" s="25">
        <v>94</v>
      </c>
      <c r="D314" s="180" t="s">
        <v>193</v>
      </c>
      <c r="E314" s="130" t="s">
        <v>287</v>
      </c>
      <c r="F314" s="130">
        <v>6.0010000000000003</v>
      </c>
      <c r="G314" s="17">
        <v>3</v>
      </c>
      <c r="H314" s="17" t="s">
        <v>11</v>
      </c>
      <c r="I314" s="18">
        <v>78</v>
      </c>
      <c r="J314" s="19">
        <f t="shared" si="13"/>
        <v>93.615600000000015</v>
      </c>
    </row>
    <row r="315" spans="3:11" ht="18" x14ac:dyDescent="0.25">
      <c r="C315" s="25">
        <v>95</v>
      </c>
      <c r="D315" s="180" t="s">
        <v>193</v>
      </c>
      <c r="E315" s="130" t="s">
        <v>288</v>
      </c>
      <c r="F315" s="130">
        <v>6.0019999999999998</v>
      </c>
      <c r="G315" s="17">
        <v>3</v>
      </c>
      <c r="H315" s="17" t="s">
        <v>11</v>
      </c>
      <c r="I315" s="18">
        <v>78</v>
      </c>
      <c r="J315" s="19">
        <f t="shared" si="13"/>
        <v>93.631200000000007</v>
      </c>
    </row>
    <row r="316" spans="3:11" ht="18" x14ac:dyDescent="0.25">
      <c r="C316" s="25">
        <v>96</v>
      </c>
      <c r="D316" s="180" t="s">
        <v>193</v>
      </c>
      <c r="E316" s="130" t="s">
        <v>289</v>
      </c>
      <c r="F316" s="130">
        <v>6.0019999999999998</v>
      </c>
      <c r="G316" s="17">
        <v>3</v>
      </c>
      <c r="H316" s="17" t="s">
        <v>11</v>
      </c>
      <c r="I316" s="18">
        <v>78</v>
      </c>
      <c r="J316" s="19">
        <f t="shared" si="13"/>
        <v>93.631200000000007</v>
      </c>
    </row>
    <row r="317" spans="3:11" ht="18" x14ac:dyDescent="0.25">
      <c r="C317" s="25">
        <v>97</v>
      </c>
      <c r="D317" s="180" t="s">
        <v>193</v>
      </c>
      <c r="E317" s="130" t="s">
        <v>290</v>
      </c>
      <c r="F317" s="130">
        <v>6.0010000000000003</v>
      </c>
      <c r="G317" s="17">
        <v>3</v>
      </c>
      <c r="H317" s="17" t="s">
        <v>11</v>
      </c>
      <c r="I317" s="18">
        <v>78</v>
      </c>
      <c r="J317" s="19">
        <f t="shared" si="13"/>
        <v>93.615600000000015</v>
      </c>
    </row>
    <row r="318" spans="3:11" ht="18" x14ac:dyDescent="0.25">
      <c r="C318" s="25">
        <v>98</v>
      </c>
      <c r="D318" s="180" t="s">
        <v>193</v>
      </c>
      <c r="E318" s="130" t="s">
        <v>291</v>
      </c>
      <c r="F318" s="130">
        <v>6.0010000000000003</v>
      </c>
      <c r="G318" s="17">
        <v>3</v>
      </c>
      <c r="H318" s="17" t="s">
        <v>11</v>
      </c>
      <c r="I318" s="18">
        <v>78</v>
      </c>
      <c r="J318" s="19">
        <f t="shared" si="13"/>
        <v>93.615600000000015</v>
      </c>
    </row>
    <row r="319" spans="3:11" ht="18" x14ac:dyDescent="0.25">
      <c r="C319" s="25">
        <v>99</v>
      </c>
      <c r="D319" s="180" t="s">
        <v>193</v>
      </c>
      <c r="E319" s="130" t="s">
        <v>292</v>
      </c>
      <c r="F319" s="130">
        <v>6.0010000000000003</v>
      </c>
      <c r="G319" s="17">
        <v>3</v>
      </c>
      <c r="H319" s="17" t="s">
        <v>11</v>
      </c>
      <c r="I319" s="18">
        <v>78</v>
      </c>
      <c r="J319" s="19">
        <f t="shared" si="13"/>
        <v>93.615600000000015</v>
      </c>
    </row>
    <row r="320" spans="3:11" ht="18" x14ac:dyDescent="0.25">
      <c r="C320" s="25">
        <v>100</v>
      </c>
      <c r="D320" s="180" t="s">
        <v>193</v>
      </c>
      <c r="E320" s="130" t="s">
        <v>293</v>
      </c>
      <c r="F320" s="130">
        <v>6.0010000000000003</v>
      </c>
      <c r="G320" s="17">
        <v>3</v>
      </c>
      <c r="H320" s="17" t="s">
        <v>11</v>
      </c>
      <c r="I320" s="18">
        <v>78</v>
      </c>
      <c r="J320" s="19">
        <f t="shared" si="13"/>
        <v>93.615600000000015</v>
      </c>
    </row>
    <row r="321" spans="2:12" ht="18" x14ac:dyDescent="0.25">
      <c r="C321" s="25">
        <v>101</v>
      </c>
      <c r="D321" s="180" t="s">
        <v>193</v>
      </c>
      <c r="E321" s="130" t="s">
        <v>294</v>
      </c>
      <c r="F321" s="130">
        <v>6.0010000000000003</v>
      </c>
      <c r="G321" s="17">
        <v>3</v>
      </c>
      <c r="H321" s="17" t="s">
        <v>11</v>
      </c>
      <c r="I321" s="18">
        <v>78</v>
      </c>
      <c r="J321" s="19">
        <f t="shared" si="13"/>
        <v>93.615600000000015</v>
      </c>
    </row>
    <row r="322" spans="2:12" ht="18" x14ac:dyDescent="0.25">
      <c r="C322" s="25">
        <v>102</v>
      </c>
      <c r="D322" s="180" t="s">
        <v>193</v>
      </c>
      <c r="E322" s="130" t="s">
        <v>295</v>
      </c>
      <c r="F322" s="130">
        <v>6.0010000000000003</v>
      </c>
      <c r="G322" s="17">
        <v>3</v>
      </c>
      <c r="H322" s="17" t="s">
        <v>11</v>
      </c>
      <c r="I322" s="18">
        <v>78</v>
      </c>
      <c r="J322" s="19">
        <f t="shared" si="13"/>
        <v>93.615600000000015</v>
      </c>
    </row>
    <row r="323" spans="2:12" ht="18" x14ac:dyDescent="0.25">
      <c r="C323" s="25">
        <v>103</v>
      </c>
      <c r="D323" s="180" t="s">
        <v>193</v>
      </c>
      <c r="E323" s="130" t="s">
        <v>296</v>
      </c>
      <c r="F323" s="130">
        <v>6.0010000000000003</v>
      </c>
      <c r="G323" s="17">
        <v>3</v>
      </c>
      <c r="H323" s="17" t="s">
        <v>11</v>
      </c>
      <c r="I323" s="18">
        <v>78</v>
      </c>
      <c r="J323" s="19">
        <f t="shared" si="13"/>
        <v>93.615600000000015</v>
      </c>
    </row>
    <row r="324" spans="2:12" ht="18" x14ac:dyDescent="0.25">
      <c r="C324" s="25">
        <v>104</v>
      </c>
      <c r="D324" s="180" t="s">
        <v>193</v>
      </c>
      <c r="E324" s="130" t="s">
        <v>297</v>
      </c>
      <c r="F324" s="130">
        <v>12.878</v>
      </c>
      <c r="G324" s="17">
        <v>3</v>
      </c>
      <c r="H324" s="17" t="s">
        <v>11</v>
      </c>
      <c r="I324" s="18">
        <v>78</v>
      </c>
      <c r="J324" s="19">
        <f t="shared" si="13"/>
        <v>200.89680000000001</v>
      </c>
    </row>
    <row r="325" spans="2:12" ht="18" x14ac:dyDescent="0.25">
      <c r="C325" s="25">
        <v>105</v>
      </c>
      <c r="D325" s="180" t="s">
        <v>193</v>
      </c>
      <c r="E325" s="130" t="s">
        <v>298</v>
      </c>
      <c r="F325" s="130">
        <v>6.0010000000000003</v>
      </c>
      <c r="G325" s="17">
        <v>3</v>
      </c>
      <c r="H325" s="17" t="s">
        <v>11</v>
      </c>
      <c r="I325" s="18">
        <v>78</v>
      </c>
      <c r="J325" s="19">
        <f t="shared" si="13"/>
        <v>93.615600000000015</v>
      </c>
    </row>
    <row r="326" spans="2:12" ht="18" x14ac:dyDescent="0.25">
      <c r="C326" s="25">
        <v>106</v>
      </c>
      <c r="D326" s="180" t="s">
        <v>193</v>
      </c>
      <c r="E326" s="130" t="s">
        <v>299</v>
      </c>
      <c r="F326" s="130">
        <v>6.0010000000000003</v>
      </c>
      <c r="G326" s="17">
        <v>3</v>
      </c>
      <c r="H326" s="17" t="s">
        <v>11</v>
      </c>
      <c r="I326" s="18">
        <v>78</v>
      </c>
      <c r="J326" s="19">
        <f t="shared" si="13"/>
        <v>93.615600000000015</v>
      </c>
      <c r="K326" s="196"/>
      <c r="L326" s="196"/>
    </row>
    <row r="327" spans="2:12" ht="18" x14ac:dyDescent="0.25">
      <c r="C327" s="25">
        <v>107</v>
      </c>
      <c r="D327" s="180" t="s">
        <v>193</v>
      </c>
      <c r="E327" s="130" t="s">
        <v>300</v>
      </c>
      <c r="F327" s="130">
        <v>6.0010000000000003</v>
      </c>
      <c r="G327" s="17">
        <v>3</v>
      </c>
      <c r="H327" s="17" t="s">
        <v>11</v>
      </c>
      <c r="I327" s="18">
        <v>78</v>
      </c>
      <c r="J327" s="19">
        <f t="shared" si="13"/>
        <v>93.615600000000015</v>
      </c>
    </row>
    <row r="328" spans="2:12" ht="18" x14ac:dyDescent="0.25">
      <c r="C328" s="25">
        <v>108</v>
      </c>
      <c r="D328" s="180" t="s">
        <v>193</v>
      </c>
      <c r="E328" s="130" t="s">
        <v>301</v>
      </c>
      <c r="F328" s="130">
        <v>6.0010000000000003</v>
      </c>
      <c r="G328" s="17">
        <v>3</v>
      </c>
      <c r="H328" s="17" t="s">
        <v>11</v>
      </c>
      <c r="I328" s="18">
        <v>78</v>
      </c>
      <c r="J328" s="19">
        <f t="shared" si="13"/>
        <v>93.615600000000015</v>
      </c>
    </row>
    <row r="329" spans="2:12" ht="18" x14ac:dyDescent="0.25">
      <c r="B329" s="196"/>
      <c r="C329" s="25">
        <v>109</v>
      </c>
      <c r="D329" s="232" t="s">
        <v>193</v>
      </c>
      <c r="E329" s="233" t="s">
        <v>302</v>
      </c>
      <c r="F329" s="233">
        <v>10.002000000000001</v>
      </c>
      <c r="G329" s="231">
        <v>3</v>
      </c>
      <c r="H329" s="231" t="s">
        <v>11</v>
      </c>
      <c r="I329" s="91">
        <v>78</v>
      </c>
      <c r="J329" s="92">
        <f t="shared" si="13"/>
        <v>156.03120000000001</v>
      </c>
    </row>
    <row r="330" spans="2:12" ht="18" x14ac:dyDescent="0.25">
      <c r="C330" s="25">
        <v>110</v>
      </c>
      <c r="D330" s="180" t="s">
        <v>193</v>
      </c>
      <c r="E330" s="130" t="s">
        <v>303</v>
      </c>
      <c r="F330" s="130">
        <v>5.7009999999999996</v>
      </c>
      <c r="G330" s="17">
        <v>3</v>
      </c>
      <c r="H330" s="17" t="s">
        <v>11</v>
      </c>
      <c r="I330" s="18">
        <v>78</v>
      </c>
      <c r="J330" s="19">
        <f t="shared" ref="J330:J360" si="14">20%*I330*F330</f>
        <v>88.935600000000008</v>
      </c>
    </row>
    <row r="331" spans="2:12" ht="18" x14ac:dyDescent="0.25">
      <c r="C331" s="25">
        <v>111</v>
      </c>
      <c r="D331" s="180" t="s">
        <v>193</v>
      </c>
      <c r="E331" s="130" t="s">
        <v>304</v>
      </c>
      <c r="F331" s="130">
        <v>5.7009999999999996</v>
      </c>
      <c r="G331" s="17">
        <v>3</v>
      </c>
      <c r="H331" s="17" t="s">
        <v>11</v>
      </c>
      <c r="I331" s="18">
        <v>78</v>
      </c>
      <c r="J331" s="19">
        <f t="shared" si="14"/>
        <v>88.935600000000008</v>
      </c>
    </row>
    <row r="332" spans="2:12" ht="18" x14ac:dyDescent="0.25">
      <c r="C332" s="25">
        <v>112</v>
      </c>
      <c r="D332" s="180" t="s">
        <v>193</v>
      </c>
      <c r="E332" s="130" t="s">
        <v>305</v>
      </c>
      <c r="F332" s="130">
        <v>5.7009999999999996</v>
      </c>
      <c r="G332" s="17">
        <v>3</v>
      </c>
      <c r="H332" s="17" t="s">
        <v>11</v>
      </c>
      <c r="I332" s="18">
        <v>78</v>
      </c>
      <c r="J332" s="19">
        <f t="shared" si="14"/>
        <v>88.935600000000008</v>
      </c>
    </row>
    <row r="333" spans="2:12" ht="18" x14ac:dyDescent="0.25">
      <c r="C333" s="25">
        <v>113</v>
      </c>
      <c r="D333" s="180" t="s">
        <v>193</v>
      </c>
      <c r="E333" s="130" t="s">
        <v>306</v>
      </c>
      <c r="F333" s="130">
        <v>15.872999999999999</v>
      </c>
      <c r="G333" s="17">
        <v>3</v>
      </c>
      <c r="H333" s="17" t="s">
        <v>11</v>
      </c>
      <c r="I333" s="18">
        <v>78</v>
      </c>
      <c r="J333" s="19">
        <f t="shared" si="14"/>
        <v>247.61880000000002</v>
      </c>
    </row>
    <row r="334" spans="2:12" ht="18" x14ac:dyDescent="0.25">
      <c r="C334" s="25">
        <v>114</v>
      </c>
      <c r="D334" s="180" t="s">
        <v>193</v>
      </c>
      <c r="E334" s="130" t="s">
        <v>307</v>
      </c>
      <c r="F334" s="130">
        <v>6.1719999999999997</v>
      </c>
      <c r="G334" s="17">
        <v>3</v>
      </c>
      <c r="H334" s="17" t="s">
        <v>11</v>
      </c>
      <c r="I334" s="18">
        <v>78</v>
      </c>
      <c r="J334" s="19">
        <f t="shared" si="14"/>
        <v>96.283200000000008</v>
      </c>
    </row>
    <row r="335" spans="2:12" ht="18" x14ac:dyDescent="0.25">
      <c r="C335" s="25">
        <v>115</v>
      </c>
      <c r="D335" s="39" t="s">
        <v>193</v>
      </c>
      <c r="E335" s="138" t="s">
        <v>308</v>
      </c>
      <c r="F335" s="159">
        <v>6.1719999999999997</v>
      </c>
      <c r="G335" s="63">
        <v>3</v>
      </c>
      <c r="H335" s="64" t="s">
        <v>11</v>
      </c>
      <c r="I335" s="18">
        <v>78</v>
      </c>
      <c r="J335" s="19">
        <f t="shared" si="14"/>
        <v>96.283200000000008</v>
      </c>
    </row>
    <row r="336" spans="2:12" ht="18" x14ac:dyDescent="0.25">
      <c r="C336" s="25">
        <v>116</v>
      </c>
      <c r="D336" s="41" t="s">
        <v>193</v>
      </c>
      <c r="E336" s="145" t="s">
        <v>309</v>
      </c>
      <c r="F336" s="168">
        <v>7.125</v>
      </c>
      <c r="G336" s="63">
        <v>2</v>
      </c>
      <c r="H336" s="64" t="s">
        <v>11</v>
      </c>
      <c r="I336" s="18">
        <v>78</v>
      </c>
      <c r="J336" s="19">
        <f t="shared" si="14"/>
        <v>111.15</v>
      </c>
    </row>
    <row r="337" spans="3:10" ht="18" x14ac:dyDescent="0.25">
      <c r="C337" s="25">
        <v>117</v>
      </c>
      <c r="D337" s="41" t="s">
        <v>193</v>
      </c>
      <c r="E337" s="146" t="s">
        <v>310</v>
      </c>
      <c r="F337" s="169">
        <v>7.1260000000000003</v>
      </c>
      <c r="G337" s="65">
        <v>2</v>
      </c>
      <c r="H337" s="66" t="s">
        <v>11</v>
      </c>
      <c r="I337" s="37">
        <v>78</v>
      </c>
      <c r="J337" s="38">
        <f t="shared" si="14"/>
        <v>111.16560000000001</v>
      </c>
    </row>
    <row r="338" spans="3:10" ht="18" x14ac:dyDescent="0.25">
      <c r="C338" s="25">
        <v>118</v>
      </c>
      <c r="D338" s="191" t="s">
        <v>193</v>
      </c>
      <c r="E338" s="147" t="s">
        <v>311</v>
      </c>
      <c r="F338" s="170">
        <v>6.0010000000000003</v>
      </c>
      <c r="G338" s="17">
        <v>2</v>
      </c>
      <c r="H338" s="17" t="s">
        <v>11</v>
      </c>
      <c r="I338" s="18">
        <v>78</v>
      </c>
      <c r="J338" s="19">
        <f t="shared" si="14"/>
        <v>93.615600000000015</v>
      </c>
    </row>
    <row r="339" spans="3:10" ht="18" x14ac:dyDescent="0.25">
      <c r="C339" s="25">
        <v>119</v>
      </c>
      <c r="D339" s="180" t="s">
        <v>193</v>
      </c>
      <c r="E339" s="130" t="s">
        <v>312</v>
      </c>
      <c r="F339" s="165">
        <v>6.0010000000000003</v>
      </c>
      <c r="G339" s="17">
        <v>2</v>
      </c>
      <c r="H339" s="17" t="s">
        <v>11</v>
      </c>
      <c r="I339" s="18">
        <v>78</v>
      </c>
      <c r="J339" s="19">
        <f t="shared" si="14"/>
        <v>93.615600000000015</v>
      </c>
    </row>
    <row r="340" spans="3:10" ht="18" x14ac:dyDescent="0.25">
      <c r="C340" s="25">
        <v>120</v>
      </c>
      <c r="D340" s="180" t="s">
        <v>193</v>
      </c>
      <c r="E340" s="130" t="s">
        <v>313</v>
      </c>
      <c r="F340" s="130">
        <v>6.1760000000000002</v>
      </c>
      <c r="G340" s="17">
        <v>2</v>
      </c>
      <c r="H340" s="17" t="s">
        <v>11</v>
      </c>
      <c r="I340" s="18">
        <v>78</v>
      </c>
      <c r="J340" s="19">
        <f t="shared" si="14"/>
        <v>96.345600000000005</v>
      </c>
    </row>
    <row r="341" spans="3:10" ht="18" x14ac:dyDescent="0.25">
      <c r="C341" s="25">
        <v>121</v>
      </c>
      <c r="D341" s="180" t="s">
        <v>193</v>
      </c>
      <c r="E341" s="130" t="s">
        <v>314</v>
      </c>
      <c r="F341" s="130">
        <v>6.1760000000000002</v>
      </c>
      <c r="G341" s="17">
        <v>2</v>
      </c>
      <c r="H341" s="17" t="s">
        <v>11</v>
      </c>
      <c r="I341" s="18">
        <v>78</v>
      </c>
      <c r="J341" s="19">
        <f t="shared" si="14"/>
        <v>96.345600000000005</v>
      </c>
    </row>
    <row r="342" spans="3:10" ht="18" x14ac:dyDescent="0.25">
      <c r="C342" s="25">
        <v>122</v>
      </c>
      <c r="D342" s="67" t="s">
        <v>193</v>
      </c>
      <c r="E342" s="148" t="s">
        <v>315</v>
      </c>
      <c r="F342" s="171">
        <v>5.8339999999999996</v>
      </c>
      <c r="G342" s="68">
        <v>2</v>
      </c>
      <c r="H342" s="69" t="s">
        <v>11</v>
      </c>
      <c r="I342" s="18">
        <v>78</v>
      </c>
      <c r="J342" s="19">
        <f t="shared" si="14"/>
        <v>91.010400000000004</v>
      </c>
    </row>
    <row r="343" spans="3:10" ht="18" x14ac:dyDescent="0.25">
      <c r="C343" s="25">
        <v>123</v>
      </c>
      <c r="D343" s="67" t="s">
        <v>193</v>
      </c>
      <c r="E343" s="148" t="s">
        <v>316</v>
      </c>
      <c r="F343" s="171">
        <v>5.8339999999999996</v>
      </c>
      <c r="G343" s="68">
        <v>2</v>
      </c>
      <c r="H343" s="69" t="s">
        <v>11</v>
      </c>
      <c r="I343" s="18">
        <v>78</v>
      </c>
      <c r="J343" s="19">
        <f t="shared" si="14"/>
        <v>91.010400000000004</v>
      </c>
    </row>
    <row r="344" spans="3:10" ht="18" x14ac:dyDescent="0.25">
      <c r="C344" s="25">
        <v>124</v>
      </c>
      <c r="D344" s="67" t="s">
        <v>193</v>
      </c>
      <c r="E344" s="148" t="s">
        <v>317</v>
      </c>
      <c r="F344" s="171">
        <v>5.6260000000000003</v>
      </c>
      <c r="G344" s="68">
        <v>2</v>
      </c>
      <c r="H344" s="69" t="s">
        <v>11</v>
      </c>
      <c r="I344" s="18">
        <v>78</v>
      </c>
      <c r="J344" s="19">
        <f t="shared" si="14"/>
        <v>87.765600000000006</v>
      </c>
    </row>
    <row r="345" spans="3:10" ht="18" x14ac:dyDescent="0.25">
      <c r="C345" s="25">
        <v>125</v>
      </c>
      <c r="D345" s="67" t="s">
        <v>193</v>
      </c>
      <c r="E345" s="148" t="s">
        <v>318</v>
      </c>
      <c r="F345" s="171">
        <v>5.6260000000000003</v>
      </c>
      <c r="G345" s="68">
        <v>2</v>
      </c>
      <c r="H345" s="69" t="s">
        <v>11</v>
      </c>
      <c r="I345" s="18">
        <v>78</v>
      </c>
      <c r="J345" s="19">
        <f t="shared" si="14"/>
        <v>87.765600000000006</v>
      </c>
    </row>
    <row r="346" spans="3:10" ht="18" x14ac:dyDescent="0.25">
      <c r="C346" s="25">
        <v>126</v>
      </c>
      <c r="D346" s="67" t="s">
        <v>193</v>
      </c>
      <c r="E346" s="148" t="s">
        <v>319</v>
      </c>
      <c r="F346" s="171">
        <v>5.7869999999999999</v>
      </c>
      <c r="G346" s="68">
        <v>3</v>
      </c>
      <c r="H346" s="69" t="s">
        <v>11</v>
      </c>
      <c r="I346" s="18">
        <v>78</v>
      </c>
      <c r="J346" s="19">
        <f t="shared" si="14"/>
        <v>90.277200000000008</v>
      </c>
    </row>
    <row r="347" spans="3:10" ht="18" x14ac:dyDescent="0.25">
      <c r="C347" s="25">
        <v>127</v>
      </c>
      <c r="D347" s="67" t="s">
        <v>193</v>
      </c>
      <c r="E347" s="148" t="s">
        <v>320</v>
      </c>
      <c r="F347" s="171">
        <v>5.7869999999999999</v>
      </c>
      <c r="G347" s="68">
        <v>3</v>
      </c>
      <c r="H347" s="69" t="s">
        <v>11</v>
      </c>
      <c r="I347" s="18">
        <v>78</v>
      </c>
      <c r="J347" s="19">
        <f t="shared" si="14"/>
        <v>90.277200000000008</v>
      </c>
    </row>
    <row r="348" spans="3:10" ht="18" x14ac:dyDescent="0.25">
      <c r="C348" s="25">
        <v>128</v>
      </c>
      <c r="D348" s="67" t="s">
        <v>193</v>
      </c>
      <c r="E348" s="148" t="s">
        <v>321</v>
      </c>
      <c r="F348" s="171">
        <v>5.7869999999999999</v>
      </c>
      <c r="G348" s="68">
        <v>3</v>
      </c>
      <c r="H348" s="69" t="s">
        <v>11</v>
      </c>
      <c r="I348" s="18">
        <v>78</v>
      </c>
      <c r="J348" s="19">
        <f t="shared" si="14"/>
        <v>90.277200000000008</v>
      </c>
    </row>
    <row r="349" spans="3:10" ht="18" x14ac:dyDescent="0.25">
      <c r="C349" s="25">
        <v>129</v>
      </c>
      <c r="D349" s="67" t="s">
        <v>193</v>
      </c>
      <c r="E349" s="148" t="s">
        <v>322</v>
      </c>
      <c r="F349" s="171">
        <v>5.7869999999999999</v>
      </c>
      <c r="G349" s="68">
        <v>3</v>
      </c>
      <c r="H349" s="69" t="s">
        <v>11</v>
      </c>
      <c r="I349" s="18">
        <v>78</v>
      </c>
      <c r="J349" s="19">
        <f t="shared" si="14"/>
        <v>90.277200000000008</v>
      </c>
    </row>
    <row r="350" spans="3:10" ht="18" x14ac:dyDescent="0.25">
      <c r="C350" s="25">
        <v>130</v>
      </c>
      <c r="D350" s="67" t="s">
        <v>193</v>
      </c>
      <c r="E350" s="148" t="s">
        <v>323</v>
      </c>
      <c r="F350" s="171">
        <v>17.501999999999999</v>
      </c>
      <c r="G350" s="68">
        <v>3</v>
      </c>
      <c r="H350" s="69" t="s">
        <v>11</v>
      </c>
      <c r="I350" s="18">
        <v>78</v>
      </c>
      <c r="J350" s="19">
        <f t="shared" si="14"/>
        <v>273.03120000000001</v>
      </c>
    </row>
    <row r="351" spans="3:10" ht="18" x14ac:dyDescent="0.25">
      <c r="C351" s="25">
        <v>131</v>
      </c>
      <c r="D351" s="67" t="s">
        <v>193</v>
      </c>
      <c r="E351" s="148" t="s">
        <v>324</v>
      </c>
      <c r="F351" s="171">
        <v>6.2510000000000003</v>
      </c>
      <c r="G351" s="68">
        <v>3</v>
      </c>
      <c r="H351" s="69" t="s">
        <v>11</v>
      </c>
      <c r="I351" s="18">
        <v>78</v>
      </c>
      <c r="J351" s="19">
        <f t="shared" si="14"/>
        <v>97.51560000000002</v>
      </c>
    </row>
    <row r="352" spans="3:10" ht="18" x14ac:dyDescent="0.25">
      <c r="C352" s="25">
        <v>132</v>
      </c>
      <c r="D352" s="67" t="s">
        <v>193</v>
      </c>
      <c r="E352" s="148" t="s">
        <v>325</v>
      </c>
      <c r="F352" s="171">
        <v>6.2510000000000003</v>
      </c>
      <c r="G352" s="68">
        <v>3</v>
      </c>
      <c r="H352" s="69" t="s">
        <v>11</v>
      </c>
      <c r="I352" s="18">
        <v>78</v>
      </c>
      <c r="J352" s="19">
        <f t="shared" si="14"/>
        <v>97.51560000000002</v>
      </c>
    </row>
    <row r="353" spans="3:12" ht="18" x14ac:dyDescent="0.25">
      <c r="C353" s="25">
        <v>133</v>
      </c>
      <c r="D353" s="67" t="s">
        <v>193</v>
      </c>
      <c r="E353" s="148" t="s">
        <v>326</v>
      </c>
      <c r="F353" s="171">
        <v>6.2510000000000003</v>
      </c>
      <c r="G353" s="68">
        <v>3</v>
      </c>
      <c r="H353" s="69" t="s">
        <v>11</v>
      </c>
      <c r="I353" s="18">
        <v>78</v>
      </c>
      <c r="J353" s="19">
        <f t="shared" si="14"/>
        <v>97.51560000000002</v>
      </c>
    </row>
    <row r="354" spans="3:12" ht="18" x14ac:dyDescent="0.25">
      <c r="C354" s="25">
        <v>134</v>
      </c>
      <c r="D354" s="67" t="s">
        <v>193</v>
      </c>
      <c r="E354" s="148" t="s">
        <v>327</v>
      </c>
      <c r="F354" s="171">
        <v>6.2510000000000003</v>
      </c>
      <c r="G354" s="68">
        <v>3</v>
      </c>
      <c r="H354" s="69" t="s">
        <v>11</v>
      </c>
      <c r="I354" s="18">
        <v>78</v>
      </c>
      <c r="J354" s="19">
        <f t="shared" si="14"/>
        <v>97.51560000000002</v>
      </c>
    </row>
    <row r="355" spans="3:12" ht="18" x14ac:dyDescent="0.25">
      <c r="C355" s="25">
        <v>135</v>
      </c>
      <c r="D355" s="67" t="s">
        <v>193</v>
      </c>
      <c r="E355" s="148" t="s">
        <v>328</v>
      </c>
      <c r="F355" s="171">
        <v>5.6680000000000001</v>
      </c>
      <c r="G355" s="68">
        <v>3</v>
      </c>
      <c r="H355" s="69" t="s">
        <v>11</v>
      </c>
      <c r="I355" s="18">
        <v>78</v>
      </c>
      <c r="J355" s="19">
        <f t="shared" si="14"/>
        <v>88.420800000000014</v>
      </c>
    </row>
    <row r="356" spans="3:12" ht="18" x14ac:dyDescent="0.25">
      <c r="C356" s="25">
        <v>136</v>
      </c>
      <c r="D356" s="67" t="s">
        <v>193</v>
      </c>
      <c r="E356" s="148" t="s">
        <v>329</v>
      </c>
      <c r="F356" s="171">
        <v>5.6680000000000001</v>
      </c>
      <c r="G356" s="68">
        <v>3</v>
      </c>
      <c r="H356" s="69" t="s">
        <v>11</v>
      </c>
      <c r="I356" s="18">
        <v>78</v>
      </c>
      <c r="J356" s="19">
        <f t="shared" si="14"/>
        <v>88.420800000000014</v>
      </c>
      <c r="K356" s="196"/>
      <c r="L356" s="196"/>
    </row>
    <row r="357" spans="3:12" ht="18" x14ac:dyDescent="0.25">
      <c r="C357" s="25">
        <v>137</v>
      </c>
      <c r="D357" s="67" t="s">
        <v>193</v>
      </c>
      <c r="E357" s="148" t="s">
        <v>330</v>
      </c>
      <c r="F357" s="171">
        <v>3.5</v>
      </c>
      <c r="G357" s="68">
        <v>2</v>
      </c>
      <c r="H357" s="69" t="s">
        <v>11</v>
      </c>
      <c r="I357" s="18">
        <v>78</v>
      </c>
      <c r="J357" s="19">
        <f t="shared" si="14"/>
        <v>54.600000000000009</v>
      </c>
      <c r="K357" s="196"/>
      <c r="L357" s="196"/>
    </row>
    <row r="358" spans="3:12" ht="18.75" thickBot="1" x14ac:dyDescent="0.3">
      <c r="C358" s="25">
        <v>138</v>
      </c>
      <c r="D358" s="70" t="s">
        <v>193</v>
      </c>
      <c r="E358" s="149" t="s">
        <v>331</v>
      </c>
      <c r="F358" s="172">
        <v>3</v>
      </c>
      <c r="G358" s="71">
        <v>2</v>
      </c>
      <c r="H358" s="72" t="s">
        <v>11</v>
      </c>
      <c r="I358" s="73">
        <v>78</v>
      </c>
      <c r="J358" s="74">
        <f t="shared" si="14"/>
        <v>46.800000000000004</v>
      </c>
    </row>
    <row r="359" spans="3:12" ht="18.75" thickBot="1" x14ac:dyDescent="0.3">
      <c r="C359" s="108">
        <v>139</v>
      </c>
      <c r="D359" s="70" t="s">
        <v>193</v>
      </c>
      <c r="E359" s="149" t="s">
        <v>332</v>
      </c>
      <c r="F359" s="172">
        <v>5.2510000000000003</v>
      </c>
      <c r="G359" s="71">
        <v>3</v>
      </c>
      <c r="H359" s="72" t="s">
        <v>11</v>
      </c>
      <c r="I359" s="73">
        <v>78</v>
      </c>
      <c r="J359" s="74">
        <f t="shared" si="14"/>
        <v>81.915600000000012</v>
      </c>
    </row>
    <row r="360" spans="3:12" ht="18.75" thickBot="1" x14ac:dyDescent="0.3">
      <c r="C360" s="93">
        <v>140</v>
      </c>
      <c r="D360" s="199" t="s">
        <v>193</v>
      </c>
      <c r="E360" s="200" t="s">
        <v>333</v>
      </c>
      <c r="F360" s="201">
        <v>5.2510000000000003</v>
      </c>
      <c r="G360" s="202">
        <v>3</v>
      </c>
      <c r="H360" s="203" t="s">
        <v>11</v>
      </c>
      <c r="I360" s="23">
        <v>78</v>
      </c>
      <c r="J360" s="24">
        <f t="shared" si="14"/>
        <v>81.915600000000012</v>
      </c>
    </row>
    <row r="361" spans="3:12" ht="18.75" thickBot="1" x14ac:dyDescent="0.3">
      <c r="C361" s="27"/>
      <c r="D361" s="183" t="s">
        <v>12</v>
      </c>
      <c r="E361" s="133"/>
      <c r="F361" s="157">
        <f>SUM(F359:F360,F314:F358,F257:F313,F214:F256)</f>
        <v>892.11099999999772</v>
      </c>
      <c r="G361" s="28"/>
      <c r="H361" s="29"/>
      <c r="I361" s="30"/>
      <c r="J361" s="31"/>
    </row>
    <row r="362" spans="3:12" ht="18.75" thickBot="1" x14ac:dyDescent="0.3">
      <c r="C362" s="86"/>
      <c r="D362" s="87"/>
      <c r="E362" s="89"/>
      <c r="F362" s="164"/>
      <c r="G362" s="89"/>
      <c r="H362" s="90"/>
      <c r="I362" s="91"/>
      <c r="J362" s="92"/>
    </row>
    <row r="363" spans="3:12" ht="18.75" thickBot="1" x14ac:dyDescent="0.3">
      <c r="C363" s="112">
        <v>1</v>
      </c>
      <c r="D363" s="190" t="s">
        <v>334</v>
      </c>
      <c r="E363" s="144" t="s">
        <v>335</v>
      </c>
      <c r="F363" s="144">
        <v>23.305</v>
      </c>
      <c r="G363" s="113">
        <v>4</v>
      </c>
      <c r="H363" s="113" t="s">
        <v>11</v>
      </c>
      <c r="I363" s="30">
        <v>78</v>
      </c>
      <c r="J363" s="31">
        <f>20%*I363*F363</f>
        <v>363.55800000000005</v>
      </c>
    </row>
    <row r="364" spans="3:12" ht="18.75" thickBot="1" x14ac:dyDescent="0.3">
      <c r="C364" s="27"/>
      <c r="D364" s="183" t="s">
        <v>12</v>
      </c>
      <c r="E364" s="133"/>
      <c r="F364" s="157">
        <f>SUM(F363)</f>
        <v>23.305</v>
      </c>
      <c r="G364" s="28"/>
      <c r="H364" s="29"/>
      <c r="I364" s="30"/>
      <c r="J364" s="31"/>
    </row>
    <row r="365" spans="3:12" ht="18.75" thickBot="1" x14ac:dyDescent="0.3">
      <c r="C365" s="114"/>
      <c r="D365" s="192"/>
      <c r="E365" s="150"/>
      <c r="F365" s="173"/>
      <c r="G365" s="115"/>
      <c r="H365" s="116"/>
      <c r="I365" s="106"/>
      <c r="J365" s="107"/>
    </row>
    <row r="366" spans="3:12" ht="18" x14ac:dyDescent="0.25">
      <c r="C366" s="48">
        <v>1</v>
      </c>
      <c r="D366" s="181" t="s">
        <v>336</v>
      </c>
      <c r="E366" s="131" t="s">
        <v>337</v>
      </c>
      <c r="F366" s="131">
        <v>110.917</v>
      </c>
      <c r="G366" s="62">
        <v>6</v>
      </c>
      <c r="H366" s="62" t="s">
        <v>11</v>
      </c>
      <c r="I366" s="49">
        <v>78</v>
      </c>
      <c r="J366" s="50">
        <f>20%*I366*F366</f>
        <v>1730.3052000000002</v>
      </c>
    </row>
    <row r="367" spans="3:12" ht="18" x14ac:dyDescent="0.25">
      <c r="C367" s="35">
        <v>2</v>
      </c>
      <c r="D367" s="180" t="s">
        <v>336</v>
      </c>
      <c r="E367" s="130" t="s">
        <v>338</v>
      </c>
      <c r="F367" s="130">
        <v>70.013000000000005</v>
      </c>
      <c r="G367" s="17">
        <v>5</v>
      </c>
      <c r="H367" s="17" t="s">
        <v>11</v>
      </c>
      <c r="I367" s="37">
        <v>78</v>
      </c>
      <c r="J367" s="19">
        <f>20%*I367*F367</f>
        <v>1092.2028000000003</v>
      </c>
    </row>
    <row r="368" spans="3:12" ht="18" x14ac:dyDescent="0.25">
      <c r="C368" s="35">
        <v>3</v>
      </c>
      <c r="D368" s="180" t="s">
        <v>336</v>
      </c>
      <c r="E368" s="130" t="s">
        <v>339</v>
      </c>
      <c r="F368" s="165">
        <v>8.76</v>
      </c>
      <c r="G368" s="17">
        <v>5</v>
      </c>
      <c r="H368" s="17" t="s">
        <v>11</v>
      </c>
      <c r="I368" s="37">
        <v>78</v>
      </c>
      <c r="J368" s="19">
        <f>20%*I368*F368</f>
        <v>136.65600000000001</v>
      </c>
    </row>
    <row r="369" spans="1:11" ht="18" x14ac:dyDescent="0.25">
      <c r="C369" s="35">
        <v>4</v>
      </c>
      <c r="D369" s="180" t="s">
        <v>336</v>
      </c>
      <c r="E369" s="130" t="s">
        <v>340</v>
      </c>
      <c r="F369" s="130">
        <v>11.503</v>
      </c>
      <c r="G369" s="17">
        <v>5</v>
      </c>
      <c r="H369" s="17" t="s">
        <v>11</v>
      </c>
      <c r="I369" s="37">
        <v>78</v>
      </c>
      <c r="J369" s="19">
        <f>20%*I369*F369</f>
        <v>179.44680000000002</v>
      </c>
    </row>
    <row r="370" spans="1:11" ht="18.75" thickBot="1" x14ac:dyDescent="0.3">
      <c r="C370" s="93">
        <v>5</v>
      </c>
      <c r="D370" s="188" t="s">
        <v>336</v>
      </c>
      <c r="E370" s="142" t="s">
        <v>341</v>
      </c>
      <c r="F370" s="142">
        <v>12.669</v>
      </c>
      <c r="G370" s="94">
        <v>3</v>
      </c>
      <c r="H370" s="94" t="s">
        <v>11</v>
      </c>
      <c r="I370" s="23">
        <v>78</v>
      </c>
      <c r="J370" s="74">
        <f>20%*I370*F370</f>
        <v>197.63640000000004</v>
      </c>
    </row>
    <row r="371" spans="1:11" ht="18.75" thickBot="1" x14ac:dyDescent="0.3">
      <c r="C371" s="27"/>
      <c r="D371" s="183" t="s">
        <v>12</v>
      </c>
      <c r="E371" s="133"/>
      <c r="F371" s="157">
        <f>SUM(F366:F370)</f>
        <v>213.86199999999999</v>
      </c>
      <c r="G371" s="28"/>
      <c r="H371" s="29"/>
      <c r="I371" s="30"/>
      <c r="J371" s="31"/>
    </row>
    <row r="372" spans="1:11" ht="18.75" thickBot="1" x14ac:dyDescent="0.3">
      <c r="C372" s="114"/>
      <c r="D372" s="192"/>
      <c r="E372" s="150"/>
      <c r="F372" s="173"/>
      <c r="G372" s="115"/>
      <c r="H372" s="116"/>
      <c r="I372" s="106"/>
      <c r="J372" s="107"/>
    </row>
    <row r="373" spans="1:11" ht="18" x14ac:dyDescent="0.25">
      <c r="C373" s="48">
        <v>1</v>
      </c>
      <c r="D373" s="181" t="s">
        <v>342</v>
      </c>
      <c r="E373" s="131" t="s">
        <v>343</v>
      </c>
      <c r="F373" s="357">
        <v>13</v>
      </c>
      <c r="G373" s="62">
        <v>5</v>
      </c>
      <c r="H373" s="62" t="s">
        <v>11</v>
      </c>
      <c r="I373" s="49">
        <v>78</v>
      </c>
      <c r="J373" s="50">
        <f t="shared" ref="J373:J384" si="15">20%*I373*F373</f>
        <v>202.8</v>
      </c>
    </row>
    <row r="374" spans="1:11" ht="18" x14ac:dyDescent="0.25">
      <c r="C374" s="25">
        <v>2</v>
      </c>
      <c r="D374" s="180" t="s">
        <v>342</v>
      </c>
      <c r="E374" s="130" t="s">
        <v>344</v>
      </c>
      <c r="F374" s="130">
        <v>14.254</v>
      </c>
      <c r="G374" s="17">
        <v>4</v>
      </c>
      <c r="H374" s="17" t="s">
        <v>11</v>
      </c>
      <c r="I374" s="37">
        <v>78</v>
      </c>
      <c r="J374" s="38">
        <f t="shared" si="15"/>
        <v>222.36240000000001</v>
      </c>
    </row>
    <row r="375" spans="1:11" ht="18" x14ac:dyDescent="0.25">
      <c r="C375" s="25">
        <v>3</v>
      </c>
      <c r="D375" s="180" t="s">
        <v>342</v>
      </c>
      <c r="E375" s="130" t="s">
        <v>345</v>
      </c>
      <c r="F375" s="130">
        <v>6.5010000000000003</v>
      </c>
      <c r="G375" s="17">
        <v>4</v>
      </c>
      <c r="H375" s="17" t="s">
        <v>11</v>
      </c>
      <c r="I375" s="37">
        <v>78</v>
      </c>
      <c r="J375" s="38">
        <f t="shared" si="15"/>
        <v>101.41560000000001</v>
      </c>
    </row>
    <row r="376" spans="1:11" ht="18" x14ac:dyDescent="0.25">
      <c r="C376" s="25">
        <v>4</v>
      </c>
      <c r="D376" s="180" t="s">
        <v>342</v>
      </c>
      <c r="E376" s="130" t="s">
        <v>346</v>
      </c>
      <c r="F376" s="130">
        <v>7.1520000000000001</v>
      </c>
      <c r="G376" s="17">
        <v>4</v>
      </c>
      <c r="H376" s="17" t="s">
        <v>11</v>
      </c>
      <c r="I376" s="37">
        <v>78</v>
      </c>
      <c r="J376" s="38">
        <f t="shared" si="15"/>
        <v>111.57120000000002</v>
      </c>
    </row>
    <row r="377" spans="1:11" ht="18" x14ac:dyDescent="0.25">
      <c r="C377" s="25">
        <v>5</v>
      </c>
      <c r="D377" s="180" t="s">
        <v>342</v>
      </c>
      <c r="E377" s="130" t="s">
        <v>347</v>
      </c>
      <c r="F377" s="130">
        <v>19.004000000000001</v>
      </c>
      <c r="G377" s="17">
        <v>4</v>
      </c>
      <c r="H377" s="17" t="s">
        <v>11</v>
      </c>
      <c r="I377" s="37">
        <v>78</v>
      </c>
      <c r="J377" s="38">
        <f t="shared" si="15"/>
        <v>296.46240000000006</v>
      </c>
    </row>
    <row r="378" spans="1:11" ht="18" x14ac:dyDescent="0.25">
      <c r="C378" s="25">
        <v>6</v>
      </c>
      <c r="D378" s="180" t="s">
        <v>342</v>
      </c>
      <c r="E378" s="130" t="s">
        <v>348</v>
      </c>
      <c r="F378" s="130">
        <v>13.079000000000001</v>
      </c>
      <c r="G378" s="17">
        <v>3</v>
      </c>
      <c r="H378" s="17" t="s">
        <v>11</v>
      </c>
      <c r="I378" s="37">
        <v>78</v>
      </c>
      <c r="J378" s="38">
        <f t="shared" si="15"/>
        <v>204.03240000000002</v>
      </c>
    </row>
    <row r="379" spans="1:11" ht="18" x14ac:dyDescent="0.25">
      <c r="C379" s="25">
        <v>7</v>
      </c>
      <c r="D379" s="180" t="s">
        <v>342</v>
      </c>
      <c r="E379" s="130" t="s">
        <v>349</v>
      </c>
      <c r="F379" s="130">
        <v>20.003</v>
      </c>
      <c r="G379" s="17">
        <v>4</v>
      </c>
      <c r="H379" s="17" t="s">
        <v>11</v>
      </c>
      <c r="I379" s="37">
        <v>78</v>
      </c>
      <c r="J379" s="38">
        <f t="shared" si="15"/>
        <v>312.04680000000002</v>
      </c>
    </row>
    <row r="380" spans="1:11" ht="18" x14ac:dyDescent="0.25">
      <c r="C380" s="25">
        <v>8</v>
      </c>
      <c r="D380" s="180" t="s">
        <v>342</v>
      </c>
      <c r="E380" s="130" t="s">
        <v>350</v>
      </c>
      <c r="F380" s="130">
        <v>28.606000000000002</v>
      </c>
      <c r="G380" s="17">
        <v>5</v>
      </c>
      <c r="H380" s="17" t="s">
        <v>11</v>
      </c>
      <c r="I380" s="37">
        <v>78</v>
      </c>
      <c r="J380" s="38">
        <f t="shared" si="15"/>
        <v>446.25360000000006</v>
      </c>
      <c r="K380" s="196"/>
    </row>
    <row r="381" spans="1:11" ht="18" x14ac:dyDescent="0.25">
      <c r="C381" s="25">
        <v>9</v>
      </c>
      <c r="D381" s="180" t="s">
        <v>342</v>
      </c>
      <c r="E381" s="130" t="s">
        <v>351</v>
      </c>
      <c r="F381" s="130">
        <v>26.254000000000001</v>
      </c>
      <c r="G381" s="17">
        <v>3</v>
      </c>
      <c r="H381" s="17" t="s">
        <v>11</v>
      </c>
      <c r="I381" s="37">
        <v>78</v>
      </c>
      <c r="J381" s="38">
        <f t="shared" si="15"/>
        <v>409.56240000000008</v>
      </c>
      <c r="K381" s="196"/>
    </row>
    <row r="382" spans="1:11" ht="18" x14ac:dyDescent="0.25">
      <c r="C382" s="25">
        <v>10</v>
      </c>
      <c r="D382" s="180" t="s">
        <v>342</v>
      </c>
      <c r="E382" s="130" t="s">
        <v>352</v>
      </c>
      <c r="F382" s="165">
        <v>32.18</v>
      </c>
      <c r="G382" s="17">
        <v>3</v>
      </c>
      <c r="H382" s="17" t="s">
        <v>11</v>
      </c>
      <c r="I382" s="37">
        <v>78</v>
      </c>
      <c r="J382" s="38">
        <f t="shared" si="15"/>
        <v>502.00800000000004</v>
      </c>
    </row>
    <row r="383" spans="1:11" ht="18" x14ac:dyDescent="0.25">
      <c r="A383" s="196"/>
      <c r="B383" s="196"/>
      <c r="C383" s="25">
        <v>11</v>
      </c>
      <c r="D383" s="180" t="s">
        <v>342</v>
      </c>
      <c r="E383" s="130" t="s">
        <v>353</v>
      </c>
      <c r="F383" s="130">
        <v>16.003</v>
      </c>
      <c r="G383" s="17">
        <v>5</v>
      </c>
      <c r="H383" s="17" t="s">
        <v>11</v>
      </c>
      <c r="I383" s="37">
        <v>78</v>
      </c>
      <c r="J383" s="38">
        <f t="shared" si="15"/>
        <v>249.64680000000001</v>
      </c>
    </row>
    <row r="384" spans="1:11" ht="18" x14ac:dyDescent="0.25">
      <c r="A384" s="196"/>
      <c r="B384" s="196"/>
      <c r="C384" s="86">
        <v>12</v>
      </c>
      <c r="D384" s="232" t="s">
        <v>342</v>
      </c>
      <c r="E384" s="233" t="s">
        <v>354</v>
      </c>
      <c r="F384" s="233">
        <v>14.502000000000001</v>
      </c>
      <c r="G384" s="231">
        <v>3</v>
      </c>
      <c r="H384" s="231" t="s">
        <v>11</v>
      </c>
      <c r="I384" s="59">
        <v>78</v>
      </c>
      <c r="J384" s="60">
        <f t="shared" si="15"/>
        <v>226.23120000000003</v>
      </c>
    </row>
    <row r="385" spans="2:11" ht="18" x14ac:dyDescent="0.25">
      <c r="C385" s="25">
        <v>13</v>
      </c>
      <c r="D385" s="180" t="s">
        <v>342</v>
      </c>
      <c r="E385" s="130" t="s">
        <v>355</v>
      </c>
      <c r="F385" s="130">
        <v>16.004000000000001</v>
      </c>
      <c r="G385" s="17">
        <v>4</v>
      </c>
      <c r="H385" s="17" t="s">
        <v>11</v>
      </c>
      <c r="I385" s="18">
        <v>78</v>
      </c>
      <c r="J385" s="19">
        <f>20%*I385*F385</f>
        <v>249.66240000000005</v>
      </c>
    </row>
    <row r="386" spans="2:11" ht="15.75" x14ac:dyDescent="0.25">
      <c r="B386" s="196"/>
      <c r="C386" s="96"/>
      <c r="D386" s="186"/>
      <c r="E386" s="136"/>
      <c r="F386" s="136"/>
      <c r="G386" s="96"/>
      <c r="H386" s="96"/>
      <c r="I386" s="97"/>
      <c r="J386" s="197"/>
    </row>
    <row r="387" spans="2:11" ht="15.75" x14ac:dyDescent="0.25">
      <c r="B387" s="196"/>
      <c r="C387" s="51" t="s">
        <v>92</v>
      </c>
      <c r="D387" s="187"/>
      <c r="E387" s="137"/>
      <c r="F387" s="136"/>
      <c r="G387" s="51" t="s">
        <v>93</v>
      </c>
      <c r="H387" s="52"/>
      <c r="I387" s="53"/>
      <c r="J387" s="54"/>
      <c r="K387" s="196"/>
    </row>
    <row r="388" spans="2:11" ht="15.75" x14ac:dyDescent="0.25">
      <c r="C388" s="51" t="s">
        <v>94</v>
      </c>
      <c r="D388" s="187"/>
      <c r="E388" s="137"/>
      <c r="F388" s="136"/>
      <c r="G388" s="51" t="s">
        <v>95</v>
      </c>
      <c r="H388" s="52"/>
      <c r="I388" s="53"/>
      <c r="J388" s="54"/>
    </row>
    <row r="389" spans="2:11" ht="16.5" thickBot="1" x14ac:dyDescent="0.3">
      <c r="C389" s="98"/>
      <c r="D389" s="184"/>
      <c r="E389" s="134"/>
      <c r="F389" s="134"/>
      <c r="G389" s="98"/>
      <c r="H389" s="98"/>
      <c r="I389" s="98"/>
      <c r="J389" s="198"/>
    </row>
    <row r="390" spans="2:11" ht="45.75" thickBot="1" x14ac:dyDescent="0.3">
      <c r="B390" s="196"/>
      <c r="C390" s="3" t="s">
        <v>1</v>
      </c>
      <c r="D390" s="4" t="s">
        <v>2</v>
      </c>
      <c r="E390" s="5" t="s">
        <v>3</v>
      </c>
      <c r="F390" s="234" t="s">
        <v>4</v>
      </c>
      <c r="G390" s="5" t="s">
        <v>5</v>
      </c>
      <c r="H390" s="4" t="s">
        <v>6</v>
      </c>
      <c r="I390" s="6" t="s">
        <v>7</v>
      </c>
      <c r="J390" s="7" t="s">
        <v>8</v>
      </c>
    </row>
    <row r="391" spans="2:11" ht="15.75" thickBot="1" x14ac:dyDescent="0.3">
      <c r="C391" s="223">
        <v>1</v>
      </c>
      <c r="D391" s="223">
        <v>2</v>
      </c>
      <c r="E391" s="223">
        <v>3</v>
      </c>
      <c r="F391" s="223">
        <v>4</v>
      </c>
      <c r="G391" s="223">
        <v>5</v>
      </c>
      <c r="H391" s="223">
        <v>6</v>
      </c>
      <c r="I391" s="223">
        <v>7</v>
      </c>
      <c r="J391" s="224">
        <v>8</v>
      </c>
    </row>
    <row r="392" spans="2:11" ht="16.5" thickBot="1" x14ac:dyDescent="0.3">
      <c r="C392" s="225"/>
      <c r="D392" s="226"/>
      <c r="E392" s="227"/>
      <c r="F392" s="227"/>
      <c r="G392" s="228"/>
      <c r="H392" s="228"/>
      <c r="I392" s="228"/>
      <c r="J392" s="229"/>
    </row>
    <row r="393" spans="2:11" ht="18" x14ac:dyDescent="0.25">
      <c r="C393" s="25">
        <v>14</v>
      </c>
      <c r="D393" s="180" t="s">
        <v>342</v>
      </c>
      <c r="E393" s="130" t="s">
        <v>356</v>
      </c>
      <c r="F393" s="130">
        <v>12.503</v>
      </c>
      <c r="G393" s="17">
        <v>4</v>
      </c>
      <c r="H393" s="17" t="s">
        <v>11</v>
      </c>
      <c r="I393" s="37">
        <v>78</v>
      </c>
      <c r="J393" s="38">
        <f>20%*I393*F393</f>
        <v>195.04680000000002</v>
      </c>
    </row>
    <row r="394" spans="2:11" ht="18.75" thickBot="1" x14ac:dyDescent="0.3">
      <c r="C394" s="93">
        <v>15</v>
      </c>
      <c r="D394" s="188" t="s">
        <v>342</v>
      </c>
      <c r="E394" s="142" t="s">
        <v>357</v>
      </c>
      <c r="F394" s="142">
        <v>14.003</v>
      </c>
      <c r="G394" s="94">
        <v>3</v>
      </c>
      <c r="H394" s="94" t="s">
        <v>11</v>
      </c>
      <c r="I394" s="23">
        <v>78</v>
      </c>
      <c r="J394" s="24">
        <f>20%*I394*F394</f>
        <v>218.44680000000002</v>
      </c>
    </row>
    <row r="395" spans="2:11" ht="18.75" thickBot="1" x14ac:dyDescent="0.3">
      <c r="C395" s="27"/>
      <c r="D395" s="183" t="s">
        <v>12</v>
      </c>
      <c r="E395" s="133"/>
      <c r="F395" s="157">
        <f>SUM(F373:F394)</f>
        <v>257.048</v>
      </c>
      <c r="G395" s="28"/>
      <c r="H395" s="29"/>
      <c r="I395" s="30"/>
      <c r="J395" s="31"/>
    </row>
    <row r="396" spans="2:11" ht="18.75" thickBot="1" x14ac:dyDescent="0.3">
      <c r="C396" s="56"/>
      <c r="D396" s="189"/>
      <c r="E396" s="143"/>
      <c r="F396" s="167"/>
      <c r="G396" s="57"/>
      <c r="H396" s="58"/>
      <c r="I396" s="59"/>
      <c r="J396" s="60"/>
    </row>
    <row r="397" spans="2:11" ht="18" x14ac:dyDescent="0.25">
      <c r="C397" s="48">
        <v>1</v>
      </c>
      <c r="D397" s="181" t="s">
        <v>358</v>
      </c>
      <c r="E397" s="131" t="s">
        <v>359</v>
      </c>
      <c r="F397" s="131">
        <v>9.5020000000000007</v>
      </c>
      <c r="G397" s="62">
        <v>4</v>
      </c>
      <c r="H397" s="62" t="s">
        <v>11</v>
      </c>
      <c r="I397" s="49">
        <v>78</v>
      </c>
      <c r="J397" s="50">
        <f t="shared" ref="J397:J412" si="16">20%*I397*F397</f>
        <v>148.23120000000003</v>
      </c>
    </row>
    <row r="398" spans="2:11" ht="18" x14ac:dyDescent="0.25">
      <c r="C398" s="25">
        <v>2</v>
      </c>
      <c r="D398" s="180" t="s">
        <v>358</v>
      </c>
      <c r="E398" s="130" t="s">
        <v>360</v>
      </c>
      <c r="F398" s="130">
        <v>11.702999999999999</v>
      </c>
      <c r="G398" s="17">
        <v>4</v>
      </c>
      <c r="H398" s="17" t="s">
        <v>11</v>
      </c>
      <c r="I398" s="18">
        <v>78</v>
      </c>
      <c r="J398" s="19">
        <f t="shared" si="16"/>
        <v>182.5668</v>
      </c>
    </row>
    <row r="399" spans="2:11" ht="18" x14ac:dyDescent="0.25">
      <c r="C399" s="25">
        <v>3</v>
      </c>
      <c r="D399" s="180" t="s">
        <v>358</v>
      </c>
      <c r="E399" s="130" t="s">
        <v>361</v>
      </c>
      <c r="F399" s="130">
        <v>12.003</v>
      </c>
      <c r="G399" s="17">
        <v>5</v>
      </c>
      <c r="H399" s="17" t="s">
        <v>11</v>
      </c>
      <c r="I399" s="18">
        <v>78</v>
      </c>
      <c r="J399" s="19">
        <f t="shared" si="16"/>
        <v>187.24680000000001</v>
      </c>
    </row>
    <row r="400" spans="2:11" ht="18" x14ac:dyDescent="0.25">
      <c r="C400" s="25">
        <v>4</v>
      </c>
      <c r="D400" s="180" t="s">
        <v>358</v>
      </c>
      <c r="E400" s="130" t="s">
        <v>362</v>
      </c>
      <c r="F400" s="130">
        <v>3.0009999999999999</v>
      </c>
      <c r="G400" s="17">
        <v>5</v>
      </c>
      <c r="H400" s="17" t="s">
        <v>11</v>
      </c>
      <c r="I400" s="18">
        <v>78</v>
      </c>
      <c r="J400" s="19">
        <f t="shared" si="16"/>
        <v>46.815600000000003</v>
      </c>
    </row>
    <row r="401" spans="3:11" ht="18" x14ac:dyDescent="0.25">
      <c r="C401" s="25">
        <v>5</v>
      </c>
      <c r="D401" s="180" t="s">
        <v>358</v>
      </c>
      <c r="E401" s="130" t="s">
        <v>363</v>
      </c>
      <c r="F401" s="130">
        <v>11.202999999999999</v>
      </c>
      <c r="G401" s="17">
        <v>5</v>
      </c>
      <c r="H401" s="17" t="s">
        <v>11</v>
      </c>
      <c r="I401" s="18">
        <v>78</v>
      </c>
      <c r="J401" s="19">
        <f t="shared" si="16"/>
        <v>174.76680000000002</v>
      </c>
    </row>
    <row r="402" spans="3:11" ht="18" x14ac:dyDescent="0.25">
      <c r="C402" s="25">
        <v>6</v>
      </c>
      <c r="D402" s="180" t="s">
        <v>358</v>
      </c>
      <c r="E402" s="130" t="s">
        <v>364</v>
      </c>
      <c r="F402" s="130">
        <v>13.404</v>
      </c>
      <c r="G402" s="17">
        <v>5</v>
      </c>
      <c r="H402" s="17" t="s">
        <v>11</v>
      </c>
      <c r="I402" s="18">
        <v>78</v>
      </c>
      <c r="J402" s="19">
        <f t="shared" si="16"/>
        <v>209.10240000000002</v>
      </c>
    </row>
    <row r="403" spans="3:11" ht="18" x14ac:dyDescent="0.25">
      <c r="C403" s="25">
        <v>7</v>
      </c>
      <c r="D403" s="180" t="s">
        <v>358</v>
      </c>
      <c r="E403" s="130" t="s">
        <v>365</v>
      </c>
      <c r="F403" s="130">
        <v>10.003</v>
      </c>
      <c r="G403" s="17">
        <v>4</v>
      </c>
      <c r="H403" s="17" t="s">
        <v>11</v>
      </c>
      <c r="I403" s="18">
        <v>78</v>
      </c>
      <c r="J403" s="19">
        <f t="shared" si="16"/>
        <v>156.04680000000002</v>
      </c>
    </row>
    <row r="404" spans="3:11" ht="18" x14ac:dyDescent="0.25">
      <c r="C404" s="25">
        <v>8</v>
      </c>
      <c r="D404" s="180" t="s">
        <v>358</v>
      </c>
      <c r="E404" s="130" t="s">
        <v>366</v>
      </c>
      <c r="F404" s="130">
        <v>29.204999999999998</v>
      </c>
      <c r="G404" s="17">
        <v>5</v>
      </c>
      <c r="H404" s="17" t="s">
        <v>11</v>
      </c>
      <c r="I404" s="18">
        <v>78</v>
      </c>
      <c r="J404" s="19">
        <f t="shared" si="16"/>
        <v>455.59800000000001</v>
      </c>
    </row>
    <row r="405" spans="3:11" ht="18" x14ac:dyDescent="0.25">
      <c r="C405" s="25">
        <v>9</v>
      </c>
      <c r="D405" s="180" t="s">
        <v>358</v>
      </c>
      <c r="E405" s="130" t="s">
        <v>367</v>
      </c>
      <c r="F405" s="130">
        <v>20.004000000000001</v>
      </c>
      <c r="G405" s="17">
        <v>5</v>
      </c>
      <c r="H405" s="17" t="s">
        <v>11</v>
      </c>
      <c r="I405" s="18">
        <v>78</v>
      </c>
      <c r="J405" s="19">
        <f t="shared" si="16"/>
        <v>312.06240000000003</v>
      </c>
    </row>
    <row r="406" spans="3:11" ht="18" x14ac:dyDescent="0.25">
      <c r="C406" s="25">
        <v>10</v>
      </c>
      <c r="D406" s="180" t="s">
        <v>358</v>
      </c>
      <c r="E406" s="130" t="s">
        <v>368</v>
      </c>
      <c r="F406" s="130">
        <v>12.355</v>
      </c>
      <c r="G406" s="17">
        <v>4</v>
      </c>
      <c r="H406" s="17" t="s">
        <v>11</v>
      </c>
      <c r="I406" s="18">
        <v>78</v>
      </c>
      <c r="J406" s="19">
        <f t="shared" si="16"/>
        <v>192.73800000000003</v>
      </c>
    </row>
    <row r="407" spans="3:11" ht="18" x14ac:dyDescent="0.25">
      <c r="C407" s="25">
        <v>11</v>
      </c>
      <c r="D407" s="180" t="s">
        <v>358</v>
      </c>
      <c r="E407" s="130" t="s">
        <v>369</v>
      </c>
      <c r="F407" s="130">
        <v>12.355</v>
      </c>
      <c r="G407" s="17">
        <v>4</v>
      </c>
      <c r="H407" s="17" t="s">
        <v>11</v>
      </c>
      <c r="I407" s="18">
        <v>78</v>
      </c>
      <c r="J407" s="19">
        <f t="shared" si="16"/>
        <v>192.73800000000003</v>
      </c>
    </row>
    <row r="408" spans="3:11" ht="18" x14ac:dyDescent="0.25">
      <c r="C408" s="25">
        <v>12</v>
      </c>
      <c r="D408" s="180" t="s">
        <v>358</v>
      </c>
      <c r="E408" s="130" t="s">
        <v>370</v>
      </c>
      <c r="F408" s="130">
        <v>11.003</v>
      </c>
      <c r="G408" s="17">
        <v>3</v>
      </c>
      <c r="H408" s="17" t="s">
        <v>11</v>
      </c>
      <c r="I408" s="18">
        <v>78</v>
      </c>
      <c r="J408" s="19">
        <f t="shared" si="16"/>
        <v>171.64680000000001</v>
      </c>
    </row>
    <row r="409" spans="3:11" ht="18" x14ac:dyDescent="0.25">
      <c r="C409" s="25">
        <v>13</v>
      </c>
      <c r="D409" s="180" t="s">
        <v>358</v>
      </c>
      <c r="E409" s="130" t="s">
        <v>371</v>
      </c>
      <c r="F409" s="130">
        <v>13.004</v>
      </c>
      <c r="G409" s="17">
        <v>3</v>
      </c>
      <c r="H409" s="17" t="s">
        <v>11</v>
      </c>
      <c r="I409" s="18">
        <v>78</v>
      </c>
      <c r="J409" s="19">
        <f t="shared" si="16"/>
        <v>202.86240000000001</v>
      </c>
    </row>
    <row r="410" spans="3:11" ht="18" x14ac:dyDescent="0.25">
      <c r="C410" s="25">
        <v>14</v>
      </c>
      <c r="D410" s="180" t="s">
        <v>358</v>
      </c>
      <c r="E410" s="130" t="s">
        <v>372</v>
      </c>
      <c r="F410" s="130">
        <v>12.004</v>
      </c>
      <c r="G410" s="17">
        <v>4</v>
      </c>
      <c r="H410" s="17" t="s">
        <v>11</v>
      </c>
      <c r="I410" s="18">
        <v>78</v>
      </c>
      <c r="J410" s="19">
        <f t="shared" si="16"/>
        <v>187.26240000000001</v>
      </c>
    </row>
    <row r="411" spans="3:11" ht="18" x14ac:dyDescent="0.25">
      <c r="C411" s="25">
        <v>15</v>
      </c>
      <c r="D411" s="180" t="s">
        <v>358</v>
      </c>
      <c r="E411" s="130" t="s">
        <v>373</v>
      </c>
      <c r="F411" s="130">
        <v>3.5009999999999999</v>
      </c>
      <c r="G411" s="17">
        <v>3</v>
      </c>
      <c r="H411" s="17" t="s">
        <v>11</v>
      </c>
      <c r="I411" s="18">
        <v>78</v>
      </c>
      <c r="J411" s="19">
        <f t="shared" si="16"/>
        <v>54.615600000000001</v>
      </c>
      <c r="K411" s="196"/>
    </row>
    <row r="412" spans="3:11" ht="18.75" thickBot="1" x14ac:dyDescent="0.3">
      <c r="C412" s="108">
        <v>16</v>
      </c>
      <c r="D412" s="188" t="s">
        <v>358</v>
      </c>
      <c r="E412" s="142" t="s">
        <v>374</v>
      </c>
      <c r="F412" s="142">
        <v>10.003</v>
      </c>
      <c r="G412" s="94">
        <v>4</v>
      </c>
      <c r="H412" s="94" t="s">
        <v>11</v>
      </c>
      <c r="I412" s="73">
        <v>78</v>
      </c>
      <c r="J412" s="74">
        <f t="shared" si="16"/>
        <v>156.04680000000002</v>
      </c>
      <c r="K412" s="196"/>
    </row>
    <row r="413" spans="3:11" ht="18.75" thickBot="1" x14ac:dyDescent="0.3">
      <c r="C413" s="27"/>
      <c r="D413" s="183" t="s">
        <v>12</v>
      </c>
      <c r="E413" s="133"/>
      <c r="F413" s="157">
        <f>SUM(F397:F412)</f>
        <v>194.25299999999999</v>
      </c>
      <c r="G413" s="28"/>
      <c r="H413" s="29"/>
      <c r="I413" s="30"/>
      <c r="J413" s="31"/>
    </row>
    <row r="414" spans="3:11" ht="16.5" thickBot="1" x14ac:dyDescent="0.3">
      <c r="C414" s="225"/>
      <c r="D414" s="226"/>
      <c r="E414" s="227"/>
      <c r="F414" s="227"/>
      <c r="G414" s="228"/>
      <c r="H414" s="228"/>
      <c r="I414" s="228"/>
      <c r="J414" s="229"/>
    </row>
    <row r="415" spans="3:11" ht="18" x14ac:dyDescent="0.25">
      <c r="C415" s="48">
        <v>1</v>
      </c>
      <c r="D415" s="181" t="s">
        <v>375</v>
      </c>
      <c r="E415" s="131" t="s">
        <v>376</v>
      </c>
      <c r="F415" s="131">
        <v>6.4029999999999996</v>
      </c>
      <c r="G415" s="62">
        <v>4</v>
      </c>
      <c r="H415" s="62" t="s">
        <v>11</v>
      </c>
      <c r="I415" s="49">
        <v>78</v>
      </c>
      <c r="J415" s="50">
        <f t="shared" ref="J415:J446" si="17">20%*I415*F415</f>
        <v>99.886800000000008</v>
      </c>
    </row>
    <row r="416" spans="3:11" ht="18" x14ac:dyDescent="0.25">
      <c r="C416" s="25">
        <v>2</v>
      </c>
      <c r="D416" s="180" t="s">
        <v>375</v>
      </c>
      <c r="E416" s="130" t="s">
        <v>377</v>
      </c>
      <c r="F416" s="130">
        <v>6.4009999999999998</v>
      </c>
      <c r="G416" s="17">
        <v>4</v>
      </c>
      <c r="H416" s="17" t="s">
        <v>11</v>
      </c>
      <c r="I416" s="18">
        <v>78</v>
      </c>
      <c r="J416" s="19">
        <f t="shared" si="17"/>
        <v>99.85560000000001</v>
      </c>
    </row>
    <row r="417" spans="3:10" ht="18" x14ac:dyDescent="0.25">
      <c r="C417" s="25">
        <v>3</v>
      </c>
      <c r="D417" s="180" t="s">
        <v>375</v>
      </c>
      <c r="E417" s="130" t="s">
        <v>378</v>
      </c>
      <c r="F417" s="130">
        <v>6.399</v>
      </c>
      <c r="G417" s="17">
        <v>4</v>
      </c>
      <c r="H417" s="17" t="s">
        <v>11</v>
      </c>
      <c r="I417" s="18">
        <v>78</v>
      </c>
      <c r="J417" s="19">
        <f t="shared" si="17"/>
        <v>99.824400000000011</v>
      </c>
    </row>
    <row r="418" spans="3:10" ht="18" x14ac:dyDescent="0.25">
      <c r="C418" s="25">
        <v>4</v>
      </c>
      <c r="D418" s="180" t="s">
        <v>375</v>
      </c>
      <c r="E418" s="130" t="s">
        <v>379</v>
      </c>
      <c r="F418" s="130">
        <v>6.4009999999999998</v>
      </c>
      <c r="G418" s="17">
        <v>4</v>
      </c>
      <c r="H418" s="17" t="s">
        <v>11</v>
      </c>
      <c r="I418" s="18">
        <v>78</v>
      </c>
      <c r="J418" s="19">
        <f t="shared" si="17"/>
        <v>99.85560000000001</v>
      </c>
    </row>
    <row r="419" spans="3:10" ht="18" x14ac:dyDescent="0.25">
      <c r="C419" s="25">
        <v>5</v>
      </c>
      <c r="D419" s="180" t="s">
        <v>375</v>
      </c>
      <c r="E419" s="130" t="s">
        <v>380</v>
      </c>
      <c r="F419" s="130">
        <v>6.4020000000000001</v>
      </c>
      <c r="G419" s="17">
        <v>4</v>
      </c>
      <c r="H419" s="17" t="s">
        <v>11</v>
      </c>
      <c r="I419" s="18">
        <v>78</v>
      </c>
      <c r="J419" s="19">
        <f t="shared" si="17"/>
        <v>99.871200000000016</v>
      </c>
    </row>
    <row r="420" spans="3:10" ht="18" x14ac:dyDescent="0.25">
      <c r="C420" s="25">
        <v>6</v>
      </c>
      <c r="D420" s="180" t="s">
        <v>375</v>
      </c>
      <c r="E420" s="130" t="s">
        <v>381</v>
      </c>
      <c r="F420" s="130">
        <v>7.6890000000000001</v>
      </c>
      <c r="G420" s="17">
        <v>4</v>
      </c>
      <c r="H420" s="17" t="s">
        <v>11</v>
      </c>
      <c r="I420" s="18">
        <v>78</v>
      </c>
      <c r="J420" s="19">
        <f t="shared" si="17"/>
        <v>119.94840000000001</v>
      </c>
    </row>
    <row r="421" spans="3:10" ht="18" x14ac:dyDescent="0.25">
      <c r="C421" s="25">
        <v>7</v>
      </c>
      <c r="D421" s="180" t="s">
        <v>375</v>
      </c>
      <c r="E421" s="130" t="s">
        <v>382</v>
      </c>
      <c r="F421" s="130">
        <v>7.6879999999999997</v>
      </c>
      <c r="G421" s="17">
        <v>4</v>
      </c>
      <c r="H421" s="17" t="s">
        <v>11</v>
      </c>
      <c r="I421" s="18">
        <v>78</v>
      </c>
      <c r="J421" s="19">
        <f t="shared" si="17"/>
        <v>119.9328</v>
      </c>
    </row>
    <row r="422" spans="3:10" ht="18" x14ac:dyDescent="0.25">
      <c r="C422" s="25">
        <v>8</v>
      </c>
      <c r="D422" s="180" t="s">
        <v>375</v>
      </c>
      <c r="E422" s="130" t="s">
        <v>383</v>
      </c>
      <c r="F422" s="130">
        <v>7.6890000000000001</v>
      </c>
      <c r="G422" s="17">
        <v>4</v>
      </c>
      <c r="H422" s="17" t="s">
        <v>11</v>
      </c>
      <c r="I422" s="18">
        <v>78</v>
      </c>
      <c r="J422" s="19">
        <f t="shared" si="17"/>
        <v>119.94840000000001</v>
      </c>
    </row>
    <row r="423" spans="3:10" ht="18" x14ac:dyDescent="0.25">
      <c r="C423" s="25">
        <v>9</v>
      </c>
      <c r="D423" s="180" t="s">
        <v>375</v>
      </c>
      <c r="E423" s="130" t="s">
        <v>384</v>
      </c>
      <c r="F423" s="165">
        <v>7.69</v>
      </c>
      <c r="G423" s="17">
        <v>4</v>
      </c>
      <c r="H423" s="17" t="s">
        <v>11</v>
      </c>
      <c r="I423" s="18">
        <v>78</v>
      </c>
      <c r="J423" s="19">
        <f t="shared" si="17"/>
        <v>119.96400000000001</v>
      </c>
    </row>
    <row r="424" spans="3:10" ht="18" x14ac:dyDescent="0.25">
      <c r="C424" s="25">
        <v>10</v>
      </c>
      <c r="D424" s="180" t="s">
        <v>375</v>
      </c>
      <c r="E424" s="130" t="s">
        <v>385</v>
      </c>
      <c r="F424" s="130">
        <v>7.6879999999999997</v>
      </c>
      <c r="G424" s="17">
        <v>4</v>
      </c>
      <c r="H424" s="17" t="s">
        <v>11</v>
      </c>
      <c r="I424" s="18">
        <v>78</v>
      </c>
      <c r="J424" s="19">
        <f t="shared" si="17"/>
        <v>119.9328</v>
      </c>
    </row>
    <row r="425" spans="3:10" ht="18" x14ac:dyDescent="0.25">
      <c r="C425" s="25">
        <v>11</v>
      </c>
      <c r="D425" s="180" t="s">
        <v>375</v>
      </c>
      <c r="E425" s="130" t="s">
        <v>386</v>
      </c>
      <c r="F425" s="130">
        <v>19.004999999999999</v>
      </c>
      <c r="G425" s="17">
        <v>5</v>
      </c>
      <c r="H425" s="17" t="s">
        <v>11</v>
      </c>
      <c r="I425" s="18">
        <v>78</v>
      </c>
      <c r="J425" s="19">
        <f t="shared" si="17"/>
        <v>296.47800000000001</v>
      </c>
    </row>
    <row r="426" spans="3:10" ht="18" x14ac:dyDescent="0.25">
      <c r="C426" s="25">
        <v>12</v>
      </c>
      <c r="D426" s="180" t="s">
        <v>375</v>
      </c>
      <c r="E426" s="130" t="s">
        <v>387</v>
      </c>
      <c r="F426" s="130">
        <v>6.1760000000000002</v>
      </c>
      <c r="G426" s="17">
        <v>3</v>
      </c>
      <c r="H426" s="17" t="s">
        <v>11</v>
      </c>
      <c r="I426" s="18">
        <v>78</v>
      </c>
      <c r="J426" s="19">
        <f t="shared" si="17"/>
        <v>96.345600000000005</v>
      </c>
    </row>
    <row r="427" spans="3:10" ht="18" x14ac:dyDescent="0.25">
      <c r="C427" s="25">
        <v>13</v>
      </c>
      <c r="D427" s="180" t="s">
        <v>375</v>
      </c>
      <c r="E427" s="130" t="s">
        <v>388</v>
      </c>
      <c r="F427" s="130">
        <v>3.6059999999999999</v>
      </c>
      <c r="G427" s="17">
        <v>3</v>
      </c>
      <c r="H427" s="17" t="s">
        <v>11</v>
      </c>
      <c r="I427" s="18">
        <v>78</v>
      </c>
      <c r="J427" s="19">
        <f t="shared" si="17"/>
        <v>56.253600000000006</v>
      </c>
    </row>
    <row r="428" spans="3:10" ht="18" x14ac:dyDescent="0.25">
      <c r="C428" s="25">
        <v>14</v>
      </c>
      <c r="D428" s="180" t="s">
        <v>375</v>
      </c>
      <c r="E428" s="130" t="s">
        <v>389</v>
      </c>
      <c r="F428" s="130">
        <v>35.008000000000003</v>
      </c>
      <c r="G428" s="17">
        <v>4</v>
      </c>
      <c r="H428" s="17" t="s">
        <v>11</v>
      </c>
      <c r="I428" s="18">
        <v>78</v>
      </c>
      <c r="J428" s="19">
        <f t="shared" si="17"/>
        <v>546.12480000000005</v>
      </c>
    </row>
    <row r="429" spans="3:10" ht="18" x14ac:dyDescent="0.25">
      <c r="C429" s="25">
        <v>15</v>
      </c>
      <c r="D429" s="180" t="s">
        <v>375</v>
      </c>
      <c r="E429" s="130" t="s">
        <v>390</v>
      </c>
      <c r="F429" s="130">
        <v>9.0020000000000007</v>
      </c>
      <c r="G429" s="17">
        <v>3</v>
      </c>
      <c r="H429" s="17" t="s">
        <v>11</v>
      </c>
      <c r="I429" s="18">
        <v>78</v>
      </c>
      <c r="J429" s="19">
        <f t="shared" si="17"/>
        <v>140.43120000000002</v>
      </c>
    </row>
    <row r="430" spans="3:10" ht="18" x14ac:dyDescent="0.25">
      <c r="C430" s="25">
        <v>16</v>
      </c>
      <c r="D430" s="180" t="s">
        <v>375</v>
      </c>
      <c r="E430" s="130" t="s">
        <v>391</v>
      </c>
      <c r="F430" s="130">
        <v>9.0030000000000001</v>
      </c>
      <c r="G430" s="17">
        <v>3</v>
      </c>
      <c r="H430" s="17" t="s">
        <v>11</v>
      </c>
      <c r="I430" s="18">
        <v>78</v>
      </c>
      <c r="J430" s="19">
        <f t="shared" si="17"/>
        <v>140.44680000000002</v>
      </c>
    </row>
    <row r="431" spans="3:10" ht="18" x14ac:dyDescent="0.25">
      <c r="C431" s="25">
        <v>17</v>
      </c>
      <c r="D431" s="180" t="s">
        <v>375</v>
      </c>
      <c r="E431" s="130" t="s">
        <v>392</v>
      </c>
      <c r="F431" s="130">
        <v>12.185</v>
      </c>
      <c r="G431" s="17">
        <v>3</v>
      </c>
      <c r="H431" s="17" t="s">
        <v>11</v>
      </c>
      <c r="I431" s="18">
        <v>78</v>
      </c>
      <c r="J431" s="19">
        <f t="shared" si="17"/>
        <v>190.08600000000001</v>
      </c>
    </row>
    <row r="432" spans="3:10" ht="18" x14ac:dyDescent="0.25">
      <c r="C432" s="25">
        <v>18</v>
      </c>
      <c r="D432" s="180" t="s">
        <v>375</v>
      </c>
      <c r="E432" s="130" t="s">
        <v>393</v>
      </c>
      <c r="F432" s="130">
        <v>21.422999999999998</v>
      </c>
      <c r="G432" s="17">
        <v>3</v>
      </c>
      <c r="H432" s="17" t="s">
        <v>11</v>
      </c>
      <c r="I432" s="18">
        <v>78</v>
      </c>
      <c r="J432" s="19">
        <f t="shared" si="17"/>
        <v>334.19880000000001</v>
      </c>
    </row>
    <row r="433" spans="2:11" ht="18" x14ac:dyDescent="0.25">
      <c r="C433" s="25">
        <v>19</v>
      </c>
      <c r="D433" s="180" t="s">
        <v>375</v>
      </c>
      <c r="E433" s="130" t="s">
        <v>394</v>
      </c>
      <c r="F433" s="130">
        <v>73.137</v>
      </c>
      <c r="G433" s="17">
        <v>4</v>
      </c>
      <c r="H433" s="17" t="s">
        <v>11</v>
      </c>
      <c r="I433" s="18">
        <v>78</v>
      </c>
      <c r="J433" s="19">
        <f t="shared" si="17"/>
        <v>1140.9372000000001</v>
      </c>
    </row>
    <row r="434" spans="2:11" ht="18" x14ac:dyDescent="0.25">
      <c r="C434" s="25">
        <v>20</v>
      </c>
      <c r="D434" s="180" t="s">
        <v>375</v>
      </c>
      <c r="E434" s="130" t="s">
        <v>395</v>
      </c>
      <c r="F434" s="165">
        <v>6.7</v>
      </c>
      <c r="G434" s="17">
        <v>7</v>
      </c>
      <c r="H434" s="17" t="s">
        <v>11</v>
      </c>
      <c r="I434" s="18">
        <v>78</v>
      </c>
      <c r="J434" s="19">
        <f t="shared" si="17"/>
        <v>104.52000000000001</v>
      </c>
    </row>
    <row r="435" spans="2:11" ht="18" x14ac:dyDescent="0.25">
      <c r="C435" s="25">
        <v>21</v>
      </c>
      <c r="D435" s="180" t="s">
        <v>375</v>
      </c>
      <c r="E435" s="130" t="s">
        <v>396</v>
      </c>
      <c r="F435" s="165">
        <v>6.7</v>
      </c>
      <c r="G435" s="17">
        <v>7</v>
      </c>
      <c r="H435" s="17" t="s">
        <v>11</v>
      </c>
      <c r="I435" s="18">
        <v>78</v>
      </c>
      <c r="J435" s="19">
        <f t="shared" si="17"/>
        <v>104.52000000000001</v>
      </c>
    </row>
    <row r="436" spans="2:11" ht="18" x14ac:dyDescent="0.25">
      <c r="C436" s="25">
        <v>22</v>
      </c>
      <c r="D436" s="180" t="s">
        <v>375</v>
      </c>
      <c r="E436" s="130" t="s">
        <v>397</v>
      </c>
      <c r="F436" s="130">
        <v>30.003</v>
      </c>
      <c r="G436" s="17">
        <v>4</v>
      </c>
      <c r="H436" s="17" t="s">
        <v>11</v>
      </c>
      <c r="I436" s="18">
        <v>78</v>
      </c>
      <c r="J436" s="19">
        <f t="shared" si="17"/>
        <v>468.04680000000002</v>
      </c>
    </row>
    <row r="437" spans="2:11" ht="18" x14ac:dyDescent="0.25">
      <c r="C437" s="25">
        <v>23</v>
      </c>
      <c r="D437" s="180" t="s">
        <v>375</v>
      </c>
      <c r="E437" s="130" t="s">
        <v>398</v>
      </c>
      <c r="F437" s="130">
        <v>95.293999999999997</v>
      </c>
      <c r="G437" s="17">
        <v>4</v>
      </c>
      <c r="H437" s="17" t="s">
        <v>11</v>
      </c>
      <c r="I437" s="18">
        <v>78</v>
      </c>
      <c r="J437" s="19">
        <f t="shared" si="17"/>
        <v>1486.5864000000001</v>
      </c>
    </row>
    <row r="438" spans="2:11" ht="18" x14ac:dyDescent="0.25">
      <c r="C438" s="25">
        <v>24</v>
      </c>
      <c r="D438" s="180" t="s">
        <v>375</v>
      </c>
      <c r="E438" s="130" t="s">
        <v>399</v>
      </c>
      <c r="F438" s="130">
        <v>12.002000000000001</v>
      </c>
      <c r="G438" s="17">
        <v>5</v>
      </c>
      <c r="H438" s="17" t="s">
        <v>11</v>
      </c>
      <c r="I438" s="18">
        <v>78</v>
      </c>
      <c r="J438" s="19">
        <f t="shared" si="17"/>
        <v>187.23120000000003</v>
      </c>
    </row>
    <row r="439" spans="2:11" ht="18" x14ac:dyDescent="0.25">
      <c r="C439" s="25">
        <v>25</v>
      </c>
      <c r="D439" s="180" t="s">
        <v>375</v>
      </c>
      <c r="E439" s="130" t="s">
        <v>400</v>
      </c>
      <c r="F439" s="130">
        <v>40.008000000000003</v>
      </c>
      <c r="G439" s="17">
        <v>5</v>
      </c>
      <c r="H439" s="17" t="s">
        <v>11</v>
      </c>
      <c r="I439" s="18">
        <v>78</v>
      </c>
      <c r="J439" s="19">
        <f t="shared" si="17"/>
        <v>624.12480000000005</v>
      </c>
    </row>
    <row r="440" spans="2:11" ht="18" x14ac:dyDescent="0.25">
      <c r="C440" s="25">
        <v>26</v>
      </c>
      <c r="D440" s="180" t="s">
        <v>375</v>
      </c>
      <c r="E440" s="130" t="s">
        <v>401</v>
      </c>
      <c r="F440" s="130">
        <v>3.0009999999999999</v>
      </c>
      <c r="G440" s="17">
        <v>3</v>
      </c>
      <c r="H440" s="17" t="s">
        <v>11</v>
      </c>
      <c r="I440" s="18">
        <v>78</v>
      </c>
      <c r="J440" s="19">
        <f t="shared" si="17"/>
        <v>46.815600000000003</v>
      </c>
    </row>
    <row r="441" spans="2:11" ht="18" x14ac:dyDescent="0.25">
      <c r="C441" s="25">
        <v>27</v>
      </c>
      <c r="D441" s="180" t="s">
        <v>375</v>
      </c>
      <c r="E441" s="130" t="s">
        <v>402</v>
      </c>
      <c r="F441" s="130">
        <v>7.9290000000000003</v>
      </c>
      <c r="G441" s="17">
        <v>3</v>
      </c>
      <c r="H441" s="17" t="s">
        <v>11</v>
      </c>
      <c r="I441" s="18">
        <v>78</v>
      </c>
      <c r="J441" s="19">
        <f t="shared" si="17"/>
        <v>123.69240000000002</v>
      </c>
    </row>
    <row r="442" spans="2:11" ht="18" x14ac:dyDescent="0.25">
      <c r="C442" s="25">
        <v>28</v>
      </c>
      <c r="D442" s="180" t="s">
        <v>375</v>
      </c>
      <c r="E442" s="130" t="s">
        <v>403</v>
      </c>
      <c r="F442" s="130">
        <v>7.9320000000000004</v>
      </c>
      <c r="G442" s="17">
        <v>3</v>
      </c>
      <c r="H442" s="17" t="s">
        <v>11</v>
      </c>
      <c r="I442" s="18">
        <v>78</v>
      </c>
      <c r="J442" s="19">
        <f t="shared" si="17"/>
        <v>123.73920000000001</v>
      </c>
      <c r="K442" s="196"/>
    </row>
    <row r="443" spans="2:11" ht="18" x14ac:dyDescent="0.25">
      <c r="C443" s="25">
        <v>29</v>
      </c>
      <c r="D443" s="180" t="s">
        <v>375</v>
      </c>
      <c r="E443" s="130" t="s">
        <v>404</v>
      </c>
      <c r="F443" s="130">
        <v>7.9320000000000004</v>
      </c>
      <c r="G443" s="17">
        <v>3</v>
      </c>
      <c r="H443" s="17" t="s">
        <v>11</v>
      </c>
      <c r="I443" s="18">
        <v>78</v>
      </c>
      <c r="J443" s="19">
        <f t="shared" si="17"/>
        <v>123.73920000000001</v>
      </c>
      <c r="K443" s="196"/>
    </row>
    <row r="444" spans="2:11" ht="18" x14ac:dyDescent="0.25">
      <c r="C444" s="25">
        <v>30</v>
      </c>
      <c r="D444" s="180" t="s">
        <v>375</v>
      </c>
      <c r="E444" s="130" t="s">
        <v>405</v>
      </c>
      <c r="F444" s="130">
        <v>22.367999999999999</v>
      </c>
      <c r="G444" s="17">
        <v>3</v>
      </c>
      <c r="H444" s="17" t="s">
        <v>11</v>
      </c>
      <c r="I444" s="18">
        <v>78</v>
      </c>
      <c r="J444" s="19">
        <f t="shared" si="17"/>
        <v>348.94080000000002</v>
      </c>
    </row>
    <row r="445" spans="2:11" ht="18" x14ac:dyDescent="0.25">
      <c r="B445" s="196"/>
      <c r="C445" s="25">
        <v>31</v>
      </c>
      <c r="D445" s="180" t="s">
        <v>375</v>
      </c>
      <c r="E445" s="130" t="s">
        <v>406</v>
      </c>
      <c r="F445" s="130">
        <v>25.103999999999999</v>
      </c>
      <c r="G445" s="17">
        <v>5</v>
      </c>
      <c r="H445" s="17" t="s">
        <v>11</v>
      </c>
      <c r="I445" s="18">
        <v>78</v>
      </c>
      <c r="J445" s="19">
        <f t="shared" si="17"/>
        <v>391.62240000000003</v>
      </c>
    </row>
    <row r="446" spans="2:11" ht="18" x14ac:dyDescent="0.25">
      <c r="B446" s="196"/>
      <c r="C446" s="86">
        <v>32</v>
      </c>
      <c r="D446" s="232" t="s">
        <v>375</v>
      </c>
      <c r="E446" s="233" t="s">
        <v>407</v>
      </c>
      <c r="F446" s="233">
        <v>6.9240000000000004</v>
      </c>
      <c r="G446" s="231">
        <v>5</v>
      </c>
      <c r="H446" s="231" t="s">
        <v>11</v>
      </c>
      <c r="I446" s="91">
        <v>78</v>
      </c>
      <c r="J446" s="92">
        <f t="shared" si="17"/>
        <v>108.01440000000001</v>
      </c>
    </row>
    <row r="447" spans="2:11" ht="18" x14ac:dyDescent="0.25">
      <c r="C447" s="25">
        <v>33</v>
      </c>
      <c r="D447" s="180" t="s">
        <v>375</v>
      </c>
      <c r="E447" s="130" t="s">
        <v>408</v>
      </c>
      <c r="F447" s="130">
        <v>6.9210000000000003</v>
      </c>
      <c r="G447" s="17">
        <v>5</v>
      </c>
      <c r="H447" s="17" t="s">
        <v>11</v>
      </c>
      <c r="I447" s="18">
        <v>78</v>
      </c>
      <c r="J447" s="19">
        <f t="shared" ref="J447:J456" si="18">20%*I447*F447</f>
        <v>107.96760000000002</v>
      </c>
    </row>
    <row r="448" spans="2:11" ht="18" x14ac:dyDescent="0.25">
      <c r="C448" s="25">
        <v>34</v>
      </c>
      <c r="D448" s="180" t="s">
        <v>375</v>
      </c>
      <c r="E448" s="130" t="s">
        <v>409</v>
      </c>
      <c r="F448" s="130">
        <v>6.9279999999999999</v>
      </c>
      <c r="G448" s="17">
        <v>5</v>
      </c>
      <c r="H448" s="17" t="s">
        <v>11</v>
      </c>
      <c r="I448" s="18">
        <v>78</v>
      </c>
      <c r="J448" s="19">
        <f t="shared" si="18"/>
        <v>108.07680000000001</v>
      </c>
    </row>
    <row r="449" spans="3:11" ht="18" x14ac:dyDescent="0.25">
      <c r="C449" s="25">
        <v>35</v>
      </c>
      <c r="D449" s="180" t="s">
        <v>375</v>
      </c>
      <c r="E449" s="130" t="s">
        <v>410</v>
      </c>
      <c r="F449" s="130">
        <v>6.9240000000000004</v>
      </c>
      <c r="G449" s="17">
        <v>5</v>
      </c>
      <c r="H449" s="17" t="s">
        <v>11</v>
      </c>
      <c r="I449" s="18">
        <v>78</v>
      </c>
      <c r="J449" s="19">
        <f t="shared" si="18"/>
        <v>108.01440000000001</v>
      </c>
    </row>
    <row r="450" spans="3:11" ht="18" x14ac:dyDescent="0.25">
      <c r="C450" s="25">
        <v>36</v>
      </c>
      <c r="D450" s="180" t="s">
        <v>375</v>
      </c>
      <c r="E450" s="130" t="s">
        <v>411</v>
      </c>
      <c r="F450" s="130">
        <v>6.923</v>
      </c>
      <c r="G450" s="17">
        <v>5</v>
      </c>
      <c r="H450" s="17" t="s">
        <v>11</v>
      </c>
      <c r="I450" s="18">
        <v>78</v>
      </c>
      <c r="J450" s="19">
        <f t="shared" si="18"/>
        <v>107.99880000000002</v>
      </c>
    </row>
    <row r="451" spans="3:11" ht="18" x14ac:dyDescent="0.25">
      <c r="C451" s="25">
        <v>37</v>
      </c>
      <c r="D451" s="180" t="s">
        <v>375</v>
      </c>
      <c r="E451" s="130" t="s">
        <v>412</v>
      </c>
      <c r="F451" s="130">
        <v>23.004999999999999</v>
      </c>
      <c r="G451" s="17">
        <v>4</v>
      </c>
      <c r="H451" s="17" t="s">
        <v>11</v>
      </c>
      <c r="I451" s="18">
        <v>78</v>
      </c>
      <c r="J451" s="19">
        <f t="shared" si="18"/>
        <v>358.87800000000004</v>
      </c>
    </row>
    <row r="452" spans="3:11" ht="18" x14ac:dyDescent="0.25">
      <c r="C452" s="25">
        <v>38</v>
      </c>
      <c r="D452" s="180" t="s">
        <v>375</v>
      </c>
      <c r="E452" s="130" t="s">
        <v>413</v>
      </c>
      <c r="F452" s="130">
        <v>23.506</v>
      </c>
      <c r="G452" s="17">
        <v>4</v>
      </c>
      <c r="H452" s="17" t="s">
        <v>11</v>
      </c>
      <c r="I452" s="18">
        <v>78</v>
      </c>
      <c r="J452" s="19">
        <f t="shared" si="18"/>
        <v>366.69360000000006</v>
      </c>
    </row>
    <row r="453" spans="3:11" ht="18" x14ac:dyDescent="0.25">
      <c r="C453" s="25">
        <v>39</v>
      </c>
      <c r="D453" s="180" t="s">
        <v>375</v>
      </c>
      <c r="E453" s="130" t="s">
        <v>414</v>
      </c>
      <c r="F453" s="130">
        <v>6.3769999999999998</v>
      </c>
      <c r="G453" s="17">
        <v>4</v>
      </c>
      <c r="H453" s="17" t="s">
        <v>11</v>
      </c>
      <c r="I453" s="18">
        <v>78</v>
      </c>
      <c r="J453" s="19">
        <f t="shared" si="18"/>
        <v>99.481200000000001</v>
      </c>
    </row>
    <row r="454" spans="3:11" ht="18" x14ac:dyDescent="0.25">
      <c r="C454" s="25">
        <v>40</v>
      </c>
      <c r="D454" s="180" t="s">
        <v>375</v>
      </c>
      <c r="E454" s="130" t="s">
        <v>415</v>
      </c>
      <c r="F454" s="130">
        <v>6.3739999999999997</v>
      </c>
      <c r="G454" s="17">
        <v>4</v>
      </c>
      <c r="H454" s="17" t="s">
        <v>11</v>
      </c>
      <c r="I454" s="18">
        <v>78</v>
      </c>
      <c r="J454" s="19">
        <f t="shared" si="18"/>
        <v>99.434400000000011</v>
      </c>
    </row>
    <row r="455" spans="3:11" ht="18" x14ac:dyDescent="0.25">
      <c r="C455" s="25">
        <v>41</v>
      </c>
      <c r="D455" s="180" t="s">
        <v>375</v>
      </c>
      <c r="E455" s="130" t="s">
        <v>416</v>
      </c>
      <c r="F455" s="130">
        <v>6.3760000000000003</v>
      </c>
      <c r="G455" s="17">
        <v>4</v>
      </c>
      <c r="H455" s="17" t="s">
        <v>11</v>
      </c>
      <c r="I455" s="18">
        <v>78</v>
      </c>
      <c r="J455" s="19">
        <f t="shared" si="18"/>
        <v>99.465600000000009</v>
      </c>
    </row>
    <row r="456" spans="3:11" ht="18.75" thickBot="1" x14ac:dyDescent="0.3">
      <c r="C456" s="86">
        <v>42</v>
      </c>
      <c r="D456" s="232" t="s">
        <v>375</v>
      </c>
      <c r="E456" s="233" t="s">
        <v>417</v>
      </c>
      <c r="F456" s="233">
        <v>6.3769999999999998</v>
      </c>
      <c r="G456" s="231">
        <v>4</v>
      </c>
      <c r="H456" s="231" t="s">
        <v>11</v>
      </c>
      <c r="I456" s="91">
        <v>78</v>
      </c>
      <c r="J456" s="92">
        <f t="shared" si="18"/>
        <v>99.481200000000001</v>
      </c>
    </row>
    <row r="457" spans="3:11" ht="18.75" thickBot="1" x14ac:dyDescent="0.3">
      <c r="C457" s="27"/>
      <c r="D457" s="183" t="s">
        <v>12</v>
      </c>
      <c r="E457" s="133"/>
      <c r="F457" s="157">
        <f>SUM(F415:F456)</f>
        <v>630.60299999999984</v>
      </c>
      <c r="G457" s="28"/>
      <c r="H457" s="29"/>
      <c r="I457" s="30"/>
      <c r="J457" s="31"/>
    </row>
    <row r="458" spans="3:11" ht="18.75" thickBot="1" x14ac:dyDescent="0.3">
      <c r="C458" s="56"/>
      <c r="D458" s="189"/>
      <c r="E458" s="143"/>
      <c r="F458" s="167"/>
      <c r="G458" s="57"/>
      <c r="H458" s="58"/>
      <c r="I458" s="59"/>
      <c r="J458" s="60"/>
    </row>
    <row r="459" spans="3:11" ht="18" x14ac:dyDescent="0.25">
      <c r="C459" s="117">
        <v>1</v>
      </c>
      <c r="D459" s="181" t="s">
        <v>418</v>
      </c>
      <c r="E459" s="131" t="s">
        <v>419</v>
      </c>
      <c r="F459" s="131">
        <v>22.055</v>
      </c>
      <c r="G459" s="62">
        <v>3</v>
      </c>
      <c r="H459" s="62" t="s">
        <v>11</v>
      </c>
      <c r="I459" s="49">
        <v>78</v>
      </c>
      <c r="J459" s="50">
        <f t="shared" ref="J459:J483" si="19">20%*I459*F459</f>
        <v>344.05800000000005</v>
      </c>
    </row>
    <row r="460" spans="3:11" ht="18" x14ac:dyDescent="0.25">
      <c r="C460" s="75">
        <v>2</v>
      </c>
      <c r="D460" s="180" t="s">
        <v>418</v>
      </c>
      <c r="E460" s="130" t="s">
        <v>420</v>
      </c>
      <c r="F460" s="130">
        <v>36.488999999999997</v>
      </c>
      <c r="G460" s="17">
        <v>3</v>
      </c>
      <c r="H460" s="17" t="s">
        <v>11</v>
      </c>
      <c r="I460" s="18">
        <v>78</v>
      </c>
      <c r="J460" s="19">
        <f t="shared" si="19"/>
        <v>569.22839999999997</v>
      </c>
    </row>
    <row r="461" spans="3:11" ht="18" x14ac:dyDescent="0.25">
      <c r="C461" s="75">
        <v>3</v>
      </c>
      <c r="D461" s="180" t="s">
        <v>418</v>
      </c>
      <c r="E461" s="130" t="s">
        <v>421</v>
      </c>
      <c r="F461" s="130">
        <v>6.6950000000000003</v>
      </c>
      <c r="G461" s="17">
        <v>3</v>
      </c>
      <c r="H461" s="17" t="s">
        <v>11</v>
      </c>
      <c r="I461" s="18">
        <v>78</v>
      </c>
      <c r="J461" s="19">
        <f t="shared" si="19"/>
        <v>104.44200000000001</v>
      </c>
    </row>
    <row r="462" spans="3:11" ht="18" x14ac:dyDescent="0.25">
      <c r="C462" s="75">
        <v>5</v>
      </c>
      <c r="D462" s="180" t="s">
        <v>418</v>
      </c>
      <c r="E462" s="130" t="s">
        <v>422</v>
      </c>
      <c r="F462" s="130">
        <v>9.0020000000000007</v>
      </c>
      <c r="G462" s="17">
        <v>3</v>
      </c>
      <c r="H462" s="17" t="s">
        <v>11</v>
      </c>
      <c r="I462" s="18">
        <v>78</v>
      </c>
      <c r="J462" s="19">
        <f t="shared" si="19"/>
        <v>140.43120000000002</v>
      </c>
      <c r="K462" s="196"/>
    </row>
    <row r="463" spans="3:11" ht="18" x14ac:dyDescent="0.25">
      <c r="C463" s="75">
        <v>6</v>
      </c>
      <c r="D463" s="180" t="s">
        <v>418</v>
      </c>
      <c r="E463" s="130" t="s">
        <v>423</v>
      </c>
      <c r="F463" s="130">
        <v>9.5020000000000007</v>
      </c>
      <c r="G463" s="17">
        <v>3</v>
      </c>
      <c r="H463" s="17" t="s">
        <v>11</v>
      </c>
      <c r="I463" s="18">
        <v>78</v>
      </c>
      <c r="J463" s="19">
        <f t="shared" si="19"/>
        <v>148.23120000000003</v>
      </c>
      <c r="K463" s="196"/>
    </row>
    <row r="464" spans="3:11" ht="18.75" thickBot="1" x14ac:dyDescent="0.3">
      <c r="C464" s="118">
        <v>7</v>
      </c>
      <c r="D464" s="188" t="s">
        <v>418</v>
      </c>
      <c r="E464" s="142" t="s">
        <v>424</v>
      </c>
      <c r="F464" s="142">
        <v>22.004999999999999</v>
      </c>
      <c r="G464" s="94">
        <v>4</v>
      </c>
      <c r="H464" s="94" t="s">
        <v>11</v>
      </c>
      <c r="I464" s="73">
        <v>78</v>
      </c>
      <c r="J464" s="74">
        <f t="shared" si="19"/>
        <v>343.27800000000002</v>
      </c>
    </row>
    <row r="465" spans="3:10" ht="18" x14ac:dyDescent="0.25">
      <c r="C465" s="75">
        <v>8</v>
      </c>
      <c r="D465" s="180" t="s">
        <v>418</v>
      </c>
      <c r="E465" s="130" t="s">
        <v>425</v>
      </c>
      <c r="F465" s="130">
        <v>34.508000000000003</v>
      </c>
      <c r="G465" s="17">
        <v>3</v>
      </c>
      <c r="H465" s="17" t="s">
        <v>11</v>
      </c>
      <c r="I465" s="18">
        <v>78</v>
      </c>
      <c r="J465" s="19">
        <f t="shared" si="19"/>
        <v>538.3248000000001</v>
      </c>
    </row>
    <row r="466" spans="3:10" ht="18" x14ac:dyDescent="0.25">
      <c r="C466" s="75">
        <v>10</v>
      </c>
      <c r="D466" s="180" t="s">
        <v>418</v>
      </c>
      <c r="E466" s="130" t="s">
        <v>426</v>
      </c>
      <c r="F466" s="130">
        <v>62.514000000000003</v>
      </c>
      <c r="G466" s="17">
        <v>4</v>
      </c>
      <c r="H466" s="17" t="s">
        <v>11</v>
      </c>
      <c r="I466" s="18">
        <v>78</v>
      </c>
      <c r="J466" s="19">
        <f t="shared" si="19"/>
        <v>975.21840000000009</v>
      </c>
    </row>
    <row r="467" spans="3:10" ht="18" x14ac:dyDescent="0.25">
      <c r="C467" s="75">
        <v>13</v>
      </c>
      <c r="D467" s="180" t="s">
        <v>418</v>
      </c>
      <c r="E467" s="130" t="s">
        <v>427</v>
      </c>
      <c r="F467" s="130">
        <v>33.606999999999999</v>
      </c>
      <c r="G467" s="17">
        <v>3</v>
      </c>
      <c r="H467" s="17" t="s">
        <v>11</v>
      </c>
      <c r="I467" s="18">
        <v>78</v>
      </c>
      <c r="J467" s="19">
        <f t="shared" si="19"/>
        <v>524.26920000000007</v>
      </c>
    </row>
    <row r="468" spans="3:10" ht="18" x14ac:dyDescent="0.25">
      <c r="C468" s="75">
        <v>14</v>
      </c>
      <c r="D468" s="180" t="s">
        <v>418</v>
      </c>
      <c r="E468" s="130" t="s">
        <v>428</v>
      </c>
      <c r="F468" s="130">
        <v>11.002000000000001</v>
      </c>
      <c r="G468" s="17">
        <v>3</v>
      </c>
      <c r="H468" s="17" t="s">
        <v>11</v>
      </c>
      <c r="I468" s="18">
        <v>78</v>
      </c>
      <c r="J468" s="19">
        <f t="shared" si="19"/>
        <v>171.63120000000004</v>
      </c>
    </row>
    <row r="469" spans="3:10" ht="18" x14ac:dyDescent="0.25">
      <c r="C469" s="75">
        <v>15</v>
      </c>
      <c r="D469" s="180" t="s">
        <v>418</v>
      </c>
      <c r="E469" s="130" t="s">
        <v>429</v>
      </c>
      <c r="F469" s="165">
        <v>11.67</v>
      </c>
      <c r="G469" s="17">
        <v>3</v>
      </c>
      <c r="H469" s="17" t="s">
        <v>11</v>
      </c>
      <c r="I469" s="18">
        <v>78</v>
      </c>
      <c r="J469" s="19">
        <f t="shared" si="19"/>
        <v>182.05200000000002</v>
      </c>
    </row>
    <row r="470" spans="3:10" ht="18" x14ac:dyDescent="0.25">
      <c r="C470" s="75">
        <v>16</v>
      </c>
      <c r="D470" s="180" t="s">
        <v>418</v>
      </c>
      <c r="E470" s="130" t="s">
        <v>430</v>
      </c>
      <c r="F470" s="165">
        <v>11.67</v>
      </c>
      <c r="G470" s="17">
        <v>3</v>
      </c>
      <c r="H470" s="17" t="s">
        <v>11</v>
      </c>
      <c r="I470" s="18">
        <v>78</v>
      </c>
      <c r="J470" s="19">
        <f t="shared" si="19"/>
        <v>182.05200000000002</v>
      </c>
    </row>
    <row r="471" spans="3:10" ht="18" x14ac:dyDescent="0.25">
      <c r="C471" s="75">
        <v>17</v>
      </c>
      <c r="D471" s="180" t="s">
        <v>418</v>
      </c>
      <c r="E471" s="130" t="s">
        <v>431</v>
      </c>
      <c r="F471" s="130">
        <v>3.3340000000000001</v>
      </c>
      <c r="G471" s="17">
        <v>3</v>
      </c>
      <c r="H471" s="17" t="s">
        <v>11</v>
      </c>
      <c r="I471" s="18">
        <v>78</v>
      </c>
      <c r="J471" s="19">
        <f t="shared" si="19"/>
        <v>52.010400000000004</v>
      </c>
    </row>
    <row r="472" spans="3:10" ht="18" x14ac:dyDescent="0.25">
      <c r="C472" s="75">
        <v>18</v>
      </c>
      <c r="D472" s="180" t="s">
        <v>418</v>
      </c>
      <c r="E472" s="130" t="s">
        <v>432</v>
      </c>
      <c r="F472" s="130">
        <v>3.3340000000000001</v>
      </c>
      <c r="G472" s="17">
        <v>3</v>
      </c>
      <c r="H472" s="17" t="s">
        <v>11</v>
      </c>
      <c r="I472" s="18">
        <v>78</v>
      </c>
      <c r="J472" s="19">
        <f t="shared" si="19"/>
        <v>52.010400000000004</v>
      </c>
    </row>
    <row r="473" spans="3:10" ht="18" x14ac:dyDescent="0.25">
      <c r="C473" s="75">
        <v>19</v>
      </c>
      <c r="D473" s="180" t="s">
        <v>418</v>
      </c>
      <c r="E473" s="130" t="s">
        <v>433</v>
      </c>
      <c r="F473" s="130">
        <v>3.3340000000000001</v>
      </c>
      <c r="G473" s="17">
        <v>3</v>
      </c>
      <c r="H473" s="17" t="s">
        <v>11</v>
      </c>
      <c r="I473" s="18">
        <v>78</v>
      </c>
      <c r="J473" s="19">
        <f t="shared" si="19"/>
        <v>52.010400000000004</v>
      </c>
    </row>
    <row r="474" spans="3:10" ht="18" x14ac:dyDescent="0.25">
      <c r="C474" s="75">
        <v>20</v>
      </c>
      <c r="D474" s="180" t="s">
        <v>418</v>
      </c>
      <c r="E474" s="130" t="s">
        <v>434</v>
      </c>
      <c r="F474" s="130">
        <v>9.0039999999999996</v>
      </c>
      <c r="G474" s="17">
        <v>3</v>
      </c>
      <c r="H474" s="17" t="s">
        <v>11</v>
      </c>
      <c r="I474" s="18">
        <v>78</v>
      </c>
      <c r="J474" s="19">
        <f t="shared" si="19"/>
        <v>140.4624</v>
      </c>
    </row>
    <row r="475" spans="3:10" ht="18" x14ac:dyDescent="0.25">
      <c r="C475" s="75">
        <v>21</v>
      </c>
      <c r="D475" s="180" t="s">
        <v>418</v>
      </c>
      <c r="E475" s="130" t="s">
        <v>435</v>
      </c>
      <c r="F475" s="130">
        <v>5.0010000000000003</v>
      </c>
      <c r="G475" s="17">
        <v>3</v>
      </c>
      <c r="H475" s="17" t="s">
        <v>11</v>
      </c>
      <c r="I475" s="18">
        <v>78</v>
      </c>
      <c r="J475" s="19">
        <f t="shared" si="19"/>
        <v>78.015600000000006</v>
      </c>
    </row>
    <row r="476" spans="3:10" ht="18" x14ac:dyDescent="0.25">
      <c r="C476" s="75">
        <v>22</v>
      </c>
      <c r="D476" s="180" t="s">
        <v>418</v>
      </c>
      <c r="E476" s="130" t="s">
        <v>436</v>
      </c>
      <c r="F476" s="130">
        <v>19.402000000000001</v>
      </c>
      <c r="G476" s="17">
        <v>3</v>
      </c>
      <c r="H476" s="17" t="s">
        <v>11</v>
      </c>
      <c r="I476" s="18">
        <v>78</v>
      </c>
      <c r="J476" s="19">
        <f t="shared" si="19"/>
        <v>302.67120000000006</v>
      </c>
    </row>
    <row r="477" spans="3:10" ht="18" x14ac:dyDescent="0.25">
      <c r="C477" s="75">
        <v>23</v>
      </c>
      <c r="D477" s="180" t="s">
        <v>418</v>
      </c>
      <c r="E477" s="130" t="s">
        <v>437</v>
      </c>
      <c r="F477" s="130">
        <v>20.004999999999999</v>
      </c>
      <c r="G477" s="17">
        <v>3</v>
      </c>
      <c r="H477" s="17" t="s">
        <v>11</v>
      </c>
      <c r="I477" s="18">
        <v>78</v>
      </c>
      <c r="J477" s="19">
        <f t="shared" si="19"/>
        <v>312.07800000000003</v>
      </c>
    </row>
    <row r="478" spans="3:10" ht="18" x14ac:dyDescent="0.25">
      <c r="C478" s="75">
        <v>24</v>
      </c>
      <c r="D478" s="180" t="s">
        <v>418</v>
      </c>
      <c r="E478" s="130" t="s">
        <v>438</v>
      </c>
      <c r="F478" s="130">
        <v>30.009</v>
      </c>
      <c r="G478" s="17">
        <v>3</v>
      </c>
      <c r="H478" s="17" t="s">
        <v>11</v>
      </c>
      <c r="I478" s="18">
        <v>78</v>
      </c>
      <c r="J478" s="19">
        <f t="shared" si="19"/>
        <v>468.14040000000006</v>
      </c>
    </row>
    <row r="479" spans="3:10" ht="18" x14ac:dyDescent="0.25">
      <c r="C479" s="75">
        <v>25</v>
      </c>
      <c r="D479" s="41" t="s">
        <v>418</v>
      </c>
      <c r="E479" s="26" t="s">
        <v>439</v>
      </c>
      <c r="F479" s="166">
        <v>20.003</v>
      </c>
      <c r="G479" s="55">
        <v>3</v>
      </c>
      <c r="H479" s="76" t="s">
        <v>11</v>
      </c>
      <c r="I479" s="18">
        <v>78</v>
      </c>
      <c r="J479" s="19">
        <f t="shared" si="19"/>
        <v>312.04680000000002</v>
      </c>
    </row>
    <row r="480" spans="3:10" ht="18" x14ac:dyDescent="0.25">
      <c r="C480" s="75">
        <v>27</v>
      </c>
      <c r="D480" s="41" t="s">
        <v>418</v>
      </c>
      <c r="E480" s="26" t="s">
        <v>440</v>
      </c>
      <c r="F480" s="166">
        <v>17.353000000000002</v>
      </c>
      <c r="G480" s="55">
        <v>5</v>
      </c>
      <c r="H480" s="76" t="s">
        <v>11</v>
      </c>
      <c r="I480" s="18">
        <v>78</v>
      </c>
      <c r="J480" s="19">
        <f t="shared" si="19"/>
        <v>270.70680000000004</v>
      </c>
    </row>
    <row r="481" spans="3:10" ht="18" x14ac:dyDescent="0.25">
      <c r="C481" s="75">
        <v>28</v>
      </c>
      <c r="D481" s="41" t="s">
        <v>418</v>
      </c>
      <c r="E481" s="26" t="s">
        <v>441</v>
      </c>
      <c r="F481" s="166">
        <v>4.8010000000000002</v>
      </c>
      <c r="G481" s="55">
        <v>3</v>
      </c>
      <c r="H481" s="76" t="s">
        <v>11</v>
      </c>
      <c r="I481" s="18">
        <v>78</v>
      </c>
      <c r="J481" s="19">
        <f t="shared" si="19"/>
        <v>74.895600000000016</v>
      </c>
    </row>
    <row r="482" spans="3:10" ht="18" x14ac:dyDescent="0.25">
      <c r="C482" s="75">
        <v>29</v>
      </c>
      <c r="D482" s="41" t="s">
        <v>418</v>
      </c>
      <c r="E482" s="26" t="s">
        <v>442</v>
      </c>
      <c r="F482" s="166">
        <v>4.8</v>
      </c>
      <c r="G482" s="55">
        <v>3</v>
      </c>
      <c r="H482" s="76" t="s">
        <v>11</v>
      </c>
      <c r="I482" s="18">
        <v>78</v>
      </c>
      <c r="J482" s="19">
        <f t="shared" si="19"/>
        <v>74.88000000000001</v>
      </c>
    </row>
    <row r="483" spans="3:10" ht="18.75" thickBot="1" x14ac:dyDescent="0.3">
      <c r="C483" s="118">
        <v>30</v>
      </c>
      <c r="D483" s="100" t="s">
        <v>418</v>
      </c>
      <c r="E483" s="101" t="s">
        <v>443</v>
      </c>
      <c r="F483" s="174">
        <v>13.337999999999999</v>
      </c>
      <c r="G483" s="119">
        <v>3</v>
      </c>
      <c r="H483" s="120" t="s">
        <v>11</v>
      </c>
      <c r="I483" s="73">
        <v>78</v>
      </c>
      <c r="J483" s="74">
        <f t="shared" si="19"/>
        <v>208.0728</v>
      </c>
    </row>
    <row r="484" spans="3:10" ht="18.75" thickBot="1" x14ac:dyDescent="0.3">
      <c r="C484" s="27"/>
      <c r="D484" s="183" t="s">
        <v>12</v>
      </c>
      <c r="E484" s="133"/>
      <c r="F484" s="157">
        <f>SUM(F465:F483,F459:F464)</f>
        <v>424.43700000000001</v>
      </c>
      <c r="G484" s="28"/>
      <c r="H484" s="29"/>
      <c r="I484" s="30"/>
      <c r="J484" s="31"/>
    </row>
    <row r="485" spans="3:10" ht="18.75" thickBot="1" x14ac:dyDescent="0.3">
      <c r="C485" s="77" t="s">
        <v>444</v>
      </c>
      <c r="D485" s="78">
        <v>434</v>
      </c>
      <c r="E485" s="151"/>
      <c r="F485" s="175">
        <f>SUM(F484,F457,F413,F395,F371,F364,F361,F212,F203,F200,F185,F103,F91,F87,F83,F40,F35,F25,F10)</f>
        <v>6728.8139999999976</v>
      </c>
      <c r="G485" s="79"/>
      <c r="H485" s="80"/>
      <c r="I485" s="30"/>
      <c r="J485" s="31"/>
    </row>
    <row r="486" spans="3:10" ht="15.75" x14ac:dyDescent="0.25">
      <c r="C486" s="51" t="s">
        <v>92</v>
      </c>
      <c r="D486" s="187"/>
      <c r="E486" s="137"/>
      <c r="F486" s="153"/>
      <c r="G486" s="51" t="s">
        <v>93</v>
      </c>
      <c r="H486" s="52"/>
      <c r="I486" s="53"/>
      <c r="J486" s="54"/>
    </row>
    <row r="487" spans="3:10" ht="15.75" x14ac:dyDescent="0.25">
      <c r="C487" s="51" t="s">
        <v>94</v>
      </c>
      <c r="D487" s="187"/>
      <c r="E487" s="137"/>
      <c r="F487" s="153"/>
      <c r="G487" s="51" t="s">
        <v>95</v>
      </c>
      <c r="H487" s="52"/>
      <c r="I487" s="53"/>
      <c r="J487" s="54"/>
    </row>
    <row r="489" spans="3:10" ht="15.75" x14ac:dyDescent="0.25">
      <c r="C489" s="43"/>
      <c r="D489" s="194"/>
      <c r="E489" s="153"/>
      <c r="F489" s="153"/>
      <c r="G489" s="43"/>
      <c r="H489" s="43"/>
      <c r="I489" s="44"/>
      <c r="J489" s="45"/>
    </row>
    <row r="490" spans="3:10" ht="15.75" x14ac:dyDescent="0.25">
      <c r="C490" s="32"/>
      <c r="D490" s="195"/>
      <c r="E490" s="154"/>
      <c r="F490" s="154"/>
      <c r="G490" s="32"/>
      <c r="H490" s="32"/>
      <c r="I490" s="32"/>
      <c r="J490" s="33"/>
    </row>
  </sheetData>
  <mergeCells count="1">
    <mergeCell ref="C4:J5"/>
  </mergeCells>
  <pageMargins left="0.70866141732283472" right="0.70866141732283472" top="0.74803149606299213" bottom="0.74803149606299213" header="0.31496062992125984" footer="0.31496062992125984"/>
  <pageSetup paperSize="9" scale="4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30"/>
  <sheetViews>
    <sheetView workbookViewId="0">
      <selection activeCell="J10" sqref="J10"/>
    </sheetView>
  </sheetViews>
  <sheetFormatPr defaultRowHeight="15" x14ac:dyDescent="0.25"/>
  <cols>
    <col min="1" max="1" width="6.5703125" customWidth="1"/>
    <col min="2" max="2" width="17.140625" customWidth="1"/>
    <col min="3" max="3" width="14" customWidth="1"/>
  </cols>
  <sheetData>
    <row r="3" spans="1:8" x14ac:dyDescent="0.25">
      <c r="A3" s="82" t="s">
        <v>445</v>
      </c>
      <c r="B3" s="81"/>
      <c r="C3" s="81"/>
      <c r="D3" s="81"/>
      <c r="E3" s="81"/>
      <c r="F3" s="81"/>
      <c r="G3" s="81"/>
      <c r="H3" s="81"/>
    </row>
    <row r="4" spans="1:8" ht="15.75" thickBot="1" x14ac:dyDescent="0.3">
      <c r="A4" s="81"/>
      <c r="B4" s="81"/>
      <c r="C4" s="81"/>
      <c r="D4" s="81"/>
      <c r="E4" s="81"/>
      <c r="F4" s="81"/>
      <c r="G4" s="81"/>
      <c r="H4" s="81"/>
    </row>
    <row r="5" spans="1:8" x14ac:dyDescent="0.25">
      <c r="A5" s="375" t="s">
        <v>459</v>
      </c>
      <c r="B5" s="376"/>
      <c r="C5" s="376"/>
      <c r="D5" s="376"/>
      <c r="E5" s="376"/>
      <c r="F5" s="376"/>
      <c r="G5" s="376"/>
      <c r="H5" s="377"/>
    </row>
    <row r="6" spans="1:8" ht="129.75" customHeight="1" x14ac:dyDescent="0.25">
      <c r="A6" s="378"/>
      <c r="B6" s="379"/>
      <c r="C6" s="379"/>
      <c r="D6" s="379"/>
      <c r="E6" s="379"/>
      <c r="F6" s="379"/>
      <c r="G6" s="379"/>
      <c r="H6" s="380"/>
    </row>
    <row r="7" spans="1:8" ht="126" customHeight="1" x14ac:dyDescent="0.25">
      <c r="A7" s="381" t="s">
        <v>462</v>
      </c>
      <c r="B7" s="382"/>
      <c r="C7" s="382"/>
      <c r="D7" s="382"/>
      <c r="E7" s="382"/>
      <c r="F7" s="382"/>
      <c r="G7" s="382"/>
      <c r="H7" s="383"/>
    </row>
    <row r="8" spans="1:8" ht="32.25" customHeight="1" x14ac:dyDescent="0.25">
      <c r="A8" s="384" t="s">
        <v>446</v>
      </c>
      <c r="B8" s="386" t="s">
        <v>2</v>
      </c>
      <c r="C8" s="386" t="s">
        <v>3</v>
      </c>
      <c r="D8" s="388" t="s">
        <v>447</v>
      </c>
      <c r="E8" s="386" t="s">
        <v>5</v>
      </c>
      <c r="F8" s="386" t="s">
        <v>6</v>
      </c>
      <c r="G8" s="390" t="s">
        <v>7</v>
      </c>
      <c r="H8" s="373" t="s">
        <v>8</v>
      </c>
    </row>
    <row r="9" spans="1:8" ht="15.75" customHeight="1" thickBot="1" x14ac:dyDescent="0.3">
      <c r="A9" s="385"/>
      <c r="B9" s="387"/>
      <c r="C9" s="387"/>
      <c r="D9" s="389"/>
      <c r="E9" s="387"/>
      <c r="F9" s="387"/>
      <c r="G9" s="391"/>
      <c r="H9" s="374"/>
    </row>
    <row r="10" spans="1:8" ht="16.5" thickBot="1" x14ac:dyDescent="0.3">
      <c r="A10" s="235">
        <v>1</v>
      </c>
      <c r="B10" s="236">
        <v>2</v>
      </c>
      <c r="C10" s="236">
        <v>3</v>
      </c>
      <c r="D10" s="237">
        <v>4</v>
      </c>
      <c r="E10" s="236">
        <v>6</v>
      </c>
      <c r="F10" s="238">
        <v>7</v>
      </c>
      <c r="G10" s="236">
        <v>8</v>
      </c>
      <c r="H10" s="236">
        <v>9</v>
      </c>
    </row>
    <row r="11" spans="1:8" ht="15.75" x14ac:dyDescent="0.25">
      <c r="A11" s="239"/>
      <c r="B11" s="240"/>
      <c r="C11" s="240"/>
      <c r="D11" s="241"/>
      <c r="E11" s="240"/>
      <c r="F11" s="240"/>
      <c r="G11" s="242"/>
      <c r="H11" s="243"/>
    </row>
    <row r="12" spans="1:8" ht="31.5" thickBot="1" x14ac:dyDescent="0.3">
      <c r="A12" s="321">
        <v>1</v>
      </c>
      <c r="B12" s="244" t="s">
        <v>177</v>
      </c>
      <c r="C12" s="245" t="s">
        <v>448</v>
      </c>
      <c r="D12" s="246">
        <v>0.27400000000000002</v>
      </c>
      <c r="E12" s="247">
        <v>3</v>
      </c>
      <c r="F12" s="248" t="s">
        <v>11</v>
      </c>
      <c r="G12" s="249">
        <v>39</v>
      </c>
      <c r="H12" s="250">
        <f>20%*G12*D12</f>
        <v>2.1372000000000004</v>
      </c>
    </row>
    <row r="13" spans="1:8" ht="16.5" thickBot="1" x14ac:dyDescent="0.3">
      <c r="A13" s="322"/>
      <c r="B13" s="251"/>
      <c r="C13" s="252"/>
      <c r="D13" s="253">
        <v>0.27400000000000002</v>
      </c>
      <c r="E13" s="254"/>
      <c r="F13" s="302"/>
      <c r="G13" s="256"/>
      <c r="H13" s="257"/>
    </row>
    <row r="14" spans="1:8" ht="15.75" x14ac:dyDescent="0.25">
      <c r="A14" s="323"/>
      <c r="B14" s="258"/>
      <c r="C14" s="259"/>
      <c r="D14" s="260"/>
      <c r="E14" s="261"/>
      <c r="F14" s="303"/>
      <c r="G14" s="261"/>
      <c r="H14" s="262"/>
    </row>
    <row r="15" spans="1:8" ht="16.5" thickBot="1" x14ac:dyDescent="0.3">
      <c r="A15" s="321">
        <v>1</v>
      </c>
      <c r="B15" s="244" t="s">
        <v>358</v>
      </c>
      <c r="C15" s="263" t="s">
        <v>449</v>
      </c>
      <c r="D15" s="264">
        <v>10.003</v>
      </c>
      <c r="E15" s="265">
        <v>4</v>
      </c>
      <c r="F15" s="266" t="s">
        <v>11</v>
      </c>
      <c r="G15" s="249">
        <v>39</v>
      </c>
      <c r="H15" s="250">
        <f>20%*G15*D15</f>
        <v>78.023400000000009</v>
      </c>
    </row>
    <row r="16" spans="1:8" ht="16.5" thickBot="1" x14ac:dyDescent="0.3">
      <c r="A16" s="322"/>
      <c r="B16" s="255"/>
      <c r="C16" s="267"/>
      <c r="D16" s="253">
        <v>10.003</v>
      </c>
      <c r="E16" s="256"/>
      <c r="F16" s="304"/>
      <c r="G16" s="256"/>
      <c r="H16" s="257"/>
    </row>
    <row r="17" spans="1:12" ht="15.75" x14ac:dyDescent="0.25">
      <c r="A17" s="323"/>
      <c r="B17" s="268"/>
      <c r="C17" s="259"/>
      <c r="D17" s="269"/>
      <c r="E17" s="261"/>
      <c r="F17" s="303"/>
      <c r="G17" s="261"/>
      <c r="H17" s="262"/>
    </row>
    <row r="18" spans="1:12" ht="15.75" x14ac:dyDescent="0.25">
      <c r="A18" s="324"/>
      <c r="B18" s="270"/>
      <c r="C18" s="271"/>
      <c r="D18" s="272"/>
      <c r="E18" s="273"/>
      <c r="F18" s="305"/>
      <c r="G18" s="273"/>
      <c r="H18" s="274"/>
    </row>
    <row r="19" spans="1:12" ht="16.5" thickBot="1" x14ac:dyDescent="0.3">
      <c r="A19" s="321">
        <v>1</v>
      </c>
      <c r="B19" s="244" t="s">
        <v>375</v>
      </c>
      <c r="C19" s="263" t="s">
        <v>450</v>
      </c>
      <c r="D19" s="264">
        <v>27.99</v>
      </c>
      <c r="E19" s="275">
        <v>3</v>
      </c>
      <c r="F19" s="276" t="s">
        <v>11</v>
      </c>
      <c r="G19" s="249">
        <v>39</v>
      </c>
      <c r="H19" s="250">
        <f>20%*G19*D19</f>
        <v>218.322</v>
      </c>
    </row>
    <row r="20" spans="1:12" ht="16.5" thickBot="1" x14ac:dyDescent="0.3">
      <c r="A20" s="322"/>
      <c r="B20" s="255"/>
      <c r="C20" s="252"/>
      <c r="D20" s="253">
        <v>27.99</v>
      </c>
      <c r="E20" s="254"/>
      <c r="F20" s="302"/>
      <c r="G20" s="277"/>
      <c r="H20" s="278"/>
    </row>
    <row r="21" spans="1:12" ht="15.75" x14ac:dyDescent="0.25">
      <c r="A21" s="323"/>
      <c r="B21" s="268"/>
      <c r="C21" s="279"/>
      <c r="D21" s="280"/>
      <c r="E21" s="281"/>
      <c r="F21" s="306"/>
      <c r="G21" s="242"/>
      <c r="H21" s="243"/>
    </row>
    <row r="22" spans="1:12" ht="15.75" x14ac:dyDescent="0.25">
      <c r="A22" s="325">
        <v>1</v>
      </c>
      <c r="B22" s="282" t="s">
        <v>336</v>
      </c>
      <c r="C22" s="283" t="s">
        <v>451</v>
      </c>
      <c r="D22" s="283">
        <v>10.426</v>
      </c>
      <c r="E22" s="284">
        <v>3</v>
      </c>
      <c r="F22" s="307" t="s">
        <v>11</v>
      </c>
      <c r="G22" s="249">
        <v>39</v>
      </c>
      <c r="H22" s="250">
        <f>20%*G22*D22</f>
        <v>81.322800000000015</v>
      </c>
    </row>
    <row r="23" spans="1:12" ht="15.75" x14ac:dyDescent="0.25">
      <c r="A23" s="321"/>
      <c r="B23" s="285"/>
      <c r="C23" s="286"/>
      <c r="D23" s="287">
        <f>SUM(D22)</f>
        <v>10.426</v>
      </c>
      <c r="E23" s="288"/>
      <c r="F23" s="308"/>
      <c r="G23" s="289"/>
      <c r="H23" s="290"/>
    </row>
    <row r="24" spans="1:12" ht="16.5" thickBot="1" x14ac:dyDescent="0.3">
      <c r="A24" s="326"/>
      <c r="B24" s="291"/>
      <c r="C24" s="292"/>
      <c r="D24" s="293"/>
      <c r="E24" s="294"/>
      <c r="F24" s="309"/>
      <c r="G24" s="295"/>
      <c r="H24" s="296"/>
    </row>
    <row r="25" spans="1:12" ht="16.5" thickBot="1" x14ac:dyDescent="0.3">
      <c r="A25" s="297" t="s">
        <v>452</v>
      </c>
      <c r="B25" s="298" t="s">
        <v>453</v>
      </c>
      <c r="C25" s="298"/>
      <c r="D25" s="299">
        <f>SUM(D23,D20,D16,D13)</f>
        <v>48.692999999999998</v>
      </c>
      <c r="E25" s="298"/>
      <c r="F25" s="298"/>
      <c r="G25" s="300"/>
      <c r="H25" s="301"/>
    </row>
    <row r="26" spans="1:12" x14ac:dyDescent="0.25">
      <c r="A26" s="81"/>
      <c r="B26" s="81"/>
      <c r="C26" s="81"/>
      <c r="D26" s="81"/>
      <c r="E26" s="81"/>
      <c r="F26" s="81"/>
      <c r="G26" s="81"/>
      <c r="H26" s="81"/>
    </row>
    <row r="27" spans="1:12" ht="15.75" x14ac:dyDescent="0.25">
      <c r="A27" s="310"/>
      <c r="B27" s="310"/>
      <c r="C27" s="310"/>
      <c r="F27" s="315"/>
      <c r="G27" s="315"/>
      <c r="H27" s="315"/>
      <c r="I27" s="315"/>
      <c r="L27" s="316"/>
    </row>
    <row r="28" spans="1:12" ht="15.75" x14ac:dyDescent="0.25">
      <c r="A28" s="311" t="s">
        <v>92</v>
      </c>
      <c r="B28" s="312"/>
      <c r="C28" s="310"/>
      <c r="F28" s="317" t="s">
        <v>93</v>
      </c>
      <c r="G28" s="318"/>
      <c r="H28" s="319"/>
      <c r="I28" s="320"/>
      <c r="L28" s="316"/>
    </row>
    <row r="29" spans="1:12" ht="15.75" x14ac:dyDescent="0.25">
      <c r="A29" s="311" t="s">
        <v>94</v>
      </c>
      <c r="B29" s="312"/>
      <c r="C29" s="310"/>
      <c r="F29" s="317" t="s">
        <v>95</v>
      </c>
      <c r="G29" s="318"/>
      <c r="H29" s="319"/>
      <c r="I29" s="320"/>
      <c r="L29" s="316"/>
    </row>
    <row r="30" spans="1:12" ht="15.75" x14ac:dyDescent="0.25">
      <c r="A30" s="310"/>
      <c r="B30" s="310"/>
      <c r="C30" s="310"/>
      <c r="D30" s="315"/>
      <c r="E30" s="315"/>
      <c r="J30" s="315"/>
      <c r="K30" s="315"/>
      <c r="L30" s="316"/>
    </row>
  </sheetData>
  <mergeCells count="10">
    <mergeCell ref="H8:H9"/>
    <mergeCell ref="A5:H6"/>
    <mergeCell ref="A7:H7"/>
    <mergeCell ref="A8:A9"/>
    <mergeCell ref="B8:B9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scale="9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3"/>
  <sheetViews>
    <sheetView workbookViewId="0">
      <selection activeCell="K17" sqref="K17"/>
    </sheetView>
  </sheetViews>
  <sheetFormatPr defaultRowHeight="15" x14ac:dyDescent="0.25"/>
  <cols>
    <col min="1" max="1" width="9.28515625" bestFit="1" customWidth="1"/>
    <col min="2" max="2" width="15.140625" customWidth="1"/>
    <col min="3" max="3" width="13" customWidth="1"/>
    <col min="4" max="4" width="9.5703125" bestFit="1" customWidth="1"/>
    <col min="5" max="5" width="6.140625" customWidth="1"/>
    <col min="6" max="6" width="6.42578125" customWidth="1"/>
    <col min="7" max="7" width="9.140625" customWidth="1"/>
    <col min="8" max="8" width="9.28515625" bestFit="1" customWidth="1"/>
    <col min="9" max="9" width="7.5703125" customWidth="1"/>
  </cols>
  <sheetData>
    <row r="3" spans="1:12" x14ac:dyDescent="0.25">
      <c r="A3" s="392" t="s">
        <v>454</v>
      </c>
      <c r="B3" s="392"/>
      <c r="C3" s="392"/>
    </row>
    <row r="4" spans="1:12" ht="15.75" thickBot="1" x14ac:dyDescent="0.3">
      <c r="A4" s="393"/>
      <c r="B4" s="393"/>
      <c r="C4" s="84"/>
      <c r="D4" s="84"/>
      <c r="E4" s="84"/>
      <c r="F4" s="84"/>
      <c r="G4" s="84"/>
      <c r="H4" s="85"/>
    </row>
    <row r="5" spans="1:12" ht="94.5" customHeight="1" thickBot="1" x14ac:dyDescent="0.3">
      <c r="A5" s="394" t="s">
        <v>460</v>
      </c>
      <c r="B5" s="395"/>
      <c r="C5" s="395"/>
      <c r="D5" s="395"/>
      <c r="E5" s="395"/>
      <c r="F5" s="395"/>
      <c r="G5" s="395"/>
      <c r="H5" s="395"/>
      <c r="I5" s="396"/>
    </row>
    <row r="6" spans="1:12" ht="95.25" customHeight="1" thickBot="1" x14ac:dyDescent="0.3">
      <c r="A6" s="329" t="s">
        <v>1</v>
      </c>
      <c r="B6" s="330" t="s">
        <v>2</v>
      </c>
      <c r="C6" s="331" t="s">
        <v>3</v>
      </c>
      <c r="D6" s="332" t="s">
        <v>4</v>
      </c>
      <c r="E6" s="331" t="s">
        <v>5</v>
      </c>
      <c r="F6" s="331" t="s">
        <v>6</v>
      </c>
      <c r="G6" s="333" t="s">
        <v>455</v>
      </c>
      <c r="H6" s="334" t="s">
        <v>456</v>
      </c>
      <c r="I6" s="335" t="s">
        <v>7</v>
      </c>
    </row>
    <row r="7" spans="1:12" ht="16.5" thickBot="1" x14ac:dyDescent="0.3">
      <c r="A7" s="336">
        <v>1</v>
      </c>
      <c r="B7" s="337">
        <v>2</v>
      </c>
      <c r="C7" s="337">
        <v>3</v>
      </c>
      <c r="D7" s="338">
        <v>4</v>
      </c>
      <c r="E7" s="337">
        <v>5</v>
      </c>
      <c r="F7" s="337">
        <v>6</v>
      </c>
      <c r="G7" s="337">
        <v>7</v>
      </c>
      <c r="H7" s="339">
        <v>8</v>
      </c>
      <c r="I7" s="340">
        <v>9</v>
      </c>
    </row>
    <row r="8" spans="1:12" ht="94.5" x14ac:dyDescent="0.25">
      <c r="A8" s="341">
        <v>1</v>
      </c>
      <c r="B8" s="342" t="s">
        <v>177</v>
      </c>
      <c r="C8" s="343" t="s">
        <v>457</v>
      </c>
      <c r="D8" s="344">
        <v>435.56799999999998</v>
      </c>
      <c r="E8" s="345">
        <v>4</v>
      </c>
      <c r="F8" s="346" t="s">
        <v>11</v>
      </c>
      <c r="G8" s="347">
        <f>D8*20</f>
        <v>8711.36</v>
      </c>
      <c r="H8" s="348" t="s">
        <v>458</v>
      </c>
      <c r="I8" s="349">
        <v>84</v>
      </c>
    </row>
    <row r="9" spans="1:12" ht="16.5" thickBot="1" x14ac:dyDescent="0.3">
      <c r="A9" s="350"/>
      <c r="B9" s="351"/>
      <c r="C9" s="351"/>
      <c r="D9" s="352">
        <f>SUM(D8)</f>
        <v>435.56799999999998</v>
      </c>
      <c r="E9" s="351"/>
      <c r="F9" s="351"/>
      <c r="G9" s="351"/>
      <c r="H9" s="351"/>
      <c r="I9" s="353"/>
    </row>
    <row r="10" spans="1:12" ht="15.75" x14ac:dyDescent="0.25">
      <c r="A10" s="354"/>
      <c r="B10" s="354"/>
      <c r="C10" s="354"/>
      <c r="D10" s="355"/>
      <c r="E10" s="354"/>
      <c r="F10" s="354"/>
      <c r="G10" s="354"/>
      <c r="H10" s="354"/>
      <c r="I10" s="354"/>
    </row>
    <row r="11" spans="1:12" ht="15.75" x14ac:dyDescent="0.25">
      <c r="A11" s="310"/>
      <c r="B11" s="310"/>
      <c r="C11" s="310"/>
      <c r="D11" s="354"/>
      <c r="E11" s="354"/>
      <c r="F11" s="354"/>
      <c r="G11" s="310"/>
      <c r="H11" s="310"/>
      <c r="I11" s="310"/>
      <c r="L11" s="81"/>
    </row>
    <row r="12" spans="1:12" ht="15.75" x14ac:dyDescent="0.25">
      <c r="A12" s="311" t="s">
        <v>92</v>
      </c>
      <c r="B12" s="312"/>
      <c r="C12" s="310"/>
      <c r="D12" s="354"/>
      <c r="E12" s="354"/>
      <c r="F12" s="354"/>
      <c r="G12" s="311" t="s">
        <v>93</v>
      </c>
      <c r="H12" s="313"/>
      <c r="I12" s="314"/>
      <c r="L12" s="83"/>
    </row>
    <row r="13" spans="1:12" ht="15.75" x14ac:dyDescent="0.25">
      <c r="A13" s="311" t="s">
        <v>94</v>
      </c>
      <c r="B13" s="312"/>
      <c r="C13" s="310"/>
      <c r="D13" s="354"/>
      <c r="E13" s="354"/>
      <c r="F13" s="354"/>
      <c r="G13" s="311" t="s">
        <v>95</v>
      </c>
      <c r="H13" s="313"/>
      <c r="I13" s="314"/>
      <c r="L13" s="83"/>
    </row>
    <row r="14" spans="1:12" x14ac:dyDescent="0.25">
      <c r="A14" s="327"/>
      <c r="G14" s="81"/>
      <c r="H14" s="81"/>
      <c r="I14" s="81"/>
      <c r="L14" s="81"/>
    </row>
    <row r="15" spans="1:12" x14ac:dyDescent="0.25">
      <c r="A15" s="328"/>
    </row>
    <row r="16" spans="1:12" x14ac:dyDescent="0.25">
      <c r="A16" s="328"/>
    </row>
    <row r="17" spans="1:4" x14ac:dyDescent="0.25">
      <c r="A17" s="81"/>
    </row>
    <row r="20" spans="1:4" x14ac:dyDescent="0.25">
      <c r="D20" s="81"/>
    </row>
    <row r="21" spans="1:4" x14ac:dyDescent="0.25">
      <c r="D21" s="81"/>
    </row>
    <row r="22" spans="1:4" x14ac:dyDescent="0.25">
      <c r="D22" s="81"/>
    </row>
    <row r="23" spans="1:4" x14ac:dyDescent="0.25">
      <c r="A23" s="81"/>
      <c r="B23" s="81"/>
      <c r="C23" s="81"/>
      <c r="D23" s="81"/>
    </row>
  </sheetData>
  <mergeCells count="3">
    <mergeCell ref="A3:C3"/>
    <mergeCell ref="A4:B4"/>
    <mergeCell ref="A5:I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0"/>
  <sheetViews>
    <sheetView workbookViewId="0">
      <selection activeCell="M7" sqref="M7"/>
    </sheetView>
  </sheetViews>
  <sheetFormatPr defaultRowHeight="15" x14ac:dyDescent="0.25"/>
  <cols>
    <col min="1" max="1" width="6.5703125" customWidth="1"/>
    <col min="2" max="2" width="17.140625" customWidth="1"/>
    <col min="3" max="3" width="14" customWidth="1"/>
  </cols>
  <sheetData>
    <row r="3" spans="1:8" x14ac:dyDescent="0.25">
      <c r="A3" s="82" t="s">
        <v>445</v>
      </c>
      <c r="B3" s="81"/>
      <c r="C3" s="81"/>
      <c r="D3" s="81"/>
      <c r="E3" s="81"/>
      <c r="F3" s="81"/>
      <c r="G3" s="81"/>
      <c r="H3" s="81"/>
    </row>
    <row r="4" spans="1:8" ht="15.75" thickBot="1" x14ac:dyDescent="0.3">
      <c r="A4" s="81"/>
      <c r="B4" s="81"/>
      <c r="C4" s="81"/>
      <c r="D4" s="81"/>
      <c r="E4" s="81"/>
      <c r="F4" s="81"/>
      <c r="G4" s="81"/>
      <c r="H4" s="81"/>
    </row>
    <row r="5" spans="1:8" x14ac:dyDescent="0.25">
      <c r="A5" s="375" t="s">
        <v>459</v>
      </c>
      <c r="B5" s="376"/>
      <c r="C5" s="376"/>
      <c r="D5" s="376"/>
      <c r="E5" s="376"/>
      <c r="F5" s="376"/>
      <c r="G5" s="376"/>
      <c r="H5" s="377"/>
    </row>
    <row r="6" spans="1:8" ht="129.75" customHeight="1" x14ac:dyDescent="0.25">
      <c r="A6" s="378"/>
      <c r="B6" s="379"/>
      <c r="C6" s="379"/>
      <c r="D6" s="379"/>
      <c r="E6" s="379"/>
      <c r="F6" s="379"/>
      <c r="G6" s="379"/>
      <c r="H6" s="380"/>
    </row>
    <row r="7" spans="1:8" ht="126" customHeight="1" x14ac:dyDescent="0.25">
      <c r="A7" s="397" t="s">
        <v>464</v>
      </c>
      <c r="B7" s="398"/>
      <c r="C7" s="398"/>
      <c r="D7" s="398"/>
      <c r="E7" s="398"/>
      <c r="F7" s="398"/>
      <c r="G7" s="398"/>
      <c r="H7" s="399"/>
    </row>
    <row r="8" spans="1:8" ht="32.25" customHeight="1" x14ac:dyDescent="0.25">
      <c r="A8" s="384" t="s">
        <v>446</v>
      </c>
      <c r="B8" s="386" t="s">
        <v>2</v>
      </c>
      <c r="C8" s="386" t="s">
        <v>3</v>
      </c>
      <c r="D8" s="388" t="s">
        <v>447</v>
      </c>
      <c r="E8" s="386" t="s">
        <v>5</v>
      </c>
      <c r="F8" s="386" t="s">
        <v>6</v>
      </c>
      <c r="G8" s="390" t="s">
        <v>7</v>
      </c>
      <c r="H8" s="373" t="s">
        <v>8</v>
      </c>
    </row>
    <row r="9" spans="1:8" ht="15.75" customHeight="1" thickBot="1" x14ac:dyDescent="0.3">
      <c r="A9" s="385"/>
      <c r="B9" s="387"/>
      <c r="C9" s="387"/>
      <c r="D9" s="389"/>
      <c r="E9" s="387"/>
      <c r="F9" s="387"/>
      <c r="G9" s="391"/>
      <c r="H9" s="374"/>
    </row>
    <row r="10" spans="1:8" ht="16.5" thickBot="1" x14ac:dyDescent="0.3">
      <c r="A10" s="235">
        <v>1</v>
      </c>
      <c r="B10" s="236">
        <v>2</v>
      </c>
      <c r="C10" s="236">
        <v>3</v>
      </c>
      <c r="D10" s="237">
        <v>4</v>
      </c>
      <c r="E10" s="236">
        <v>6</v>
      </c>
      <c r="F10" s="238">
        <v>7</v>
      </c>
      <c r="G10" s="236">
        <v>8</v>
      </c>
      <c r="H10" s="236">
        <v>9</v>
      </c>
    </row>
    <row r="11" spans="1:8" ht="15.75" x14ac:dyDescent="0.25">
      <c r="A11" s="239"/>
      <c r="B11" s="240"/>
      <c r="C11" s="240"/>
      <c r="D11" s="241"/>
      <c r="E11" s="240"/>
      <c r="F11" s="240"/>
      <c r="G11" s="242"/>
      <c r="H11" s="243"/>
    </row>
    <row r="12" spans="1:8" ht="31.5" thickBot="1" x14ac:dyDescent="0.3">
      <c r="A12" s="321">
        <v>1</v>
      </c>
      <c r="B12" s="244" t="s">
        <v>177</v>
      </c>
      <c r="C12" s="245" t="s">
        <v>448</v>
      </c>
      <c r="D12" s="246">
        <v>0.27400000000000002</v>
      </c>
      <c r="E12" s="247">
        <v>3</v>
      </c>
      <c r="F12" s="248" t="s">
        <v>11</v>
      </c>
      <c r="G12" s="249">
        <v>39</v>
      </c>
      <c r="H12" s="250">
        <f>20%*G12*D12</f>
        <v>2.1372000000000004</v>
      </c>
    </row>
    <row r="13" spans="1:8" ht="16.5" thickBot="1" x14ac:dyDescent="0.3">
      <c r="A13" s="322"/>
      <c r="B13" s="251"/>
      <c r="C13" s="252"/>
      <c r="D13" s="253">
        <v>0.27400000000000002</v>
      </c>
      <c r="E13" s="254"/>
      <c r="F13" s="302"/>
      <c r="G13" s="256"/>
      <c r="H13" s="257"/>
    </row>
    <row r="14" spans="1:8" ht="15.75" x14ac:dyDescent="0.25">
      <c r="A14" s="323"/>
      <c r="B14" s="258"/>
      <c r="C14" s="259"/>
      <c r="D14" s="260"/>
      <c r="E14" s="261"/>
      <c r="F14" s="303"/>
      <c r="G14" s="261"/>
      <c r="H14" s="262"/>
    </row>
    <row r="15" spans="1:8" ht="16.5" thickBot="1" x14ac:dyDescent="0.3">
      <c r="A15" s="321">
        <v>1</v>
      </c>
      <c r="B15" s="244" t="s">
        <v>358</v>
      </c>
      <c r="C15" s="263" t="s">
        <v>449</v>
      </c>
      <c r="D15" s="264">
        <v>10.003</v>
      </c>
      <c r="E15" s="265">
        <v>4</v>
      </c>
      <c r="F15" s="266" t="s">
        <v>11</v>
      </c>
      <c r="G15" s="249">
        <v>39</v>
      </c>
      <c r="H15" s="250">
        <f>20%*G15*D15</f>
        <v>78.023400000000009</v>
      </c>
    </row>
    <row r="16" spans="1:8" ht="16.5" thickBot="1" x14ac:dyDescent="0.3">
      <c r="A16" s="322"/>
      <c r="B16" s="255"/>
      <c r="C16" s="267"/>
      <c r="D16" s="253">
        <v>10.003</v>
      </c>
      <c r="E16" s="256"/>
      <c r="F16" s="304"/>
      <c r="G16" s="256"/>
      <c r="H16" s="257"/>
    </row>
    <row r="17" spans="1:12" ht="15.75" x14ac:dyDescent="0.25">
      <c r="A17" s="323"/>
      <c r="B17" s="268"/>
      <c r="C17" s="259"/>
      <c r="D17" s="269"/>
      <c r="E17" s="261"/>
      <c r="F17" s="303"/>
      <c r="G17" s="261"/>
      <c r="H17" s="262"/>
    </row>
    <row r="18" spans="1:12" ht="15.75" x14ac:dyDescent="0.25">
      <c r="A18" s="324"/>
      <c r="B18" s="270"/>
      <c r="C18" s="271"/>
      <c r="D18" s="272"/>
      <c r="E18" s="273"/>
      <c r="F18" s="305"/>
      <c r="G18" s="273"/>
      <c r="H18" s="274"/>
    </row>
    <row r="19" spans="1:12" ht="16.5" thickBot="1" x14ac:dyDescent="0.3">
      <c r="A19" s="321">
        <v>1</v>
      </c>
      <c r="B19" s="244" t="s">
        <v>375</v>
      </c>
      <c r="C19" s="263" t="s">
        <v>450</v>
      </c>
      <c r="D19" s="264">
        <v>27.99</v>
      </c>
      <c r="E19" s="275">
        <v>3</v>
      </c>
      <c r="F19" s="276" t="s">
        <v>11</v>
      </c>
      <c r="G19" s="249">
        <v>39</v>
      </c>
      <c r="H19" s="250">
        <f>20%*G19*D19</f>
        <v>218.322</v>
      </c>
    </row>
    <row r="20" spans="1:12" ht="16.5" thickBot="1" x14ac:dyDescent="0.3">
      <c r="A20" s="322"/>
      <c r="B20" s="255"/>
      <c r="C20" s="252"/>
      <c r="D20" s="253">
        <v>27.99</v>
      </c>
      <c r="E20" s="254"/>
      <c r="F20" s="302"/>
      <c r="G20" s="277"/>
      <c r="H20" s="278"/>
    </row>
    <row r="21" spans="1:12" ht="15.75" x14ac:dyDescent="0.25">
      <c r="A21" s="323"/>
      <c r="B21" s="268"/>
      <c r="C21" s="279"/>
      <c r="D21" s="280"/>
      <c r="E21" s="281"/>
      <c r="F21" s="306"/>
      <c r="G21" s="242"/>
      <c r="H21" s="243"/>
    </row>
    <row r="22" spans="1:12" ht="15.75" x14ac:dyDescent="0.25">
      <c r="A22" s="325">
        <v>1</v>
      </c>
      <c r="B22" s="282" t="s">
        <v>336</v>
      </c>
      <c r="C22" s="283" t="s">
        <v>451</v>
      </c>
      <c r="D22" s="283">
        <v>10.426</v>
      </c>
      <c r="E22" s="284">
        <v>3</v>
      </c>
      <c r="F22" s="307" t="s">
        <v>11</v>
      </c>
      <c r="G22" s="249">
        <v>39</v>
      </c>
      <c r="H22" s="250">
        <f>20%*G22*D22</f>
        <v>81.322800000000015</v>
      </c>
    </row>
    <row r="23" spans="1:12" ht="15.75" x14ac:dyDescent="0.25">
      <c r="A23" s="321"/>
      <c r="B23" s="285"/>
      <c r="C23" s="286"/>
      <c r="D23" s="287">
        <f>SUM(D22)</f>
        <v>10.426</v>
      </c>
      <c r="E23" s="288"/>
      <c r="F23" s="308"/>
      <c r="G23" s="289"/>
      <c r="H23" s="290"/>
    </row>
    <row r="24" spans="1:12" ht="16.5" thickBot="1" x14ac:dyDescent="0.3">
      <c r="A24" s="326"/>
      <c r="B24" s="291"/>
      <c r="C24" s="292"/>
      <c r="D24" s="293"/>
      <c r="E24" s="294"/>
      <c r="F24" s="309"/>
      <c r="G24" s="295"/>
      <c r="H24" s="296"/>
    </row>
    <row r="25" spans="1:12" ht="16.5" thickBot="1" x14ac:dyDescent="0.3">
      <c r="A25" s="297" t="s">
        <v>452</v>
      </c>
      <c r="B25" s="298" t="s">
        <v>453</v>
      </c>
      <c r="C25" s="298"/>
      <c r="D25" s="299">
        <f>SUM(D23,D20,D16,D13)</f>
        <v>48.692999999999998</v>
      </c>
      <c r="E25" s="298"/>
      <c r="F25" s="298"/>
      <c r="G25" s="300"/>
      <c r="H25" s="301"/>
    </row>
    <row r="26" spans="1:12" ht="18.75" customHeight="1" x14ac:dyDescent="0.25">
      <c r="A26" s="81"/>
      <c r="B26" s="81"/>
      <c r="C26" s="81"/>
      <c r="D26" s="81"/>
      <c r="E26" s="81"/>
      <c r="F26" s="81"/>
      <c r="G26" s="81"/>
      <c r="H26" s="81"/>
    </row>
    <row r="27" spans="1:12" ht="15.75" x14ac:dyDescent="0.25">
      <c r="A27" s="310"/>
      <c r="B27" s="310"/>
      <c r="C27" s="310"/>
      <c r="F27" s="315"/>
      <c r="G27" s="315"/>
      <c r="H27" s="315"/>
      <c r="I27" s="315"/>
      <c r="L27" s="316"/>
    </row>
    <row r="28" spans="1:12" ht="15.75" x14ac:dyDescent="0.25">
      <c r="A28" s="311"/>
      <c r="B28" s="312"/>
      <c r="C28" s="310"/>
      <c r="F28" s="317"/>
      <c r="G28" s="318"/>
      <c r="H28" s="319"/>
      <c r="I28" s="320"/>
      <c r="L28" s="316"/>
    </row>
    <row r="29" spans="1:12" ht="15.75" x14ac:dyDescent="0.25">
      <c r="A29" s="311"/>
      <c r="B29" s="312"/>
      <c r="C29" s="310"/>
      <c r="F29" s="317"/>
      <c r="G29" s="318"/>
      <c r="H29" s="319"/>
      <c r="I29" s="320"/>
      <c r="L29" s="316"/>
    </row>
    <row r="30" spans="1:12" ht="15.75" x14ac:dyDescent="0.25">
      <c r="A30" s="310"/>
      <c r="B30" s="310"/>
      <c r="C30" s="310"/>
      <c r="D30" s="315"/>
      <c r="E30" s="315"/>
      <c r="J30" s="315"/>
      <c r="K30" s="315"/>
      <c r="L30" s="316"/>
    </row>
  </sheetData>
  <mergeCells count="10">
    <mergeCell ref="A5:H6"/>
    <mergeCell ref="A7:H7"/>
    <mergeCell ref="A8:A9"/>
    <mergeCell ref="B8:B9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3"/>
  <sheetViews>
    <sheetView workbookViewId="0">
      <selection activeCell="M19" sqref="M19"/>
    </sheetView>
  </sheetViews>
  <sheetFormatPr defaultRowHeight="15" x14ac:dyDescent="0.25"/>
  <cols>
    <col min="1" max="1" width="9.28515625" bestFit="1" customWidth="1"/>
    <col min="2" max="2" width="15.140625" customWidth="1"/>
    <col min="3" max="3" width="13" customWidth="1"/>
    <col min="4" max="4" width="9.5703125" bestFit="1" customWidth="1"/>
    <col min="5" max="5" width="6.140625" customWidth="1"/>
    <col min="6" max="6" width="6.42578125" customWidth="1"/>
    <col min="7" max="7" width="9.140625" customWidth="1"/>
    <col min="8" max="8" width="9.28515625" bestFit="1" customWidth="1"/>
    <col min="9" max="9" width="7.5703125" customWidth="1"/>
  </cols>
  <sheetData>
    <row r="3" spans="1:12" x14ac:dyDescent="0.25">
      <c r="A3" s="392" t="s">
        <v>454</v>
      </c>
      <c r="B3" s="392"/>
      <c r="C3" s="392"/>
    </row>
    <row r="4" spans="1:12" ht="15.75" thickBot="1" x14ac:dyDescent="0.3">
      <c r="A4" s="393"/>
      <c r="B4" s="393"/>
      <c r="C4" s="84"/>
      <c r="D4" s="84"/>
      <c r="E4" s="84"/>
      <c r="F4" s="84"/>
      <c r="G4" s="84"/>
      <c r="H4" s="85"/>
    </row>
    <row r="5" spans="1:12" ht="94.5" customHeight="1" thickBot="1" x14ac:dyDescent="0.3">
      <c r="A5" s="394" t="s">
        <v>460</v>
      </c>
      <c r="B5" s="395"/>
      <c r="C5" s="395"/>
      <c r="D5" s="395"/>
      <c r="E5" s="395"/>
      <c r="F5" s="395"/>
      <c r="G5" s="395"/>
      <c r="H5" s="395"/>
      <c r="I5" s="396"/>
    </row>
    <row r="6" spans="1:12" ht="95.25" customHeight="1" thickBot="1" x14ac:dyDescent="0.3">
      <c r="A6" s="329" t="s">
        <v>1</v>
      </c>
      <c r="B6" s="330" t="s">
        <v>2</v>
      </c>
      <c r="C6" s="331" t="s">
        <v>3</v>
      </c>
      <c r="D6" s="332" t="s">
        <v>4</v>
      </c>
      <c r="E6" s="331" t="s">
        <v>5</v>
      </c>
      <c r="F6" s="331" t="s">
        <v>6</v>
      </c>
      <c r="G6" s="333" t="s">
        <v>455</v>
      </c>
      <c r="H6" s="334" t="s">
        <v>456</v>
      </c>
      <c r="I6" s="335" t="s">
        <v>7</v>
      </c>
    </row>
    <row r="7" spans="1:12" ht="16.5" thickBot="1" x14ac:dyDescent="0.3">
      <c r="A7" s="336">
        <v>1</v>
      </c>
      <c r="B7" s="337">
        <v>2</v>
      </c>
      <c r="C7" s="337">
        <v>3</v>
      </c>
      <c r="D7" s="338">
        <v>4</v>
      </c>
      <c r="E7" s="337">
        <v>5</v>
      </c>
      <c r="F7" s="337">
        <v>6</v>
      </c>
      <c r="G7" s="337">
        <v>7</v>
      </c>
      <c r="H7" s="339">
        <v>8</v>
      </c>
      <c r="I7" s="340">
        <v>9</v>
      </c>
    </row>
    <row r="8" spans="1:12" ht="94.5" x14ac:dyDescent="0.25">
      <c r="A8" s="341">
        <v>1</v>
      </c>
      <c r="B8" s="342" t="s">
        <v>177</v>
      </c>
      <c r="C8" s="343" t="s">
        <v>457</v>
      </c>
      <c r="D8" s="344">
        <v>435.56799999999998</v>
      </c>
      <c r="E8" s="345">
        <v>4</v>
      </c>
      <c r="F8" s="346" t="s">
        <v>11</v>
      </c>
      <c r="G8" s="347">
        <f>D8*20</f>
        <v>8711.36</v>
      </c>
      <c r="H8" s="348" t="s">
        <v>458</v>
      </c>
      <c r="I8" s="349">
        <v>84</v>
      </c>
    </row>
    <row r="9" spans="1:12" ht="16.5" thickBot="1" x14ac:dyDescent="0.3">
      <c r="A9" s="350"/>
      <c r="B9" s="351"/>
      <c r="C9" s="351"/>
      <c r="D9" s="352">
        <f>SUM(D8)</f>
        <v>435.56799999999998</v>
      </c>
      <c r="E9" s="351"/>
      <c r="F9" s="351"/>
      <c r="G9" s="351"/>
      <c r="H9" s="351"/>
      <c r="I9" s="353"/>
    </row>
    <row r="10" spans="1:12" ht="15.75" x14ac:dyDescent="0.25">
      <c r="A10" s="354"/>
      <c r="B10" s="354"/>
      <c r="C10" s="354"/>
      <c r="D10" s="355"/>
      <c r="E10" s="354"/>
      <c r="F10" s="354"/>
      <c r="G10" s="354"/>
      <c r="H10" s="354"/>
      <c r="I10" s="354"/>
    </row>
    <row r="11" spans="1:12" ht="15.75" x14ac:dyDescent="0.25">
      <c r="A11" s="310"/>
      <c r="B11" s="310"/>
      <c r="C11" s="310"/>
      <c r="D11" s="354"/>
      <c r="E11" s="354"/>
      <c r="F11" s="354"/>
      <c r="G11" s="310"/>
      <c r="H11" s="310"/>
      <c r="I11" s="310"/>
      <c r="L11" s="81"/>
    </row>
    <row r="12" spans="1:12" ht="15.75" x14ac:dyDescent="0.25">
      <c r="A12" s="311"/>
      <c r="B12" s="312"/>
      <c r="C12" s="310"/>
      <c r="D12" s="354"/>
      <c r="E12" s="354"/>
      <c r="F12" s="354"/>
      <c r="G12" s="311"/>
      <c r="H12" s="313"/>
      <c r="I12" s="314"/>
      <c r="L12" s="83"/>
    </row>
    <row r="13" spans="1:12" ht="15.75" x14ac:dyDescent="0.25">
      <c r="A13" s="311"/>
      <c r="B13" s="312"/>
      <c r="C13" s="310"/>
      <c r="D13" s="354"/>
      <c r="E13" s="354"/>
      <c r="F13" s="354"/>
      <c r="G13" s="311"/>
      <c r="H13" s="313"/>
      <c r="I13" s="314"/>
      <c r="L13" s="83"/>
    </row>
    <row r="14" spans="1:12" x14ac:dyDescent="0.25">
      <c r="A14" s="327"/>
      <c r="G14" s="81"/>
      <c r="H14" s="81"/>
      <c r="I14" s="81"/>
      <c r="L14" s="81"/>
    </row>
    <row r="15" spans="1:12" x14ac:dyDescent="0.25">
      <c r="A15" s="328"/>
    </row>
    <row r="16" spans="1:12" x14ac:dyDescent="0.25">
      <c r="A16" s="328"/>
    </row>
    <row r="17" spans="1:4" x14ac:dyDescent="0.25">
      <c r="A17" s="81"/>
    </row>
    <row r="20" spans="1:4" x14ac:dyDescent="0.25">
      <c r="D20" s="81"/>
    </row>
    <row r="21" spans="1:4" x14ac:dyDescent="0.25">
      <c r="D21" s="81"/>
    </row>
    <row r="22" spans="1:4" x14ac:dyDescent="0.25">
      <c r="D22" s="81"/>
    </row>
    <row r="23" spans="1:4" x14ac:dyDescent="0.25">
      <c r="A23" s="81"/>
      <c r="B23" s="81"/>
      <c r="C23" s="81"/>
      <c r="D23" s="81"/>
    </row>
  </sheetData>
  <mergeCells count="3">
    <mergeCell ref="A3:C3"/>
    <mergeCell ref="A4:B4"/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6</vt:i4>
      </vt:variant>
      <vt:variant>
        <vt:lpstr>Наименувани диапазони</vt:lpstr>
      </vt:variant>
      <vt:variant>
        <vt:i4>1</vt:i4>
      </vt:variant>
    </vt:vector>
  </HeadingPairs>
  <TitlesOfParts>
    <vt:vector size="7" baseType="lpstr">
      <vt:lpstr>ЗА ТАБЛОТО</vt:lpstr>
      <vt:lpstr>Приложение 1</vt:lpstr>
      <vt:lpstr>Приложение 2</vt:lpstr>
      <vt:lpstr>Приложение 2А</vt:lpstr>
      <vt:lpstr>прил. 2 Табло</vt:lpstr>
      <vt:lpstr>прил.2а табло</vt:lpstr>
      <vt:lpstr>'ЗА ТАБЛОТО'!Печат_заглавия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Анелия</dc:creator>
  <cp:lastModifiedBy>agrostat-08</cp:lastModifiedBy>
  <cp:lastPrinted>2024-06-19T11:54:47Z</cp:lastPrinted>
  <dcterms:created xsi:type="dcterms:W3CDTF">2024-04-16T11:07:31Z</dcterms:created>
  <dcterms:modified xsi:type="dcterms:W3CDTF">2024-06-19T12:20:59Z</dcterms:modified>
</cp:coreProperties>
</file>