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ARG 2024-2025\за Сайта\Имоти за сайта\"/>
    </mc:Choice>
  </mc:AlternateContent>
  <bookViews>
    <workbookView xWindow="0" yWindow="0" windowWidth="16245" windowHeight="9510"/>
  </bookViews>
  <sheets>
    <sheet name="ГЕН. ТОШЕВО" sheetId="4" r:id="rId1"/>
  </sheets>
  <externalReferences>
    <externalReference r:id="rId2"/>
  </externalReferences>
  <definedNames>
    <definedName name="_xlnm.Print_Titles" localSheetId="0">'ГЕН. ТОШЕВО'!$4:$5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6" i="4" l="1"/>
  <c r="D148" i="4"/>
  <c r="D305" i="4" l="1"/>
  <c r="D311" i="4"/>
  <c r="D316" i="4"/>
  <c r="D319" i="4"/>
  <c r="D324" i="4"/>
  <c r="D301" i="4"/>
  <c r="D293" i="4"/>
  <c r="D286" i="4"/>
  <c r="D185" i="4"/>
  <c r="D174" i="4"/>
  <c r="D169" i="4"/>
  <c r="D161" i="4"/>
  <c r="D157" i="4"/>
  <c r="D154" i="4"/>
  <c r="D145" i="4"/>
  <c r="D53" i="4"/>
  <c r="D50" i="4"/>
  <c r="D45" i="4"/>
  <c r="D36" i="4"/>
  <c r="D31" i="4"/>
  <c r="D27" i="4"/>
  <c r="D23" i="4"/>
  <c r="D17" i="4"/>
  <c r="D11" i="4"/>
  <c r="H323" i="4" l="1"/>
  <c r="H322" i="4"/>
  <c r="H321" i="4"/>
  <c r="H318" i="4"/>
  <c r="H317" i="4"/>
  <c r="F315" i="4"/>
  <c r="E315" i="4"/>
  <c r="D315" i="4"/>
  <c r="C315" i="4"/>
  <c r="B315" i="4"/>
  <c r="H314" i="4"/>
  <c r="H313" i="4"/>
  <c r="H310" i="4"/>
  <c r="H309" i="4"/>
  <c r="H308" i="4"/>
  <c r="H307" i="4"/>
  <c r="H304" i="4"/>
  <c r="H303" i="4"/>
  <c r="H300" i="4"/>
  <c r="H299" i="4"/>
  <c r="H298" i="4"/>
  <c r="H297" i="4"/>
  <c r="H296" i="4"/>
  <c r="H295" i="4"/>
  <c r="H292" i="4"/>
  <c r="H291" i="4"/>
  <c r="H290" i="4"/>
  <c r="H289" i="4"/>
  <c r="H288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4" i="4"/>
  <c r="H183" i="4"/>
  <c r="H182" i="4"/>
  <c r="H181" i="4"/>
  <c r="H180" i="4"/>
  <c r="H179" i="4"/>
  <c r="H178" i="4"/>
  <c r="H177" i="4"/>
  <c r="H176" i="4"/>
  <c r="H173" i="4"/>
  <c r="H172" i="4"/>
  <c r="H171" i="4"/>
  <c r="H168" i="4"/>
  <c r="H167" i="4"/>
  <c r="H166" i="4"/>
  <c r="H165" i="4"/>
  <c r="H164" i="4"/>
  <c r="H163" i="4"/>
  <c r="H160" i="4"/>
  <c r="H159" i="4"/>
  <c r="H156" i="4"/>
  <c r="H153" i="4"/>
  <c r="H152" i="4"/>
  <c r="H151" i="4"/>
  <c r="H150" i="4"/>
  <c r="H147" i="4"/>
  <c r="F147" i="4"/>
  <c r="E147" i="4"/>
  <c r="C147" i="4"/>
  <c r="B147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2" i="4"/>
  <c r="H49" i="4"/>
  <c r="H48" i="4"/>
  <c r="H47" i="4"/>
  <c r="H44" i="4"/>
  <c r="H43" i="4"/>
  <c r="H42" i="4"/>
  <c r="H41" i="4"/>
  <c r="H40" i="4"/>
  <c r="H39" i="4"/>
  <c r="H38" i="4"/>
  <c r="H35" i="4"/>
  <c r="F34" i="4"/>
  <c r="E34" i="4"/>
  <c r="D34" i="4"/>
  <c r="H34" i="4" s="1"/>
  <c r="C34" i="4"/>
  <c r="B34" i="4"/>
  <c r="F33" i="4"/>
  <c r="E33" i="4"/>
  <c r="D33" i="4"/>
  <c r="C33" i="4"/>
  <c r="B33" i="4"/>
  <c r="H30" i="4"/>
  <c r="H29" i="4"/>
  <c r="F26" i="4"/>
  <c r="E26" i="4"/>
  <c r="D26" i="4"/>
  <c r="C26" i="4"/>
  <c r="B26" i="4"/>
  <c r="H25" i="4"/>
  <c r="H22" i="4"/>
  <c r="H21" i="4"/>
  <c r="F20" i="4"/>
  <c r="D20" i="4"/>
  <c r="C20" i="4"/>
  <c r="B20" i="4"/>
  <c r="H19" i="4"/>
  <c r="H16" i="4"/>
  <c r="H15" i="4"/>
  <c r="H14" i="4"/>
  <c r="H13" i="4"/>
  <c r="H10" i="4"/>
  <c r="H9" i="4"/>
  <c r="H8" i="4"/>
  <c r="H7" i="4"/>
  <c r="H26" i="4" l="1"/>
  <c r="H20" i="4"/>
  <c r="H33" i="4"/>
  <c r="H315" i="4"/>
</calcChain>
</file>

<file path=xl/sharedStrings.xml><?xml version="1.0" encoding="utf-8"?>
<sst xmlns="http://schemas.openxmlformats.org/spreadsheetml/2006/main" count="827" uniqueCount="302">
  <si>
    <t>№ 
по ред</t>
  </si>
  <si>
    <t>номер имот</t>
  </si>
  <si>
    <t>площ дка</t>
  </si>
  <si>
    <t>кат.</t>
  </si>
  <si>
    <t>НТП</t>
  </si>
  <si>
    <t>начална цена лв/дка</t>
  </si>
  <si>
    <t>депозит 20 %</t>
  </si>
  <si>
    <t>Василево</t>
  </si>
  <si>
    <t>10183.11.34</t>
  </si>
  <si>
    <t>нива</t>
  </si>
  <si>
    <t>10183.14.7</t>
  </si>
  <si>
    <t>10183.21.50</t>
  </si>
  <si>
    <t>10183.79.2</t>
  </si>
  <si>
    <t>друг вид нива</t>
  </si>
  <si>
    <t>всичко:</t>
  </si>
  <si>
    <t>Великово</t>
  </si>
  <si>
    <t>10422.24.18</t>
  </si>
  <si>
    <t>10422.26.20</t>
  </si>
  <si>
    <t>10422.26.24</t>
  </si>
  <si>
    <t>10422.48.7</t>
  </si>
  <si>
    <t>Градини</t>
  </si>
  <si>
    <t>17511.1.2</t>
  </si>
  <si>
    <t>17511.38.1</t>
  </si>
  <si>
    <t>Изоставена орна земя</t>
  </si>
  <si>
    <t>17511.67.25</t>
  </si>
  <si>
    <t>Житен</t>
  </si>
  <si>
    <t>29444.58.64</t>
  </si>
  <si>
    <t>Изворово</t>
  </si>
  <si>
    <t>32467.115.35</t>
  </si>
  <si>
    <t>32467.138.20</t>
  </si>
  <si>
    <t>Йовково</t>
  </si>
  <si>
    <t>34045.29.34</t>
  </si>
  <si>
    <t>Калина</t>
  </si>
  <si>
    <t>35393.104.9</t>
  </si>
  <si>
    <t>35393.104.23</t>
  </si>
  <si>
    <t>35393.105.53</t>
  </si>
  <si>
    <t>35393.108.43</t>
  </si>
  <si>
    <t>35393.117.1</t>
  </si>
  <si>
    <t>35393.119.41</t>
  </si>
  <si>
    <t>35393.127.2</t>
  </si>
  <si>
    <t>Конаре</t>
  </si>
  <si>
    <t>38217.12.50</t>
  </si>
  <si>
    <t>38217.12.85</t>
  </si>
  <si>
    <t>38217.12.109</t>
  </si>
  <si>
    <t>Къпиново</t>
  </si>
  <si>
    <t>40885.59.39</t>
  </si>
  <si>
    <t>Лозница</t>
  </si>
  <si>
    <t>44179.2.4</t>
  </si>
  <si>
    <t>44179.2.5</t>
  </si>
  <si>
    <t>44179.2.6</t>
  </si>
  <si>
    <t>44179.2.9</t>
  </si>
  <si>
    <t>44179.2.10</t>
  </si>
  <si>
    <t>44179.2.19</t>
  </si>
  <si>
    <t>44179.2.20</t>
  </si>
  <si>
    <t>44179.2.37</t>
  </si>
  <si>
    <t>44179.2.46</t>
  </si>
  <si>
    <t>44179.2.47</t>
  </si>
  <si>
    <t>44179.2.48</t>
  </si>
  <si>
    <t>44179.2.49</t>
  </si>
  <si>
    <t>44179.2.56</t>
  </si>
  <si>
    <t>44179.9.10</t>
  </si>
  <si>
    <t>44179.9.12</t>
  </si>
  <si>
    <t>44179.10.2</t>
  </si>
  <si>
    <t>44179.10.11</t>
  </si>
  <si>
    <t>44179.10.12</t>
  </si>
  <si>
    <t>44179.10.18</t>
  </si>
  <si>
    <t>44179.10.20</t>
  </si>
  <si>
    <t>44179.10.21</t>
  </si>
  <si>
    <t>44179.10.22</t>
  </si>
  <si>
    <t>44179.10.24</t>
  </si>
  <si>
    <t>44179.10.29</t>
  </si>
  <si>
    <t>44179.10.30</t>
  </si>
  <si>
    <t>44179.10.31</t>
  </si>
  <si>
    <t>44179.10.32</t>
  </si>
  <si>
    <t>44179.10.49</t>
  </si>
  <si>
    <t>44179.23.23</t>
  </si>
  <si>
    <t>44179.23.41</t>
  </si>
  <si>
    <t>44179.25.1</t>
  </si>
  <si>
    <t>44179.25.2</t>
  </si>
  <si>
    <t>44179.25.6</t>
  </si>
  <si>
    <t>44179.25.8</t>
  </si>
  <si>
    <t>44179.26.2</t>
  </si>
  <si>
    <t>44179.26.3</t>
  </si>
  <si>
    <t>44179.26.4</t>
  </si>
  <si>
    <t>44179.26.7</t>
  </si>
  <si>
    <t>44179.26.8</t>
  </si>
  <si>
    <t>44179.26.10</t>
  </si>
  <si>
    <t>44179.31.34</t>
  </si>
  <si>
    <t>44179.31.40</t>
  </si>
  <si>
    <t>44179.35.1</t>
  </si>
  <si>
    <t>44179.35.11</t>
  </si>
  <si>
    <t>44179.35.16</t>
  </si>
  <si>
    <t>44179.35.17</t>
  </si>
  <si>
    <t>44179.35.23</t>
  </si>
  <si>
    <t>44179.35.42</t>
  </si>
  <si>
    <t>44179.35.48</t>
  </si>
  <si>
    <t>44179.35.50</t>
  </si>
  <si>
    <t>44179.35.51</t>
  </si>
  <si>
    <t>44179.35.62</t>
  </si>
  <si>
    <t>44179.35.67</t>
  </si>
  <si>
    <t>44179.35.72</t>
  </si>
  <si>
    <t>44179.35.73</t>
  </si>
  <si>
    <t>44179.41.24</t>
  </si>
  <si>
    <t>44179.41.27</t>
  </si>
  <si>
    <t>44179.41.28</t>
  </si>
  <si>
    <t>44179.41.36</t>
  </si>
  <si>
    <t>44179.41.41</t>
  </si>
  <si>
    <t>44179.41.45</t>
  </si>
  <si>
    <t>44179.41.47</t>
  </si>
  <si>
    <t>44179.41.52</t>
  </si>
  <si>
    <t>44179.41.59</t>
  </si>
  <si>
    <t>44179.43.8</t>
  </si>
  <si>
    <t>44179.43.10</t>
  </si>
  <si>
    <t>44179.43.11</t>
  </si>
  <si>
    <t>44179.43.15</t>
  </si>
  <si>
    <t>44179.43.26</t>
  </si>
  <si>
    <t>44179.53.42</t>
  </si>
  <si>
    <t>44179.55.25</t>
  </si>
  <si>
    <t>44179.55.28</t>
  </si>
  <si>
    <t>44179.60.41</t>
  </si>
  <si>
    <t>44179.76.2</t>
  </si>
  <si>
    <t>44179.76.12</t>
  </si>
  <si>
    <t>44179.79.22</t>
  </si>
  <si>
    <t>44179.79.31</t>
  </si>
  <si>
    <t>44179.91.4</t>
  </si>
  <si>
    <t>44179.91.6</t>
  </si>
  <si>
    <t>44179.91.8</t>
  </si>
  <si>
    <t>44179.91.9</t>
  </si>
  <si>
    <t>44179.91.10</t>
  </si>
  <si>
    <t>44179.91.16</t>
  </si>
  <si>
    <t>44179.91.17</t>
  </si>
  <si>
    <t>44179.91.19</t>
  </si>
  <si>
    <t>44179.91.20</t>
  </si>
  <si>
    <t>44179.91.21</t>
  </si>
  <si>
    <t>44179.103.18</t>
  </si>
  <si>
    <t>44179.103.22</t>
  </si>
  <si>
    <t>44179.103.23</t>
  </si>
  <si>
    <t>Огражден</t>
  </si>
  <si>
    <t>53391.19.51</t>
  </si>
  <si>
    <t>53391.28.3</t>
  </si>
  <si>
    <t>53391.29.1</t>
  </si>
  <si>
    <t>53391.94.1</t>
  </si>
  <si>
    <t>Петлешково</t>
  </si>
  <si>
    <t>56040.156.154</t>
  </si>
  <si>
    <t>Пленимир</t>
  </si>
  <si>
    <t>56736.10.10</t>
  </si>
  <si>
    <t>56736.10.11</t>
  </si>
  <si>
    <t>Преселенци</t>
  </si>
  <si>
    <t>58181.30.26</t>
  </si>
  <si>
    <t>58181.30.49</t>
  </si>
  <si>
    <t>58181.33.10</t>
  </si>
  <si>
    <t>58181.33.11</t>
  </si>
  <si>
    <t>58181.33.35</t>
  </si>
  <si>
    <t>58181.36.19</t>
  </si>
  <si>
    <t>Рогозина</t>
  </si>
  <si>
    <t>62829.8.12</t>
  </si>
  <si>
    <t>62829.38.29</t>
  </si>
  <si>
    <t>62829.39.18</t>
  </si>
  <si>
    <t>Росен</t>
  </si>
  <si>
    <t>63046.6.12</t>
  </si>
  <si>
    <t>63046.18.133</t>
  </si>
  <si>
    <t>63046.18.167</t>
  </si>
  <si>
    <t>63046.30.33</t>
  </si>
  <si>
    <t>63046.43.40</t>
  </si>
  <si>
    <t>63046.55.2</t>
  </si>
  <si>
    <t>63046.64.2</t>
  </si>
  <si>
    <t>63046.89.3</t>
  </si>
  <si>
    <t>63046.89.71</t>
  </si>
  <si>
    <t>Росица</t>
  </si>
  <si>
    <t>63094.6.16</t>
  </si>
  <si>
    <t>63094.11.57</t>
  </si>
  <si>
    <t>63094.11.59</t>
  </si>
  <si>
    <t>63094.11.63</t>
  </si>
  <si>
    <t>63094.11.67</t>
  </si>
  <si>
    <t>63094.11.89</t>
  </si>
  <si>
    <t>63094.11.117</t>
  </si>
  <si>
    <t>63094.13.2</t>
  </si>
  <si>
    <t>63094.13.8</t>
  </si>
  <si>
    <t>63094.13.17</t>
  </si>
  <si>
    <t>63094.13.21</t>
  </si>
  <si>
    <t>63094.13.42</t>
  </si>
  <si>
    <t>63094.13.44</t>
  </si>
  <si>
    <t>63094.13.71</t>
  </si>
  <si>
    <t>63094.18.23</t>
  </si>
  <si>
    <t>63094.24.25</t>
  </si>
  <si>
    <t>63094.26.21</t>
  </si>
  <si>
    <t>63094.26.30</t>
  </si>
  <si>
    <t>63094.28.11</t>
  </si>
  <si>
    <t>63094.32.10</t>
  </si>
  <si>
    <t>63094.32.28</t>
  </si>
  <si>
    <t>63094.32.33</t>
  </si>
  <si>
    <t>63094.35.13</t>
  </si>
  <si>
    <t>63094.35.32</t>
  </si>
  <si>
    <t>63094.35.34</t>
  </si>
  <si>
    <t>63094.35.36</t>
  </si>
  <si>
    <t>63094.35.41</t>
  </si>
  <si>
    <t>63094.35.50</t>
  </si>
  <si>
    <t>63094.35.58</t>
  </si>
  <si>
    <t>63094.35.65</t>
  </si>
  <si>
    <t>63094.35.67</t>
  </si>
  <si>
    <t>63094.35.95</t>
  </si>
  <si>
    <t>63094.35.96</t>
  </si>
  <si>
    <t>63094.38.21</t>
  </si>
  <si>
    <t>63094.45.56</t>
  </si>
  <si>
    <t>63094.45.127</t>
  </si>
  <si>
    <t>63094.48.19</t>
  </si>
  <si>
    <t>63094.70.10</t>
  </si>
  <si>
    <t>63094.70.21</t>
  </si>
  <si>
    <t>63094.80.21</t>
  </si>
  <si>
    <t>63094.94.98</t>
  </si>
  <si>
    <t>63094.94.121</t>
  </si>
  <si>
    <t>63094.105.9</t>
  </si>
  <si>
    <t>63094.105.11</t>
  </si>
  <si>
    <t>63094.106.48</t>
  </si>
  <si>
    <t>63094.110.7</t>
  </si>
  <si>
    <t>63094.110.28</t>
  </si>
  <si>
    <t>63094.110.47</t>
  </si>
  <si>
    <t>63094.110.55</t>
  </si>
  <si>
    <t>63094.111.34</t>
  </si>
  <si>
    <t>63094.111.35</t>
  </si>
  <si>
    <t>63094.112.32</t>
  </si>
  <si>
    <t>63094.114.49</t>
  </si>
  <si>
    <t>63094.114.53</t>
  </si>
  <si>
    <t>63094.114.54</t>
  </si>
  <si>
    <t>63094.115.15</t>
  </si>
  <si>
    <t>63094.120.31</t>
  </si>
  <si>
    <t>63094.120.36</t>
  </si>
  <si>
    <t>63094.120.49</t>
  </si>
  <si>
    <t>63094.120.71</t>
  </si>
  <si>
    <t>63094.120.76</t>
  </si>
  <si>
    <t>63094.131.25</t>
  </si>
  <si>
    <t>63094.131.28</t>
  </si>
  <si>
    <t>63094.131.52</t>
  </si>
  <si>
    <t>63094.131.61</t>
  </si>
  <si>
    <t>63094.131.62</t>
  </si>
  <si>
    <t>63094.131.64</t>
  </si>
  <si>
    <t>63094.131.65</t>
  </si>
  <si>
    <t>63094.131.70</t>
  </si>
  <si>
    <t>63094.131.71</t>
  </si>
  <si>
    <t>63094.131.73</t>
  </si>
  <si>
    <t>63094.131.74</t>
  </si>
  <si>
    <t>63094.131.92</t>
  </si>
  <si>
    <t>63094.131.101</t>
  </si>
  <si>
    <t>63094.134.11</t>
  </si>
  <si>
    <t>63094.134.12</t>
  </si>
  <si>
    <t>63094.134.15</t>
  </si>
  <si>
    <t>63094.142.4</t>
  </si>
  <si>
    <t>63094.155.22</t>
  </si>
  <si>
    <t>63094.155.23</t>
  </si>
  <si>
    <t>63094.155.42</t>
  </si>
  <si>
    <t>63094.155.58</t>
  </si>
  <si>
    <t>63094.155.62</t>
  </si>
  <si>
    <t>63094.156.15</t>
  </si>
  <si>
    <t>63094.156.25</t>
  </si>
  <si>
    <t>63094.156.27</t>
  </si>
  <si>
    <t>63094.156.39</t>
  </si>
  <si>
    <t>63094.156.43</t>
  </si>
  <si>
    <t>63094.156.47</t>
  </si>
  <si>
    <t>63094.156.50</t>
  </si>
  <si>
    <t>63094.156.54</t>
  </si>
  <si>
    <t>63094.156.68</t>
  </si>
  <si>
    <t>63094.162.4</t>
  </si>
  <si>
    <t>63094.162.31</t>
  </si>
  <si>
    <t>63094.162.35</t>
  </si>
  <si>
    <t>63094.162.36</t>
  </si>
  <si>
    <t>63094.162.90</t>
  </si>
  <si>
    <t>63094.162.104</t>
  </si>
  <si>
    <t>63094.170.3</t>
  </si>
  <si>
    <t>Сираково</t>
  </si>
  <si>
    <t>66620.6.26</t>
  </si>
  <si>
    <t>66620.19.33</t>
  </si>
  <si>
    <t>66620.55.117</t>
  </si>
  <si>
    <t>66620.55.119</t>
  </si>
  <si>
    <t>66620.55.120</t>
  </si>
  <si>
    <t>Сноп</t>
  </si>
  <si>
    <t>67756.36.12</t>
  </si>
  <si>
    <t>67756.36.50</t>
  </si>
  <si>
    <t>67756.38.22</t>
  </si>
  <si>
    <t>67756.38.35</t>
  </si>
  <si>
    <t>67756.41.1</t>
  </si>
  <si>
    <t>67756.53.100</t>
  </si>
  <si>
    <t>Спасово</t>
  </si>
  <si>
    <t>68196.20.34</t>
  </si>
  <si>
    <t>68196.36.13</t>
  </si>
  <si>
    <t>Средина</t>
  </si>
  <si>
    <t>68326.20.45</t>
  </si>
  <si>
    <t>68326.24.26</t>
  </si>
  <si>
    <t>68326.24.30</t>
  </si>
  <si>
    <t>68326.24.33</t>
  </si>
  <si>
    <t>Сърнино</t>
  </si>
  <si>
    <t>70634.59.45</t>
  </si>
  <si>
    <t>70634.66.23</t>
  </si>
  <si>
    <t>Узово</t>
  </si>
  <si>
    <t>75068.11.21</t>
  </si>
  <si>
    <t>75068.14.20</t>
  </si>
  <si>
    <t>Чернооково</t>
  </si>
  <si>
    <t>81219.39.9</t>
  </si>
  <si>
    <t>81219.39.10</t>
  </si>
  <si>
    <t>81219.39.12</t>
  </si>
  <si>
    <t>Общо:  268 имота</t>
  </si>
  <si>
    <t xml:space="preserve"> СПИСЪК
ЗА ПРОВЕЖДАНЕ НА I ТРЪЖНА СЕСИЯ ЗА ОТДАВАНЕ ПОД АРЕНДА ЗА СРОК ОТ ДЕСЕТ СТОПАНСКИ ГОДИНИ   НА СВОБОДНИТЕ ЗЕМЕДЕЛСКИ ЗЕМИ ОТ ДПФ 
       ЗА ОБЩИНА ГЕНЕРАЛ ТОШЕВО ЗА СТОПАНСКАТА 2024/2025 г.                                                           
</t>
  </si>
  <si>
    <t>Землище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</si>
</sst>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b/>
      <sz val="11"/>
      <name val="Arial Cyr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229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1" fontId="2" fillId="2" borderId="13" xfId="0" applyNumberFormat="1" applyFont="1" applyFill="1" applyBorder="1" applyAlignment="1">
      <alignment horizontal="right"/>
    </xf>
    <xf numFmtId="2" fontId="6" fillId="2" borderId="12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right"/>
    </xf>
    <xf numFmtId="0" fontId="7" fillId="2" borderId="12" xfId="0" applyFont="1" applyFill="1" applyBorder="1"/>
    <xf numFmtId="0" fontId="9" fillId="2" borderId="12" xfId="0" applyFont="1" applyFill="1" applyBorder="1" applyAlignment="1">
      <alignment horizontal="left"/>
    </xf>
    <xf numFmtId="165" fontId="8" fillId="2" borderId="12" xfId="0" applyNumberFormat="1" applyFont="1" applyFill="1" applyBorder="1" applyAlignment="1">
      <alignment horizontal="right"/>
    </xf>
    <xf numFmtId="1" fontId="9" fillId="0" borderId="12" xfId="0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2" borderId="1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37" xfId="0" applyFont="1" applyFill="1" applyBorder="1" applyAlignment="1">
      <alignment horizontal="center"/>
    </xf>
    <xf numFmtId="0" fontId="4" fillId="2" borderId="15" xfId="0" applyFont="1" applyFill="1" applyBorder="1"/>
    <xf numFmtId="0" fontId="5" fillId="2" borderId="15" xfId="0" applyFont="1" applyFill="1" applyBorder="1" applyAlignment="1">
      <alignment horizontal="left"/>
    </xf>
    <xf numFmtId="165" fontId="5" fillId="2" borderId="15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right"/>
    </xf>
    <xf numFmtId="0" fontId="4" fillId="2" borderId="18" xfId="0" applyFont="1" applyFill="1" applyBorder="1"/>
    <xf numFmtId="0" fontId="5" fillId="2" borderId="18" xfId="0" applyFont="1" applyFill="1" applyBorder="1" applyAlignment="1">
      <alignment horizontal="left"/>
    </xf>
    <xf numFmtId="165" fontId="5" fillId="2" borderId="18" xfId="0" applyNumberFormat="1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9" xfId="0" applyNumberFormat="1" applyFont="1" applyFill="1" applyBorder="1" applyAlignment="1">
      <alignment horizontal="right"/>
    </xf>
    <xf numFmtId="0" fontId="4" fillId="2" borderId="21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vertical="center" wrapText="1"/>
    </xf>
    <xf numFmtId="165" fontId="5" fillId="2" borderId="21" xfId="0" applyNumberFormat="1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center"/>
    </xf>
    <xf numFmtId="2" fontId="5" fillId="2" borderId="22" xfId="0" applyNumberFormat="1" applyFont="1" applyFill="1" applyBorder="1" applyAlignment="1">
      <alignment horizontal="right"/>
    </xf>
    <xf numFmtId="0" fontId="4" fillId="2" borderId="12" xfId="0" applyFont="1" applyFill="1" applyBorder="1" applyAlignment="1">
      <alignment horizontal="left"/>
    </xf>
    <xf numFmtId="0" fontId="5" fillId="2" borderId="12" xfId="0" applyFont="1" applyFill="1" applyBorder="1"/>
    <xf numFmtId="165" fontId="4" fillId="2" borderId="12" xfId="0" applyNumberFormat="1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center"/>
    </xf>
    <xf numFmtId="2" fontId="5" fillId="2" borderId="12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right"/>
    </xf>
    <xf numFmtId="0" fontId="4" fillId="2" borderId="12" xfId="0" applyFont="1" applyFill="1" applyBorder="1"/>
    <xf numFmtId="0" fontId="5" fillId="2" borderId="12" xfId="0" applyFont="1" applyFill="1" applyBorder="1" applyAlignment="1">
      <alignment horizontal="left"/>
    </xf>
    <xf numFmtId="165" fontId="5" fillId="2" borderId="12" xfId="0" applyNumberFormat="1" applyFont="1" applyFill="1" applyBorder="1" applyAlignment="1">
      <alignment horizontal="right"/>
    </xf>
    <xf numFmtId="0" fontId="4" fillId="2" borderId="21" xfId="0" applyFont="1" applyFill="1" applyBorder="1"/>
    <xf numFmtId="0" fontId="5" fillId="2" borderId="21" xfId="0" applyFont="1" applyFill="1" applyBorder="1" applyAlignment="1">
      <alignment horizontal="left"/>
    </xf>
    <xf numFmtId="165" fontId="5" fillId="2" borderId="21" xfId="0" applyNumberFormat="1" applyFont="1" applyFill="1" applyBorder="1" applyAlignment="1">
      <alignment horizontal="right"/>
    </xf>
    <xf numFmtId="0" fontId="5" fillId="2" borderId="21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5" fillId="0" borderId="24" xfId="0" applyFont="1" applyFill="1" applyBorder="1" applyAlignment="1">
      <alignment horizontal="left"/>
    </xf>
    <xf numFmtId="165" fontId="5" fillId="0" borderId="24" xfId="0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center"/>
    </xf>
    <xf numFmtId="2" fontId="5" fillId="2" borderId="24" xfId="0" applyNumberFormat="1" applyFont="1" applyFill="1" applyBorder="1" applyAlignment="1">
      <alignment horizontal="center"/>
    </xf>
    <xf numFmtId="2" fontId="5" fillId="2" borderId="27" xfId="0" applyNumberFormat="1" applyFont="1" applyFill="1" applyBorder="1" applyAlignment="1">
      <alignment horizontal="right"/>
    </xf>
    <xf numFmtId="0" fontId="4" fillId="2" borderId="30" xfId="0" applyFont="1" applyFill="1" applyBorder="1"/>
    <xf numFmtId="0" fontId="5" fillId="2" borderId="30" xfId="0" applyFont="1" applyFill="1" applyBorder="1" applyAlignment="1">
      <alignment horizontal="left"/>
    </xf>
    <xf numFmtId="165" fontId="5" fillId="2" borderId="30" xfId="0" applyNumberFormat="1" applyFont="1" applyFill="1" applyBorder="1" applyAlignment="1">
      <alignment horizontal="right"/>
    </xf>
    <xf numFmtId="0" fontId="5" fillId="2" borderId="30" xfId="0" applyFont="1" applyFill="1" applyBorder="1" applyAlignment="1">
      <alignment horizontal="right"/>
    </xf>
    <xf numFmtId="0" fontId="5" fillId="2" borderId="30" xfId="0" applyFont="1" applyFill="1" applyBorder="1" applyAlignment="1">
      <alignment horizontal="center"/>
    </xf>
    <xf numFmtId="2" fontId="5" fillId="2" borderId="30" xfId="0" applyNumberFormat="1" applyFont="1" applyFill="1" applyBorder="1" applyAlignment="1">
      <alignment horizontal="center"/>
    </xf>
    <xf numFmtId="2" fontId="5" fillId="2" borderId="25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4" fillId="0" borderId="15" xfId="0" applyFont="1" applyFill="1" applyBorder="1"/>
    <xf numFmtId="0" fontId="5" fillId="0" borderId="15" xfId="0" applyFont="1" applyFill="1" applyBorder="1" applyAlignment="1">
      <alignment horizontal="left"/>
    </xf>
    <xf numFmtId="165" fontId="5" fillId="0" borderId="15" xfId="0" applyNumberFormat="1" applyFont="1" applyFill="1" applyBorder="1" applyAlignment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15" xfId="0" applyFont="1" applyFill="1" applyBorder="1" applyAlignment="1">
      <alignment horizontal="center"/>
    </xf>
    <xf numFmtId="0" fontId="4" fillId="0" borderId="21" xfId="0" applyFont="1" applyFill="1" applyBorder="1"/>
    <xf numFmtId="0" fontId="5" fillId="0" borderId="21" xfId="0" applyFont="1" applyFill="1" applyBorder="1" applyAlignment="1">
      <alignment horizontal="left"/>
    </xf>
    <xf numFmtId="165" fontId="5" fillId="0" borderId="21" xfId="0" applyNumberFormat="1" applyFont="1" applyFill="1" applyBorder="1" applyAlignment="1">
      <alignment horizontal="right"/>
    </xf>
    <xf numFmtId="0" fontId="5" fillId="0" borderId="21" xfId="0" applyFont="1" applyFill="1" applyBorder="1" applyAlignment="1">
      <alignment horizontal="right"/>
    </xf>
    <xf numFmtId="0" fontId="5" fillId="0" borderId="21" xfId="0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horizontal="right"/>
    </xf>
    <xf numFmtId="0" fontId="4" fillId="2" borderId="24" xfId="0" applyFont="1" applyFill="1" applyBorder="1"/>
    <xf numFmtId="0" fontId="5" fillId="2" borderId="24" xfId="0" applyFont="1" applyFill="1" applyBorder="1" applyAlignment="1">
      <alignment horizontal="left"/>
    </xf>
    <xf numFmtId="165" fontId="5" fillId="2" borderId="24" xfId="0" applyNumberFormat="1" applyFont="1" applyFill="1" applyBorder="1" applyAlignment="1">
      <alignment horizontal="right"/>
    </xf>
    <xf numFmtId="1" fontId="5" fillId="2" borderId="24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center"/>
    </xf>
    <xf numFmtId="1" fontId="5" fillId="2" borderId="18" xfId="0" applyNumberFormat="1" applyFont="1" applyFill="1" applyBorder="1" applyAlignment="1">
      <alignment horizontal="right"/>
    </xf>
    <xf numFmtId="0" fontId="4" fillId="2" borderId="26" xfId="0" applyFont="1" applyFill="1" applyBorder="1"/>
    <xf numFmtId="0" fontId="5" fillId="2" borderId="26" xfId="0" applyFont="1" applyFill="1" applyBorder="1" applyAlignment="1">
      <alignment horizontal="left"/>
    </xf>
    <xf numFmtId="165" fontId="5" fillId="2" borderId="26" xfId="0" applyNumberFormat="1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center"/>
    </xf>
    <xf numFmtId="2" fontId="5" fillId="2" borderId="26" xfId="0" applyNumberFormat="1" applyFont="1" applyFill="1" applyBorder="1" applyAlignment="1">
      <alignment horizontal="center"/>
    </xf>
    <xf numFmtId="4" fontId="5" fillId="2" borderId="27" xfId="0" applyNumberFormat="1" applyFont="1" applyFill="1" applyBorder="1" applyAlignment="1">
      <alignment horizontal="right"/>
    </xf>
    <xf numFmtId="4" fontId="5" fillId="2" borderId="19" xfId="0" applyNumberFormat="1" applyFont="1" applyFill="1" applyBorder="1" applyAlignment="1">
      <alignment horizontal="right"/>
    </xf>
    <xf numFmtId="4" fontId="5" fillId="2" borderId="22" xfId="0" applyNumberFormat="1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0" borderId="18" xfId="0" applyFont="1" applyFill="1" applyBorder="1"/>
    <xf numFmtId="0" fontId="5" fillId="0" borderId="18" xfId="0" applyFont="1" applyFill="1" applyBorder="1" applyAlignment="1">
      <alignment horizontal="left"/>
    </xf>
    <xf numFmtId="165" fontId="5" fillId="0" borderId="1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horizontal="right"/>
    </xf>
    <xf numFmtId="0" fontId="5" fillId="0" borderId="18" xfId="0" applyFont="1" applyFill="1" applyBorder="1" applyAlignment="1">
      <alignment horizontal="center"/>
    </xf>
    <xf numFmtId="0" fontId="4" fillId="0" borderId="24" xfId="0" applyFont="1" applyFill="1" applyBorder="1" applyAlignment="1"/>
    <xf numFmtId="1" fontId="5" fillId="0" borderId="24" xfId="0" applyNumberFormat="1" applyFont="1" applyFill="1" applyBorder="1" applyAlignment="1">
      <alignment horizontal="right"/>
    </xf>
    <xf numFmtId="4" fontId="5" fillId="2" borderId="25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left"/>
    </xf>
    <xf numFmtId="1" fontId="5" fillId="0" borderId="12" xfId="0" applyNumberFormat="1" applyFont="1" applyFill="1" applyBorder="1" applyAlignment="1">
      <alignment horizontal="right"/>
    </xf>
    <xf numFmtId="0" fontId="5" fillId="0" borderId="12" xfId="0" applyFont="1" applyFill="1" applyBorder="1" applyAlignment="1">
      <alignment horizontal="center"/>
    </xf>
    <xf numFmtId="4" fontId="5" fillId="2" borderId="13" xfId="0" applyNumberFormat="1" applyFont="1" applyFill="1" applyBorder="1" applyAlignment="1">
      <alignment horizontal="right"/>
    </xf>
    <xf numFmtId="0" fontId="4" fillId="0" borderId="15" xfId="0" applyFont="1" applyFill="1" applyBorder="1" applyAlignment="1"/>
    <xf numFmtId="1" fontId="5" fillId="0" borderId="15" xfId="0" applyNumberFormat="1" applyFont="1" applyFill="1" applyBorder="1" applyAlignment="1">
      <alignment horizontal="right"/>
    </xf>
    <xf numFmtId="4" fontId="5" fillId="2" borderId="16" xfId="0" applyNumberFormat="1" applyFont="1" applyFill="1" applyBorder="1" applyAlignment="1">
      <alignment horizontal="right"/>
    </xf>
    <xf numFmtId="1" fontId="5" fillId="0" borderId="18" xfId="0" applyNumberFormat="1" applyFont="1" applyFill="1" applyBorder="1" applyAlignment="1">
      <alignment horizontal="right"/>
    </xf>
    <xf numFmtId="0" fontId="4" fillId="0" borderId="18" xfId="0" applyFont="1" applyFill="1" applyBorder="1" applyAlignment="1"/>
    <xf numFmtId="1" fontId="5" fillId="2" borderId="15" xfId="0" applyNumberFormat="1" applyFont="1" applyFill="1" applyBorder="1" applyAlignment="1">
      <alignment horizontal="right"/>
    </xf>
    <xf numFmtId="1" fontId="5" fillId="2" borderId="21" xfId="0" applyNumberFormat="1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4" fillId="2" borderId="15" xfId="0" applyFont="1" applyFill="1" applyBorder="1" applyAlignment="1"/>
    <xf numFmtId="0" fontId="4" fillId="2" borderId="21" xfId="0" applyFont="1" applyFill="1" applyBorder="1" applyAlignment="1"/>
    <xf numFmtId="0" fontId="4" fillId="2" borderId="15" xfId="0" applyFont="1" applyFill="1" applyBorder="1" applyAlignment="1">
      <alignment horizontal="left"/>
    </xf>
    <xf numFmtId="0" fontId="4" fillId="2" borderId="18" xfId="0" applyFont="1" applyFill="1" applyBorder="1" applyAlignment="1">
      <alignment horizontal="left"/>
    </xf>
    <xf numFmtId="0" fontId="4" fillId="2" borderId="21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0" fontId="4" fillId="0" borderId="14" xfId="0" applyFont="1" applyFill="1" applyBorder="1" applyAlignment="1"/>
    <xf numFmtId="0" fontId="4" fillId="2" borderId="17" xfId="0" applyFont="1" applyFill="1" applyBorder="1" applyAlignment="1"/>
    <xf numFmtId="0" fontId="4" fillId="2" borderId="20" xfId="0" applyFont="1" applyFill="1" applyBorder="1" applyAlignment="1"/>
    <xf numFmtId="0" fontId="4" fillId="2" borderId="17" xfId="0" applyFont="1" applyFill="1" applyBorder="1"/>
    <xf numFmtId="0" fontId="4" fillId="2" borderId="20" xfId="0" applyFont="1" applyFill="1" applyBorder="1"/>
    <xf numFmtId="165" fontId="4" fillId="2" borderId="15" xfId="0" applyNumberFormat="1" applyFont="1" applyFill="1" applyBorder="1" applyAlignment="1">
      <alignment horizontal="right"/>
    </xf>
    <xf numFmtId="0" fontId="11" fillId="0" borderId="18" xfId="0" applyFont="1" applyFill="1" applyBorder="1" applyAlignment="1"/>
    <xf numFmtId="0" fontId="12" fillId="0" borderId="18" xfId="0" applyFont="1" applyFill="1" applyBorder="1" applyAlignment="1">
      <alignment horizontal="left"/>
    </xf>
    <xf numFmtId="165" fontId="12" fillId="0" borderId="18" xfId="0" applyNumberFormat="1" applyFont="1" applyFill="1" applyBorder="1" applyAlignment="1">
      <alignment horizontal="right"/>
    </xf>
    <xf numFmtId="0" fontId="12" fillId="0" borderId="18" xfId="0" applyFont="1" applyFill="1" applyBorder="1" applyAlignment="1">
      <alignment horizontal="right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/>
    </xf>
    <xf numFmtId="0" fontId="11" fillId="0" borderId="21" xfId="0" applyFont="1" applyFill="1" applyBorder="1" applyAlignment="1"/>
    <xf numFmtId="0" fontId="12" fillId="0" borderId="21" xfId="0" applyFont="1" applyFill="1" applyBorder="1" applyAlignment="1">
      <alignment horizontal="left"/>
    </xf>
    <xf numFmtId="165" fontId="12" fillId="0" borderId="21" xfId="0" applyNumberFormat="1" applyFont="1" applyFill="1" applyBorder="1" applyAlignment="1">
      <alignment horizontal="right"/>
    </xf>
    <xf numFmtId="0" fontId="12" fillId="0" borderId="21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center"/>
    </xf>
    <xf numFmtId="0" fontId="11" fillId="0" borderId="30" xfId="0" applyFont="1" applyFill="1" applyBorder="1" applyAlignment="1"/>
    <xf numFmtId="0" fontId="12" fillId="0" borderId="30" xfId="0" applyFont="1" applyFill="1" applyBorder="1" applyAlignment="1">
      <alignment horizontal="left"/>
    </xf>
    <xf numFmtId="165" fontId="12" fillId="0" borderId="30" xfId="0" applyNumberFormat="1" applyFont="1" applyFill="1" applyBorder="1" applyAlignment="1">
      <alignment horizontal="right"/>
    </xf>
    <xf numFmtId="0" fontId="12" fillId="0" borderId="30" xfId="0" applyFont="1" applyFill="1" applyBorder="1" applyAlignment="1">
      <alignment horizontal="right"/>
    </xf>
    <xf numFmtId="0" fontId="12" fillId="0" borderId="30" xfId="0" applyFont="1" applyFill="1" applyBorder="1" applyAlignment="1">
      <alignment horizontal="center"/>
    </xf>
    <xf numFmtId="4" fontId="5" fillId="2" borderId="31" xfId="0" applyNumberFormat="1" applyFont="1" applyFill="1" applyBorder="1" applyAlignment="1">
      <alignment horizontal="right"/>
    </xf>
    <xf numFmtId="0" fontId="4" fillId="2" borderId="38" xfId="0" applyFont="1" applyFill="1" applyBorder="1"/>
    <xf numFmtId="0" fontId="5" fillId="2" borderId="38" xfId="0" applyFont="1" applyFill="1" applyBorder="1" applyAlignment="1">
      <alignment horizontal="left"/>
    </xf>
    <xf numFmtId="165" fontId="4" fillId="2" borderId="38" xfId="0" applyNumberFormat="1" applyFont="1" applyFill="1" applyBorder="1" applyAlignment="1">
      <alignment horizontal="right"/>
    </xf>
    <xf numFmtId="0" fontId="5" fillId="2" borderId="38" xfId="0" applyFont="1" applyFill="1" applyBorder="1" applyAlignment="1">
      <alignment horizontal="right"/>
    </xf>
    <xf numFmtId="0" fontId="5" fillId="2" borderId="38" xfId="0" applyFont="1" applyFill="1" applyBorder="1" applyAlignment="1">
      <alignment horizontal="center"/>
    </xf>
    <xf numFmtId="2" fontId="5" fillId="2" borderId="38" xfId="0" applyNumberFormat="1" applyFont="1" applyFill="1" applyBorder="1" applyAlignment="1">
      <alignment horizontal="center"/>
    </xf>
    <xf numFmtId="2" fontId="5" fillId="2" borderId="39" xfId="0" applyNumberFormat="1" applyFont="1" applyFill="1" applyBorder="1" applyAlignment="1">
      <alignment horizontal="right"/>
    </xf>
    <xf numFmtId="0" fontId="4" fillId="2" borderId="18" xfId="0" applyFont="1" applyFill="1" applyBorder="1" applyAlignment="1"/>
    <xf numFmtId="0" fontId="5" fillId="2" borderId="18" xfId="0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right" vertical="center"/>
    </xf>
    <xf numFmtId="1" fontId="5" fillId="0" borderId="21" xfId="0" applyNumberFormat="1" applyFont="1" applyFill="1" applyBorder="1" applyAlignment="1">
      <alignment horizontal="right"/>
    </xf>
    <xf numFmtId="0" fontId="4" fillId="2" borderId="30" xfId="0" applyFont="1" applyFill="1" applyBorder="1" applyAlignment="1"/>
    <xf numFmtId="1" fontId="5" fillId="2" borderId="30" xfId="0" applyNumberFormat="1" applyFont="1" applyFill="1" applyBorder="1" applyAlignment="1">
      <alignment horizontal="right"/>
    </xf>
    <xf numFmtId="2" fontId="5" fillId="2" borderId="31" xfId="0" applyNumberFormat="1" applyFont="1" applyFill="1" applyBorder="1" applyAlignment="1">
      <alignment horizontal="right"/>
    </xf>
    <xf numFmtId="0" fontId="11" fillId="2" borderId="12" xfId="0" applyFont="1" applyFill="1" applyBorder="1" applyAlignment="1"/>
    <xf numFmtId="0" fontId="12" fillId="2" borderId="12" xfId="0" applyFont="1" applyFill="1" applyBorder="1" applyAlignment="1">
      <alignment horizontal="left"/>
    </xf>
    <xf numFmtId="165" fontId="11" fillId="2" borderId="12" xfId="0" applyNumberFormat="1" applyFont="1" applyFill="1" applyBorder="1" applyAlignment="1">
      <alignment horizontal="right"/>
    </xf>
    <xf numFmtId="1" fontId="12" fillId="0" borderId="12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center"/>
    </xf>
    <xf numFmtId="0" fontId="11" fillId="2" borderId="15" xfId="0" applyFont="1" applyFill="1" applyBorder="1" applyAlignment="1"/>
    <xf numFmtId="0" fontId="12" fillId="2" borderId="15" xfId="0" applyFont="1" applyFill="1" applyBorder="1" applyAlignment="1">
      <alignment horizontal="left"/>
    </xf>
    <xf numFmtId="165" fontId="12" fillId="2" borderId="15" xfId="0" applyNumberFormat="1" applyFont="1" applyFill="1" applyBorder="1" applyAlignment="1">
      <alignment horizontal="right"/>
    </xf>
    <xf numFmtId="1" fontId="12" fillId="0" borderId="15" xfId="0" applyNumberFormat="1" applyFont="1" applyFill="1" applyBorder="1" applyAlignment="1">
      <alignment horizontal="right"/>
    </xf>
    <xf numFmtId="0" fontId="12" fillId="0" borderId="15" xfId="0" applyFont="1" applyFill="1" applyBorder="1" applyAlignment="1">
      <alignment horizontal="center"/>
    </xf>
    <xf numFmtId="0" fontId="11" fillId="2" borderId="18" xfId="0" applyFont="1" applyFill="1" applyBorder="1" applyAlignment="1"/>
    <xf numFmtId="0" fontId="12" fillId="2" borderId="18" xfId="0" applyFont="1" applyFill="1" applyBorder="1" applyAlignment="1">
      <alignment horizontal="left"/>
    </xf>
    <xf numFmtId="165" fontId="12" fillId="2" borderId="18" xfId="0" applyNumberFormat="1" applyFont="1" applyFill="1" applyBorder="1" applyAlignment="1">
      <alignment horizontal="right"/>
    </xf>
    <xf numFmtId="1" fontId="12" fillId="0" borderId="18" xfId="0" applyNumberFormat="1" applyFont="1" applyFill="1" applyBorder="1" applyAlignment="1">
      <alignment horizontal="right"/>
    </xf>
    <xf numFmtId="0" fontId="11" fillId="2" borderId="21" xfId="0" applyFont="1" applyFill="1" applyBorder="1" applyAlignment="1"/>
    <xf numFmtId="0" fontId="12" fillId="2" borderId="21" xfId="0" applyFont="1" applyFill="1" applyBorder="1" applyAlignment="1">
      <alignment horizontal="left"/>
    </xf>
    <xf numFmtId="165" fontId="12" fillId="2" borderId="21" xfId="0" applyNumberFormat="1" applyFont="1" applyFill="1" applyBorder="1" applyAlignment="1">
      <alignment horizontal="right"/>
    </xf>
    <xf numFmtId="1" fontId="12" fillId="0" borderId="21" xfId="0" applyNumberFormat="1" applyFont="1" applyFill="1" applyBorder="1" applyAlignment="1">
      <alignment horizontal="right"/>
    </xf>
    <xf numFmtId="0" fontId="11" fillId="2" borderId="24" xfId="0" applyFont="1" applyFill="1" applyBorder="1" applyAlignment="1"/>
    <xf numFmtId="0" fontId="12" fillId="2" borderId="24" xfId="0" applyFont="1" applyFill="1" applyBorder="1" applyAlignment="1">
      <alignment horizontal="left"/>
    </xf>
    <xf numFmtId="165" fontId="12" fillId="2" borderId="24" xfId="0" applyNumberFormat="1" applyFont="1" applyFill="1" applyBorder="1" applyAlignment="1">
      <alignment horizontal="right"/>
    </xf>
    <xf numFmtId="1" fontId="12" fillId="0" borderId="24" xfId="0" applyNumberFormat="1" applyFont="1" applyFill="1" applyBorder="1" applyAlignment="1">
      <alignment horizontal="right"/>
    </xf>
    <xf numFmtId="0" fontId="12" fillId="0" borderId="24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4" fillId="2" borderId="9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1" fontId="4" fillId="2" borderId="10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1" fontId="4" fillId="2" borderId="13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164" fontId="13" fillId="2" borderId="2" xfId="2" applyNumberFormat="1" applyFont="1" applyFill="1" applyBorder="1" applyAlignment="1">
      <alignment horizontal="right" vertical="center" wrapText="1"/>
    </xf>
    <xf numFmtId="0" fontId="13" fillId="2" borderId="7" xfId="2" applyFont="1" applyFill="1" applyBorder="1" applyAlignment="1">
      <alignment horizontal="right" vertical="center" wrapText="1"/>
    </xf>
    <xf numFmtId="2" fontId="13" fillId="2" borderId="7" xfId="3" applyNumberFormat="1" applyFont="1" applyFill="1" applyBorder="1" applyAlignment="1">
      <alignment horizontal="center" vertical="center" wrapText="1"/>
    </xf>
    <xf numFmtId="2" fontId="13" fillId="2" borderId="3" xfId="3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</cellXfs>
  <cellStyles count="4">
    <cellStyle name="Нормален" xfId="0" builtinId="0"/>
    <cellStyle name="Нормален_Лист2" xfId="2"/>
    <cellStyle name="Нормален_Лист3" xfId="1"/>
    <cellStyle name="Нормален_ниви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80;&#1085;&#1095;&#1077;&#1074;\Desktop\&#1056;&#1072;&#1073;&#1086;&#1090;&#1085;&#1072;%20&#1052;&#1080;&#1093;&#1072;&#1077;&#1083;&#1072;\&#1055;&#1054;&#1044;&#1043;&#1054;&#1058;&#1054;&#1042;&#1050;&#1040;%20&#1058;&#1066;&#1056;&#1043;\!!!!!!!&#1054;&#1044;&#1047;&#1057;&#1087;&#1080;&#1089;&#1098;&#1094;&#1080;%20&#1079;&#1072;%20&#1089;&#1098;&#1075;&#1083;&#1072;&#1089;&#1091;&#1074;&#1072;&#1085;&#1077;%20&#1089;%20&#1080;&#1084;&#1086;&#1090;&#1080;%20&#1044;&#1055;&#1060;%20&#1079;&#1072;%20&#1089;&#1090;&#1086;&#1087;&#1072;&#1085;&#1089;&#1082;&#1072;&#1090;&#1072;%202024-2025%20&#1075;&#1086;&#1076;&#1080;&#1085;&#1072;%20&#8211;%20&#1050;&#1086;&#1087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енда-Наем ЕПК, МФ и З"/>
      <sheetName val="създаване на тр.н."/>
      <sheetName val="доотглеждане на тр.н."/>
      <sheetName val="§12а - стопански дворове"/>
    </sheetNames>
    <sheetDataSet>
      <sheetData sheetId="0">
        <row r="28">
          <cell r="C28" t="str">
            <v>Градини</v>
          </cell>
          <cell r="D28" t="str">
            <v>17511.35.1</v>
          </cell>
          <cell r="E28">
            <v>9.2690000000000001</v>
          </cell>
          <cell r="G28" t="str">
            <v>Изоставена орна земя</v>
          </cell>
        </row>
        <row r="30">
          <cell r="C30" t="str">
            <v>Житен</v>
          </cell>
          <cell r="D30" t="str">
            <v>29444.79.45</v>
          </cell>
          <cell r="E30">
            <v>0.1</v>
          </cell>
          <cell r="F30">
            <v>3</v>
          </cell>
          <cell r="G30" t="str">
            <v>нива</v>
          </cell>
        </row>
        <row r="34">
          <cell r="C34" t="str">
            <v>Йовково</v>
          </cell>
          <cell r="D34" t="str">
            <v>34045.5.160</v>
          </cell>
          <cell r="E34">
            <v>4.8760000000000003</v>
          </cell>
          <cell r="F34">
            <v>2</v>
          </cell>
          <cell r="G34" t="str">
            <v>нива</v>
          </cell>
        </row>
        <row r="35">
          <cell r="C35" t="str">
            <v>Йовково</v>
          </cell>
          <cell r="D35" t="str">
            <v>34045.5.161</v>
          </cell>
          <cell r="E35">
            <v>0.98</v>
          </cell>
          <cell r="F35">
            <v>2</v>
          </cell>
          <cell r="G35" t="str">
            <v>нива</v>
          </cell>
        </row>
        <row r="137">
          <cell r="C137" t="str">
            <v>Малина</v>
          </cell>
          <cell r="D137" t="str">
            <v>46351.15.60</v>
          </cell>
          <cell r="F137">
            <v>3</v>
          </cell>
          <cell r="G137" t="str">
            <v>нива</v>
          </cell>
        </row>
        <row r="281">
          <cell r="C281" t="str">
            <v>Сърнино</v>
          </cell>
          <cell r="D281" t="str">
            <v>70634.74.93</v>
          </cell>
          <cell r="E281">
            <v>1.02</v>
          </cell>
          <cell r="F281">
            <v>3</v>
          </cell>
          <cell r="G281" t="str">
            <v>нива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8"/>
  <sheetViews>
    <sheetView tabSelected="1" topLeftCell="A213" workbookViewId="0">
      <selection activeCell="O229" sqref="O229"/>
    </sheetView>
  </sheetViews>
  <sheetFormatPr defaultRowHeight="15" x14ac:dyDescent="0.25"/>
  <cols>
    <col min="1" max="1" width="5.28515625" customWidth="1"/>
    <col min="2" max="2" width="15.85546875" customWidth="1"/>
    <col min="3" max="3" width="14.28515625" customWidth="1"/>
    <col min="4" max="4" width="11" customWidth="1"/>
    <col min="5" max="5" width="6" customWidth="1"/>
    <col min="6" max="6" width="11.42578125" customWidth="1"/>
    <col min="8" max="8" width="11" customWidth="1"/>
  </cols>
  <sheetData>
    <row r="1" spans="1:8" ht="18" customHeight="1" thickBot="1" x14ac:dyDescent="0.3">
      <c r="A1" s="2"/>
      <c r="B1" s="1"/>
      <c r="C1" s="1"/>
      <c r="D1" s="3"/>
      <c r="E1" s="3"/>
      <c r="F1" s="4"/>
      <c r="G1" s="1"/>
      <c r="H1" s="3"/>
    </row>
    <row r="2" spans="1:8" ht="24" customHeight="1" x14ac:dyDescent="0.25">
      <c r="A2" s="223" t="s">
        <v>300</v>
      </c>
      <c r="B2" s="224"/>
      <c r="C2" s="224"/>
      <c r="D2" s="224"/>
      <c r="E2" s="224"/>
      <c r="F2" s="224"/>
      <c r="G2" s="224"/>
      <c r="H2" s="225"/>
    </row>
    <row r="3" spans="1:8" ht="74.25" customHeight="1" thickBot="1" x14ac:dyDescent="0.3">
      <c r="A3" s="226"/>
      <c r="B3" s="227"/>
      <c r="C3" s="227"/>
      <c r="D3" s="227"/>
      <c r="E3" s="227"/>
      <c r="F3" s="227"/>
      <c r="G3" s="227"/>
      <c r="H3" s="228"/>
    </row>
    <row r="4" spans="1:8" ht="45.75" thickBot="1" x14ac:dyDescent="0.3">
      <c r="A4" s="216" t="s">
        <v>0</v>
      </c>
      <c r="B4" s="217" t="s">
        <v>301</v>
      </c>
      <c r="C4" s="218" t="s">
        <v>1</v>
      </c>
      <c r="D4" s="219" t="s">
        <v>2</v>
      </c>
      <c r="E4" s="220" t="s">
        <v>3</v>
      </c>
      <c r="F4" s="217" t="s">
        <v>4</v>
      </c>
      <c r="G4" s="221" t="s">
        <v>5</v>
      </c>
      <c r="H4" s="222" t="s">
        <v>6</v>
      </c>
    </row>
    <row r="5" spans="1:8" ht="15.75" thickBot="1" x14ac:dyDescent="0.3">
      <c r="A5" s="23">
        <v>1</v>
      </c>
      <c r="B5" s="5">
        <v>2</v>
      </c>
      <c r="C5" s="5">
        <v>3</v>
      </c>
      <c r="D5" s="6">
        <v>4</v>
      </c>
      <c r="E5" s="5">
        <v>5</v>
      </c>
      <c r="F5" s="5">
        <v>6</v>
      </c>
      <c r="G5" s="5">
        <v>7</v>
      </c>
      <c r="H5" s="7">
        <v>8</v>
      </c>
    </row>
    <row r="6" spans="1:8" ht="15.75" thickBot="1" x14ac:dyDescent="0.3">
      <c r="A6" s="24"/>
      <c r="B6" s="8"/>
      <c r="C6" s="8"/>
      <c r="D6" s="9"/>
      <c r="E6" s="10"/>
      <c r="F6" s="8"/>
      <c r="G6" s="8"/>
      <c r="H6" s="11"/>
    </row>
    <row r="7" spans="1:8" x14ac:dyDescent="0.25">
      <c r="A7" s="25">
        <v>1</v>
      </c>
      <c r="B7" s="40" t="s">
        <v>7</v>
      </c>
      <c r="C7" s="41" t="s">
        <v>8</v>
      </c>
      <c r="D7" s="42">
        <v>24.998999999999999</v>
      </c>
      <c r="E7" s="43">
        <v>3</v>
      </c>
      <c r="F7" s="44" t="s">
        <v>9</v>
      </c>
      <c r="G7" s="45">
        <v>90</v>
      </c>
      <c r="H7" s="46">
        <f>20%*G7*D7</f>
        <v>449.98199999999997</v>
      </c>
    </row>
    <row r="8" spans="1:8" x14ac:dyDescent="0.25">
      <c r="A8" s="26">
        <v>2</v>
      </c>
      <c r="B8" s="47" t="s">
        <v>7</v>
      </c>
      <c r="C8" s="48" t="s">
        <v>10</v>
      </c>
      <c r="D8" s="49">
        <v>10</v>
      </c>
      <c r="E8" s="50">
        <v>3</v>
      </c>
      <c r="F8" s="51" t="s">
        <v>9</v>
      </c>
      <c r="G8" s="52">
        <v>90</v>
      </c>
      <c r="H8" s="53">
        <f>20%*G8*D8</f>
        <v>180</v>
      </c>
    </row>
    <row r="9" spans="1:8" x14ac:dyDescent="0.25">
      <c r="A9" s="26">
        <v>3</v>
      </c>
      <c r="B9" s="47" t="s">
        <v>7</v>
      </c>
      <c r="C9" s="48" t="s">
        <v>11</v>
      </c>
      <c r="D9" s="49">
        <v>10.6</v>
      </c>
      <c r="E9" s="50">
        <v>3</v>
      </c>
      <c r="F9" s="51" t="s">
        <v>9</v>
      </c>
      <c r="G9" s="52">
        <v>90</v>
      </c>
      <c r="H9" s="53">
        <f>20%*G9*D9</f>
        <v>190.79999999999998</v>
      </c>
    </row>
    <row r="10" spans="1:8" ht="26.25" thickBot="1" x14ac:dyDescent="0.3">
      <c r="A10" s="27">
        <v>4</v>
      </c>
      <c r="B10" s="54" t="s">
        <v>7</v>
      </c>
      <c r="C10" s="55" t="s">
        <v>12</v>
      </c>
      <c r="D10" s="56">
        <v>11.988</v>
      </c>
      <c r="E10" s="57">
        <v>3</v>
      </c>
      <c r="F10" s="58" t="s">
        <v>13</v>
      </c>
      <c r="G10" s="59">
        <v>90</v>
      </c>
      <c r="H10" s="60">
        <f>20%*G10*D10</f>
        <v>215.78399999999999</v>
      </c>
    </row>
    <row r="11" spans="1:8" ht="15.75" thickBot="1" x14ac:dyDescent="0.3">
      <c r="A11" s="28"/>
      <c r="B11" s="61" t="s">
        <v>14</v>
      </c>
      <c r="C11" s="62"/>
      <c r="D11" s="63">
        <f>SUM(D7:D10)</f>
        <v>57.586999999999996</v>
      </c>
      <c r="E11" s="64"/>
      <c r="F11" s="65"/>
      <c r="G11" s="66"/>
      <c r="H11" s="67"/>
    </row>
    <row r="12" spans="1:8" ht="15.75" thickBot="1" x14ac:dyDescent="0.3">
      <c r="A12" s="28"/>
      <c r="B12" s="68"/>
      <c r="C12" s="69"/>
      <c r="D12" s="70"/>
      <c r="E12" s="64"/>
      <c r="F12" s="65"/>
      <c r="G12" s="66"/>
      <c r="H12" s="67"/>
    </row>
    <row r="13" spans="1:8" x14ac:dyDescent="0.25">
      <c r="A13" s="25">
        <v>1</v>
      </c>
      <c r="B13" s="40" t="s">
        <v>15</v>
      </c>
      <c r="C13" s="41" t="s">
        <v>16</v>
      </c>
      <c r="D13" s="42">
        <v>14.098000000000001</v>
      </c>
      <c r="E13" s="43">
        <v>3</v>
      </c>
      <c r="F13" s="44" t="s">
        <v>9</v>
      </c>
      <c r="G13" s="45">
        <v>90</v>
      </c>
      <c r="H13" s="46">
        <f>20%*G13*D13</f>
        <v>253.76400000000001</v>
      </c>
    </row>
    <row r="14" spans="1:8" x14ac:dyDescent="0.25">
      <c r="A14" s="26">
        <v>2</v>
      </c>
      <c r="B14" s="47" t="s">
        <v>15</v>
      </c>
      <c r="C14" s="48" t="s">
        <v>17</v>
      </c>
      <c r="D14" s="49">
        <v>18.202999999999999</v>
      </c>
      <c r="E14" s="50">
        <v>3</v>
      </c>
      <c r="F14" s="51" t="s">
        <v>9</v>
      </c>
      <c r="G14" s="52">
        <v>90</v>
      </c>
      <c r="H14" s="53">
        <f>20%*G14*D14</f>
        <v>327.654</v>
      </c>
    </row>
    <row r="15" spans="1:8" x14ac:dyDescent="0.25">
      <c r="A15" s="26">
        <v>3</v>
      </c>
      <c r="B15" s="47" t="s">
        <v>15</v>
      </c>
      <c r="C15" s="48" t="s">
        <v>18</v>
      </c>
      <c r="D15" s="49">
        <v>11.471</v>
      </c>
      <c r="E15" s="50">
        <v>3</v>
      </c>
      <c r="F15" s="51" t="s">
        <v>9</v>
      </c>
      <c r="G15" s="52">
        <v>90</v>
      </c>
      <c r="H15" s="53">
        <f>20%*G15*D15</f>
        <v>206.47800000000001</v>
      </c>
    </row>
    <row r="16" spans="1:8" ht="15.75" thickBot="1" x14ac:dyDescent="0.3">
      <c r="A16" s="27">
        <v>4</v>
      </c>
      <c r="B16" s="71" t="s">
        <v>15</v>
      </c>
      <c r="C16" s="72" t="s">
        <v>19</v>
      </c>
      <c r="D16" s="73">
        <v>15.004</v>
      </c>
      <c r="E16" s="57">
        <v>3</v>
      </c>
      <c r="F16" s="74" t="s">
        <v>9</v>
      </c>
      <c r="G16" s="59">
        <v>90</v>
      </c>
      <c r="H16" s="60">
        <f>20%*G16*D16</f>
        <v>270.072</v>
      </c>
    </row>
    <row r="17" spans="1:8" ht="15.75" thickBot="1" x14ac:dyDescent="0.3">
      <c r="A17" s="28"/>
      <c r="B17" s="61" t="s">
        <v>14</v>
      </c>
      <c r="C17" s="69"/>
      <c r="D17" s="63">
        <f>SUM(D13:D16)</f>
        <v>58.776000000000003</v>
      </c>
      <c r="E17" s="64"/>
      <c r="F17" s="65"/>
      <c r="G17" s="66"/>
      <c r="H17" s="67"/>
    </row>
    <row r="18" spans="1:8" ht="15.75" thickBot="1" x14ac:dyDescent="0.3">
      <c r="A18" s="28"/>
      <c r="B18" s="68"/>
      <c r="C18" s="69"/>
      <c r="D18" s="70"/>
      <c r="E18" s="64"/>
      <c r="F18" s="65"/>
      <c r="G18" s="66"/>
      <c r="H18" s="67"/>
    </row>
    <row r="19" spans="1:8" ht="21" customHeight="1" x14ac:dyDescent="0.25">
      <c r="A19" s="25">
        <v>1</v>
      </c>
      <c r="B19" s="40" t="s">
        <v>20</v>
      </c>
      <c r="C19" s="41" t="s">
        <v>21</v>
      </c>
      <c r="D19" s="42">
        <v>45.686</v>
      </c>
      <c r="E19" s="43">
        <v>3</v>
      </c>
      <c r="F19" s="75" t="s">
        <v>9</v>
      </c>
      <c r="G19" s="45">
        <v>90</v>
      </c>
      <c r="H19" s="46">
        <f>20%*G19*D19</f>
        <v>822.34799999999996</v>
      </c>
    </row>
    <row r="20" spans="1:8" ht="31.5" customHeight="1" x14ac:dyDescent="0.25">
      <c r="A20" s="25">
        <v>2</v>
      </c>
      <c r="B20" s="40" t="str">
        <f>'[1]Аренда-Наем ЕПК, МФ и З'!C28</f>
        <v>Градини</v>
      </c>
      <c r="C20" s="41" t="str">
        <f>'[1]Аренда-Наем ЕПК, МФ и З'!D28</f>
        <v>17511.35.1</v>
      </c>
      <c r="D20" s="42">
        <f>'[1]Аренда-Наем ЕПК, МФ и З'!E28</f>
        <v>9.2690000000000001</v>
      </c>
      <c r="E20" s="43">
        <v>3</v>
      </c>
      <c r="F20" s="75" t="str">
        <f>'[1]Аренда-Наем ЕПК, МФ и З'!$G$28</f>
        <v>Изоставена орна земя</v>
      </c>
      <c r="G20" s="45">
        <v>90</v>
      </c>
      <c r="H20" s="46">
        <f>20%*G20*D20</f>
        <v>166.84200000000001</v>
      </c>
    </row>
    <row r="21" spans="1:8" ht="30" customHeight="1" x14ac:dyDescent="0.25">
      <c r="A21" s="26">
        <v>3</v>
      </c>
      <c r="B21" s="47" t="s">
        <v>20</v>
      </c>
      <c r="C21" s="48" t="s">
        <v>22</v>
      </c>
      <c r="D21" s="49">
        <v>51.783000000000001</v>
      </c>
      <c r="E21" s="50">
        <v>3</v>
      </c>
      <c r="F21" s="76" t="s">
        <v>23</v>
      </c>
      <c r="G21" s="52">
        <v>90</v>
      </c>
      <c r="H21" s="53">
        <f>20%*G21*D21</f>
        <v>932.09400000000005</v>
      </c>
    </row>
    <row r="22" spans="1:8" ht="15.75" thickBot="1" x14ac:dyDescent="0.3">
      <c r="A22" s="27">
        <v>4</v>
      </c>
      <c r="B22" s="71" t="s">
        <v>20</v>
      </c>
      <c r="C22" s="72" t="s">
        <v>24</v>
      </c>
      <c r="D22" s="73">
        <v>46.26</v>
      </c>
      <c r="E22" s="57">
        <v>3</v>
      </c>
      <c r="F22" s="58" t="s">
        <v>9</v>
      </c>
      <c r="G22" s="59">
        <v>90</v>
      </c>
      <c r="H22" s="60">
        <f>20%*G22*D22</f>
        <v>832.68</v>
      </c>
    </row>
    <row r="23" spans="1:8" ht="15.75" thickBot="1" x14ac:dyDescent="0.3">
      <c r="A23" s="28"/>
      <c r="B23" s="61" t="s">
        <v>14</v>
      </c>
      <c r="C23" s="69"/>
      <c r="D23" s="63">
        <f>SUM(D19:D22)</f>
        <v>152.99799999999999</v>
      </c>
      <c r="E23" s="64"/>
      <c r="F23" s="65"/>
      <c r="G23" s="66"/>
      <c r="H23" s="67"/>
    </row>
    <row r="24" spans="1:8" ht="15.75" thickBot="1" x14ac:dyDescent="0.3">
      <c r="A24" s="28"/>
      <c r="B24" s="68"/>
      <c r="C24" s="69"/>
      <c r="D24" s="70"/>
      <c r="E24" s="64"/>
      <c r="F24" s="65"/>
      <c r="G24" s="66"/>
      <c r="H24" s="67"/>
    </row>
    <row r="25" spans="1:8" x14ac:dyDescent="0.25">
      <c r="A25" s="29">
        <v>1</v>
      </c>
      <c r="B25" s="77" t="s">
        <v>25</v>
      </c>
      <c r="C25" s="78" t="s">
        <v>26</v>
      </c>
      <c r="D25" s="79">
        <v>6.6680000000000001</v>
      </c>
      <c r="E25" s="80">
        <v>3</v>
      </c>
      <c r="F25" s="81" t="s">
        <v>9</v>
      </c>
      <c r="G25" s="82">
        <v>90</v>
      </c>
      <c r="H25" s="83">
        <f>20%*G25*D25</f>
        <v>120.024</v>
      </c>
    </row>
    <row r="26" spans="1:8" ht="15.75" thickBot="1" x14ac:dyDescent="0.3">
      <c r="A26" s="30">
        <v>2</v>
      </c>
      <c r="B26" s="84" t="str">
        <f>'[1]Аренда-Наем ЕПК, МФ и З'!C30</f>
        <v>Житен</v>
      </c>
      <c r="C26" s="85" t="str">
        <f>'[1]Аренда-Наем ЕПК, МФ и З'!D30</f>
        <v>29444.79.45</v>
      </c>
      <c r="D26" s="86">
        <f>'[1]Аренда-Наем ЕПК, МФ и З'!E30</f>
        <v>0.1</v>
      </c>
      <c r="E26" s="87">
        <f>'[1]Аренда-Наем ЕПК, МФ и З'!F30</f>
        <v>3</v>
      </c>
      <c r="F26" s="88" t="str">
        <f>'[1]Аренда-Наем ЕПК, МФ и З'!G30</f>
        <v>нива</v>
      </c>
      <c r="G26" s="89">
        <v>90</v>
      </c>
      <c r="H26" s="90">
        <f>20%*G26*D26</f>
        <v>1.8</v>
      </c>
    </row>
    <row r="27" spans="1:8" ht="15.75" thickBot="1" x14ac:dyDescent="0.3">
      <c r="A27" s="28"/>
      <c r="B27" s="61" t="s">
        <v>14</v>
      </c>
      <c r="C27" s="62"/>
      <c r="D27" s="63">
        <f>SUM(,D25:D26)</f>
        <v>6.7679999999999998</v>
      </c>
      <c r="E27" s="64"/>
      <c r="F27" s="65"/>
      <c r="G27" s="66"/>
      <c r="H27" s="91"/>
    </row>
    <row r="28" spans="1:8" ht="15.75" thickBot="1" x14ac:dyDescent="0.3">
      <c r="A28" s="28"/>
      <c r="B28" s="68"/>
      <c r="C28" s="69"/>
      <c r="D28" s="70"/>
      <c r="E28" s="64"/>
      <c r="F28" s="65"/>
      <c r="G28" s="66"/>
      <c r="H28" s="67"/>
    </row>
    <row r="29" spans="1:8" x14ac:dyDescent="0.25">
      <c r="A29" s="25">
        <v>1</v>
      </c>
      <c r="B29" s="92" t="s">
        <v>27</v>
      </c>
      <c r="C29" s="93" t="s">
        <v>28</v>
      </c>
      <c r="D29" s="94">
        <v>38.008000000000003</v>
      </c>
      <c r="E29" s="95">
        <v>3</v>
      </c>
      <c r="F29" s="96" t="s">
        <v>9</v>
      </c>
      <c r="G29" s="45">
        <v>90</v>
      </c>
      <c r="H29" s="46">
        <f>20%*G29*D29</f>
        <v>684.14400000000001</v>
      </c>
    </row>
    <row r="30" spans="1:8" ht="15.75" thickBot="1" x14ac:dyDescent="0.3">
      <c r="A30" s="27">
        <v>2</v>
      </c>
      <c r="B30" s="97" t="s">
        <v>27</v>
      </c>
      <c r="C30" s="98" t="s">
        <v>29</v>
      </c>
      <c r="D30" s="99">
        <v>10.101000000000001</v>
      </c>
      <c r="E30" s="100">
        <v>3</v>
      </c>
      <c r="F30" s="101" t="s">
        <v>9</v>
      </c>
      <c r="G30" s="59">
        <v>90</v>
      </c>
      <c r="H30" s="60">
        <f>20%*G30*D30</f>
        <v>181.81800000000001</v>
      </c>
    </row>
    <row r="31" spans="1:8" ht="15.75" thickBot="1" x14ac:dyDescent="0.3">
      <c r="A31" s="28"/>
      <c r="B31" s="61" t="s">
        <v>14</v>
      </c>
      <c r="C31" s="62"/>
      <c r="D31" s="63">
        <f>SUM(D29:D30)</f>
        <v>48.109000000000002</v>
      </c>
      <c r="E31" s="64"/>
      <c r="F31" s="65"/>
      <c r="G31" s="66"/>
      <c r="H31" s="91"/>
    </row>
    <row r="32" spans="1:8" ht="15.75" thickBot="1" x14ac:dyDescent="0.3">
      <c r="A32" s="28"/>
      <c r="B32" s="68"/>
      <c r="C32" s="69"/>
      <c r="D32" s="70"/>
      <c r="E32" s="102"/>
      <c r="F32" s="65"/>
      <c r="G32" s="66"/>
      <c r="H32" s="67"/>
    </row>
    <row r="33" spans="1:8" x14ac:dyDescent="0.25">
      <c r="A33" s="29">
        <v>1</v>
      </c>
      <c r="B33" s="103" t="str">
        <f>'[1]Аренда-Наем ЕПК, МФ и З'!C34</f>
        <v>Йовково</v>
      </c>
      <c r="C33" s="104" t="str">
        <f>'[1]Аренда-Наем ЕПК, МФ и З'!D34</f>
        <v>34045.5.160</v>
      </c>
      <c r="D33" s="105">
        <f>'[1]Аренда-Наем ЕПК, МФ и З'!E34</f>
        <v>4.8760000000000003</v>
      </c>
      <c r="E33" s="106">
        <f>'[1]Аренда-Наем ЕПК, МФ и З'!F34</f>
        <v>2</v>
      </c>
      <c r="F33" s="107" t="str">
        <f>'[1]Аренда-Наем ЕПК, МФ и З'!G34</f>
        <v>нива</v>
      </c>
      <c r="G33" s="82">
        <v>90</v>
      </c>
      <c r="H33" s="60">
        <f t="shared" ref="H33:H34" si="0">20%*G33*D33</f>
        <v>87.768000000000001</v>
      </c>
    </row>
    <row r="34" spans="1:8" x14ac:dyDescent="0.25">
      <c r="A34" s="26">
        <v>2</v>
      </c>
      <c r="B34" s="47" t="str">
        <f>'[1]Аренда-Наем ЕПК, МФ и З'!C35</f>
        <v>Йовково</v>
      </c>
      <c r="C34" s="48" t="str">
        <f>'[1]Аренда-Наем ЕПК, МФ и З'!D35</f>
        <v>34045.5.161</v>
      </c>
      <c r="D34" s="49">
        <f>'[1]Аренда-Наем ЕПК, МФ и З'!E35</f>
        <v>0.98</v>
      </c>
      <c r="E34" s="108">
        <f>'[1]Аренда-Наем ЕПК, МФ и З'!F35</f>
        <v>2</v>
      </c>
      <c r="F34" s="51" t="str">
        <f>'[1]Аренда-Наем ЕПК, МФ и З'!G35</f>
        <v>нива</v>
      </c>
      <c r="G34" s="52">
        <v>90</v>
      </c>
      <c r="H34" s="53">
        <f t="shared" si="0"/>
        <v>17.64</v>
      </c>
    </row>
    <row r="35" spans="1:8" ht="15.75" thickBot="1" x14ac:dyDescent="0.3">
      <c r="A35" s="27">
        <v>3</v>
      </c>
      <c r="B35" s="71" t="s">
        <v>30</v>
      </c>
      <c r="C35" s="72" t="s">
        <v>31</v>
      </c>
      <c r="D35" s="73">
        <v>20.754999999999999</v>
      </c>
      <c r="E35" s="57">
        <v>3</v>
      </c>
      <c r="F35" s="58" t="s">
        <v>9</v>
      </c>
      <c r="G35" s="59">
        <v>90</v>
      </c>
      <c r="H35" s="60">
        <f>20%*G35*D35</f>
        <v>373.59</v>
      </c>
    </row>
    <row r="36" spans="1:8" ht="15.75" thickBot="1" x14ac:dyDescent="0.3">
      <c r="A36" s="28"/>
      <c r="B36" s="61" t="s">
        <v>14</v>
      </c>
      <c r="C36" s="62"/>
      <c r="D36" s="63">
        <f>SUM(D33:D35)</f>
        <v>26.610999999999997</v>
      </c>
      <c r="E36" s="64"/>
      <c r="F36" s="65"/>
      <c r="G36" s="66"/>
      <c r="H36" s="91"/>
    </row>
    <row r="37" spans="1:8" ht="15.75" thickBot="1" x14ac:dyDescent="0.3">
      <c r="A37" s="23"/>
      <c r="B37" s="210"/>
      <c r="C37" s="210"/>
      <c r="D37" s="211"/>
      <c r="E37" s="210"/>
      <c r="F37" s="210"/>
      <c r="G37" s="210"/>
      <c r="H37" s="212"/>
    </row>
    <row r="38" spans="1:8" x14ac:dyDescent="0.25">
      <c r="A38" s="31">
        <v>1</v>
      </c>
      <c r="B38" s="109" t="s">
        <v>32</v>
      </c>
      <c r="C38" s="110" t="s">
        <v>33</v>
      </c>
      <c r="D38" s="111">
        <v>19.003</v>
      </c>
      <c r="E38" s="112">
        <v>3</v>
      </c>
      <c r="F38" s="113" t="s">
        <v>9</v>
      </c>
      <c r="G38" s="114">
        <v>90</v>
      </c>
      <c r="H38" s="115">
        <f t="shared" ref="H38:H44" si="1">20%*G38*D38</f>
        <v>342.05399999999997</v>
      </c>
    </row>
    <row r="39" spans="1:8" x14ac:dyDescent="0.25">
      <c r="A39" s="26">
        <v>2</v>
      </c>
      <c r="B39" s="47" t="s">
        <v>32</v>
      </c>
      <c r="C39" s="48" t="s">
        <v>34</v>
      </c>
      <c r="D39" s="49">
        <v>17.632000000000001</v>
      </c>
      <c r="E39" s="50">
        <v>3</v>
      </c>
      <c r="F39" s="51" t="s">
        <v>9</v>
      </c>
      <c r="G39" s="52">
        <v>90</v>
      </c>
      <c r="H39" s="116">
        <f t="shared" si="1"/>
        <v>317.37600000000003</v>
      </c>
    </row>
    <row r="40" spans="1:8" x14ac:dyDescent="0.25">
      <c r="A40" s="26">
        <v>3</v>
      </c>
      <c r="B40" s="47" t="s">
        <v>32</v>
      </c>
      <c r="C40" s="48" t="s">
        <v>35</v>
      </c>
      <c r="D40" s="49">
        <v>11.005000000000001</v>
      </c>
      <c r="E40" s="50">
        <v>3</v>
      </c>
      <c r="F40" s="51" t="s">
        <v>9</v>
      </c>
      <c r="G40" s="52">
        <v>90</v>
      </c>
      <c r="H40" s="116">
        <f t="shared" si="1"/>
        <v>198.09</v>
      </c>
    </row>
    <row r="41" spans="1:8" x14ac:dyDescent="0.25">
      <c r="A41" s="26">
        <v>4</v>
      </c>
      <c r="B41" s="47" t="s">
        <v>32</v>
      </c>
      <c r="C41" s="48" t="s">
        <v>36</v>
      </c>
      <c r="D41" s="49">
        <v>33.006999999999998</v>
      </c>
      <c r="E41" s="50">
        <v>3</v>
      </c>
      <c r="F41" s="51" t="s">
        <v>9</v>
      </c>
      <c r="G41" s="52">
        <v>90</v>
      </c>
      <c r="H41" s="116">
        <f t="shared" si="1"/>
        <v>594.12599999999998</v>
      </c>
    </row>
    <row r="42" spans="1:8" x14ac:dyDescent="0.25">
      <c r="A42" s="26">
        <v>5</v>
      </c>
      <c r="B42" s="47" t="s">
        <v>32</v>
      </c>
      <c r="C42" s="48" t="s">
        <v>37</v>
      </c>
      <c r="D42" s="49">
        <v>35.210999999999999</v>
      </c>
      <c r="E42" s="50">
        <v>3</v>
      </c>
      <c r="F42" s="51" t="s">
        <v>9</v>
      </c>
      <c r="G42" s="52">
        <v>90</v>
      </c>
      <c r="H42" s="116">
        <f t="shared" si="1"/>
        <v>633.798</v>
      </c>
    </row>
    <row r="43" spans="1:8" x14ac:dyDescent="0.25">
      <c r="A43" s="26">
        <v>6</v>
      </c>
      <c r="B43" s="47" t="s">
        <v>32</v>
      </c>
      <c r="C43" s="48" t="s">
        <v>38</v>
      </c>
      <c r="D43" s="49">
        <v>10.000999999999999</v>
      </c>
      <c r="E43" s="50">
        <v>4</v>
      </c>
      <c r="F43" s="51" t="s">
        <v>9</v>
      </c>
      <c r="G43" s="52">
        <v>90</v>
      </c>
      <c r="H43" s="116">
        <f t="shared" si="1"/>
        <v>180.018</v>
      </c>
    </row>
    <row r="44" spans="1:8" ht="15.75" thickBot="1" x14ac:dyDescent="0.3">
      <c r="A44" s="27">
        <v>7</v>
      </c>
      <c r="B44" s="71" t="s">
        <v>32</v>
      </c>
      <c r="C44" s="72" t="s">
        <v>39</v>
      </c>
      <c r="D44" s="73">
        <v>25.023</v>
      </c>
      <c r="E44" s="57">
        <v>3</v>
      </c>
      <c r="F44" s="74" t="s">
        <v>9</v>
      </c>
      <c r="G44" s="59">
        <v>90</v>
      </c>
      <c r="H44" s="117">
        <f t="shared" si="1"/>
        <v>450.41399999999999</v>
      </c>
    </row>
    <row r="45" spans="1:8" ht="15.75" thickBot="1" x14ac:dyDescent="0.3">
      <c r="A45" s="28"/>
      <c r="B45" s="61" t="s">
        <v>14</v>
      </c>
      <c r="C45" s="62"/>
      <c r="D45" s="63">
        <f>SUM(D38:D44)</f>
        <v>150.88200000000001</v>
      </c>
      <c r="E45" s="64"/>
      <c r="F45" s="65"/>
      <c r="G45" s="66"/>
      <c r="H45" s="91"/>
    </row>
    <row r="46" spans="1:8" ht="15.75" thickBot="1" x14ac:dyDescent="0.3">
      <c r="A46" s="28"/>
      <c r="B46" s="118"/>
      <c r="C46" s="69"/>
      <c r="D46" s="70"/>
      <c r="E46" s="102"/>
      <c r="F46" s="65"/>
      <c r="G46" s="66"/>
      <c r="H46" s="67"/>
    </row>
    <row r="47" spans="1:8" x14ac:dyDescent="0.25">
      <c r="A47" s="25">
        <v>1</v>
      </c>
      <c r="B47" s="92" t="s">
        <v>40</v>
      </c>
      <c r="C47" s="93" t="s">
        <v>41</v>
      </c>
      <c r="D47" s="94">
        <v>24.782</v>
      </c>
      <c r="E47" s="95">
        <v>3</v>
      </c>
      <c r="F47" s="96" t="s">
        <v>9</v>
      </c>
      <c r="G47" s="45">
        <v>90</v>
      </c>
      <c r="H47" s="46">
        <f>20%*G47*D47</f>
        <v>446.07600000000002</v>
      </c>
    </row>
    <row r="48" spans="1:8" x14ac:dyDescent="0.25">
      <c r="A48" s="26">
        <v>2</v>
      </c>
      <c r="B48" s="119" t="s">
        <v>40</v>
      </c>
      <c r="C48" s="120" t="s">
        <v>42</v>
      </c>
      <c r="D48" s="121">
        <v>3.4119999999999999</v>
      </c>
      <c r="E48" s="122">
        <v>3</v>
      </c>
      <c r="F48" s="123" t="s">
        <v>9</v>
      </c>
      <c r="G48" s="52">
        <v>90</v>
      </c>
      <c r="H48" s="53">
        <f>20%*G48*D48</f>
        <v>61.415999999999997</v>
      </c>
    </row>
    <row r="49" spans="1:8" ht="15.75" thickBot="1" x14ac:dyDescent="0.3">
      <c r="A49" s="27">
        <v>3</v>
      </c>
      <c r="B49" s="71" t="s">
        <v>40</v>
      </c>
      <c r="C49" s="72" t="s">
        <v>43</v>
      </c>
      <c r="D49" s="73">
        <v>8.0009999999999994</v>
      </c>
      <c r="E49" s="57">
        <v>3</v>
      </c>
      <c r="F49" s="74" t="s">
        <v>9</v>
      </c>
      <c r="G49" s="59">
        <v>90</v>
      </c>
      <c r="H49" s="60">
        <f>20%*G49*D49</f>
        <v>144.018</v>
      </c>
    </row>
    <row r="50" spans="1:8" ht="15.75" thickBot="1" x14ac:dyDescent="0.3">
      <c r="A50" s="28"/>
      <c r="B50" s="61" t="s">
        <v>14</v>
      </c>
      <c r="C50" s="62"/>
      <c r="D50" s="63">
        <f>SUM(D47:D49)</f>
        <v>36.195</v>
      </c>
      <c r="E50" s="64"/>
      <c r="F50" s="65"/>
      <c r="G50" s="66"/>
      <c r="H50" s="91"/>
    </row>
    <row r="51" spans="1:8" ht="15.75" thickBot="1" x14ac:dyDescent="0.3">
      <c r="A51" s="28"/>
      <c r="B51" s="68"/>
      <c r="C51" s="69"/>
      <c r="D51" s="70"/>
      <c r="E51" s="102"/>
      <c r="F51" s="65"/>
      <c r="G51" s="66"/>
      <c r="H51" s="67"/>
    </row>
    <row r="52" spans="1:8" ht="15.75" thickBot="1" x14ac:dyDescent="0.3">
      <c r="A52" s="29">
        <v>1</v>
      </c>
      <c r="B52" s="124" t="s">
        <v>44</v>
      </c>
      <c r="C52" s="78" t="s">
        <v>45</v>
      </c>
      <c r="D52" s="79">
        <v>7.5019999999999998</v>
      </c>
      <c r="E52" s="125">
        <v>3</v>
      </c>
      <c r="F52" s="81" t="s">
        <v>9</v>
      </c>
      <c r="G52" s="82">
        <v>90</v>
      </c>
      <c r="H52" s="126">
        <f>20%*G52*D52</f>
        <v>135.036</v>
      </c>
    </row>
    <row r="53" spans="1:8" ht="15.75" thickBot="1" x14ac:dyDescent="0.3">
      <c r="A53" s="28"/>
      <c r="B53" s="61" t="s">
        <v>14</v>
      </c>
      <c r="C53" s="127"/>
      <c r="D53" s="63">
        <f>SUM(D52)</f>
        <v>7.5019999999999998</v>
      </c>
      <c r="E53" s="128"/>
      <c r="F53" s="129"/>
      <c r="G53" s="66"/>
      <c r="H53" s="130"/>
    </row>
    <row r="54" spans="1:8" ht="15.75" thickBot="1" x14ac:dyDescent="0.3">
      <c r="A54" s="28"/>
      <c r="B54" s="61"/>
      <c r="C54" s="127"/>
      <c r="D54" s="63"/>
      <c r="E54" s="128"/>
      <c r="F54" s="129"/>
      <c r="G54" s="66"/>
      <c r="H54" s="130"/>
    </row>
    <row r="55" spans="1:8" x14ac:dyDescent="0.25">
      <c r="A55" s="25">
        <v>1</v>
      </c>
      <c r="B55" s="131" t="s">
        <v>46</v>
      </c>
      <c r="C55" s="93" t="s">
        <v>47</v>
      </c>
      <c r="D55" s="94">
        <v>10.254</v>
      </c>
      <c r="E55" s="132">
        <v>4</v>
      </c>
      <c r="F55" s="96" t="s">
        <v>9</v>
      </c>
      <c r="G55" s="45">
        <v>90</v>
      </c>
      <c r="H55" s="133">
        <f t="shared" ref="H55:H118" si="2">20%*G55*D55</f>
        <v>184.572</v>
      </c>
    </row>
    <row r="56" spans="1:8" x14ac:dyDescent="0.25">
      <c r="A56" s="26">
        <v>2</v>
      </c>
      <c r="B56" s="119" t="s">
        <v>46</v>
      </c>
      <c r="C56" s="120" t="s">
        <v>48</v>
      </c>
      <c r="D56" s="121">
        <v>10.254</v>
      </c>
      <c r="E56" s="134">
        <v>4</v>
      </c>
      <c r="F56" s="123" t="s">
        <v>9</v>
      </c>
      <c r="G56" s="52">
        <v>90</v>
      </c>
      <c r="H56" s="116">
        <f t="shared" si="2"/>
        <v>184.572</v>
      </c>
    </row>
    <row r="57" spans="1:8" x14ac:dyDescent="0.25">
      <c r="A57" s="26">
        <v>3</v>
      </c>
      <c r="B57" s="135" t="s">
        <v>46</v>
      </c>
      <c r="C57" s="120" t="s">
        <v>49</v>
      </c>
      <c r="D57" s="121">
        <v>20.006</v>
      </c>
      <c r="E57" s="134">
        <v>4</v>
      </c>
      <c r="F57" s="123" t="s">
        <v>9</v>
      </c>
      <c r="G57" s="52">
        <v>90</v>
      </c>
      <c r="H57" s="116">
        <f t="shared" si="2"/>
        <v>360.108</v>
      </c>
    </row>
    <row r="58" spans="1:8" x14ac:dyDescent="0.25">
      <c r="A58" s="26">
        <v>4</v>
      </c>
      <c r="B58" s="47" t="s">
        <v>46</v>
      </c>
      <c r="C58" s="120" t="s">
        <v>50</v>
      </c>
      <c r="D58" s="49">
        <v>13.004</v>
      </c>
      <c r="E58" s="108">
        <v>4</v>
      </c>
      <c r="F58" s="51" t="s">
        <v>9</v>
      </c>
      <c r="G58" s="52">
        <v>90</v>
      </c>
      <c r="H58" s="116">
        <f t="shared" si="2"/>
        <v>234.072</v>
      </c>
    </row>
    <row r="59" spans="1:8" x14ac:dyDescent="0.25">
      <c r="A59" s="26">
        <v>5</v>
      </c>
      <c r="B59" s="47" t="s">
        <v>46</v>
      </c>
      <c r="C59" s="120" t="s">
        <v>51</v>
      </c>
      <c r="D59" s="49">
        <v>20.007000000000001</v>
      </c>
      <c r="E59" s="108">
        <v>4</v>
      </c>
      <c r="F59" s="51" t="s">
        <v>9</v>
      </c>
      <c r="G59" s="52">
        <v>90</v>
      </c>
      <c r="H59" s="116">
        <f t="shared" si="2"/>
        <v>360.12600000000003</v>
      </c>
    </row>
    <row r="60" spans="1:8" x14ac:dyDescent="0.25">
      <c r="A60" s="26">
        <v>6</v>
      </c>
      <c r="B60" s="47" t="s">
        <v>46</v>
      </c>
      <c r="C60" s="120" t="s">
        <v>52</v>
      </c>
      <c r="D60" s="49">
        <v>29.26</v>
      </c>
      <c r="E60" s="108">
        <v>4</v>
      </c>
      <c r="F60" s="51" t="s">
        <v>9</v>
      </c>
      <c r="G60" s="52">
        <v>90</v>
      </c>
      <c r="H60" s="116">
        <f t="shared" si="2"/>
        <v>526.68000000000006</v>
      </c>
    </row>
    <row r="61" spans="1:8" x14ac:dyDescent="0.25">
      <c r="A61" s="26">
        <v>7</v>
      </c>
      <c r="B61" s="47" t="s">
        <v>46</v>
      </c>
      <c r="C61" s="120" t="s">
        <v>53</v>
      </c>
      <c r="D61" s="49">
        <v>29.56</v>
      </c>
      <c r="E61" s="108">
        <v>4</v>
      </c>
      <c r="F61" s="51" t="s">
        <v>9</v>
      </c>
      <c r="G61" s="52">
        <v>90</v>
      </c>
      <c r="H61" s="116">
        <f t="shared" si="2"/>
        <v>532.07999999999993</v>
      </c>
    </row>
    <row r="62" spans="1:8" x14ac:dyDescent="0.25">
      <c r="A62" s="26">
        <v>8</v>
      </c>
      <c r="B62" s="47" t="s">
        <v>46</v>
      </c>
      <c r="C62" s="120" t="s">
        <v>54</v>
      </c>
      <c r="D62" s="49">
        <v>28.509</v>
      </c>
      <c r="E62" s="108">
        <v>4</v>
      </c>
      <c r="F62" s="51" t="s">
        <v>9</v>
      </c>
      <c r="G62" s="52">
        <v>90</v>
      </c>
      <c r="H62" s="116">
        <f t="shared" si="2"/>
        <v>513.16200000000003</v>
      </c>
    </row>
    <row r="63" spans="1:8" x14ac:dyDescent="0.25">
      <c r="A63" s="26">
        <v>9</v>
      </c>
      <c r="B63" s="47" t="s">
        <v>46</v>
      </c>
      <c r="C63" s="120" t="s">
        <v>55</v>
      </c>
      <c r="D63" s="49">
        <v>13.004</v>
      </c>
      <c r="E63" s="108">
        <v>4</v>
      </c>
      <c r="F63" s="51" t="s">
        <v>9</v>
      </c>
      <c r="G63" s="52">
        <v>90</v>
      </c>
      <c r="H63" s="116">
        <f t="shared" si="2"/>
        <v>234.072</v>
      </c>
    </row>
    <row r="64" spans="1:8" x14ac:dyDescent="0.25">
      <c r="A64" s="26">
        <v>10</v>
      </c>
      <c r="B64" s="47" t="s">
        <v>46</v>
      </c>
      <c r="C64" s="120" t="s">
        <v>56</v>
      </c>
      <c r="D64" s="121">
        <v>13.504</v>
      </c>
      <c r="E64" s="108">
        <v>4</v>
      </c>
      <c r="F64" s="51" t="s">
        <v>9</v>
      </c>
      <c r="G64" s="52">
        <v>90</v>
      </c>
      <c r="H64" s="116">
        <f t="shared" si="2"/>
        <v>243.072</v>
      </c>
    </row>
    <row r="65" spans="1:8" x14ac:dyDescent="0.25">
      <c r="A65" s="26">
        <v>11</v>
      </c>
      <c r="B65" s="47" t="s">
        <v>46</v>
      </c>
      <c r="C65" s="120" t="s">
        <v>57</v>
      </c>
      <c r="D65" s="121">
        <v>16.004999999999999</v>
      </c>
      <c r="E65" s="108">
        <v>4</v>
      </c>
      <c r="F65" s="51" t="s">
        <v>9</v>
      </c>
      <c r="G65" s="52">
        <v>90</v>
      </c>
      <c r="H65" s="116">
        <f t="shared" si="2"/>
        <v>288.08999999999997</v>
      </c>
    </row>
    <row r="66" spans="1:8" x14ac:dyDescent="0.25">
      <c r="A66" s="26">
        <v>12</v>
      </c>
      <c r="B66" s="47" t="s">
        <v>46</v>
      </c>
      <c r="C66" s="120" t="s">
        <v>58</v>
      </c>
      <c r="D66" s="121">
        <v>24.309000000000001</v>
      </c>
      <c r="E66" s="108">
        <v>4</v>
      </c>
      <c r="F66" s="51" t="s">
        <v>9</v>
      </c>
      <c r="G66" s="52">
        <v>90</v>
      </c>
      <c r="H66" s="116">
        <f t="shared" si="2"/>
        <v>437.56200000000001</v>
      </c>
    </row>
    <row r="67" spans="1:8" x14ac:dyDescent="0.25">
      <c r="A67" s="26">
        <v>13</v>
      </c>
      <c r="B67" s="47" t="s">
        <v>46</v>
      </c>
      <c r="C67" s="120" t="s">
        <v>59</v>
      </c>
      <c r="D67" s="49">
        <v>23.007999999999999</v>
      </c>
      <c r="E67" s="108">
        <v>4</v>
      </c>
      <c r="F67" s="51" t="s">
        <v>9</v>
      </c>
      <c r="G67" s="52">
        <v>90</v>
      </c>
      <c r="H67" s="116">
        <f t="shared" si="2"/>
        <v>414.14400000000001</v>
      </c>
    </row>
    <row r="68" spans="1:8" x14ac:dyDescent="0.25">
      <c r="A68" s="26">
        <v>14</v>
      </c>
      <c r="B68" s="47" t="s">
        <v>46</v>
      </c>
      <c r="C68" s="120" t="s">
        <v>60</v>
      </c>
      <c r="D68" s="49">
        <v>16.506</v>
      </c>
      <c r="E68" s="108">
        <v>4</v>
      </c>
      <c r="F68" s="51" t="s">
        <v>9</v>
      </c>
      <c r="G68" s="52">
        <v>90</v>
      </c>
      <c r="H68" s="116">
        <f t="shared" si="2"/>
        <v>297.108</v>
      </c>
    </row>
    <row r="69" spans="1:8" x14ac:dyDescent="0.25">
      <c r="A69" s="26">
        <v>15</v>
      </c>
      <c r="B69" s="47" t="s">
        <v>46</v>
      </c>
      <c r="C69" s="120" t="s">
        <v>61</v>
      </c>
      <c r="D69" s="49">
        <v>36.012999999999998</v>
      </c>
      <c r="E69" s="108">
        <v>4</v>
      </c>
      <c r="F69" s="51" t="s">
        <v>9</v>
      </c>
      <c r="G69" s="52">
        <v>90</v>
      </c>
      <c r="H69" s="116">
        <f t="shared" si="2"/>
        <v>648.23399999999992</v>
      </c>
    </row>
    <row r="70" spans="1:8" x14ac:dyDescent="0.25">
      <c r="A70" s="26">
        <v>16</v>
      </c>
      <c r="B70" s="47" t="s">
        <v>46</v>
      </c>
      <c r="C70" s="120" t="s">
        <v>62</v>
      </c>
      <c r="D70" s="49">
        <v>16.004000000000001</v>
      </c>
      <c r="E70" s="108">
        <v>4</v>
      </c>
      <c r="F70" s="51" t="s">
        <v>9</v>
      </c>
      <c r="G70" s="52">
        <v>90</v>
      </c>
      <c r="H70" s="116">
        <f t="shared" si="2"/>
        <v>288.072</v>
      </c>
    </row>
    <row r="71" spans="1:8" x14ac:dyDescent="0.25">
      <c r="A71" s="26">
        <v>17</v>
      </c>
      <c r="B71" s="47" t="s">
        <v>46</v>
      </c>
      <c r="C71" s="120" t="s">
        <v>63</v>
      </c>
      <c r="D71" s="49">
        <v>28.309000000000001</v>
      </c>
      <c r="E71" s="108">
        <v>4</v>
      </c>
      <c r="F71" s="51" t="s">
        <v>9</v>
      </c>
      <c r="G71" s="52">
        <v>90</v>
      </c>
      <c r="H71" s="116">
        <f t="shared" si="2"/>
        <v>509.56200000000001</v>
      </c>
    </row>
    <row r="72" spans="1:8" x14ac:dyDescent="0.25">
      <c r="A72" s="26">
        <v>18</v>
      </c>
      <c r="B72" s="119" t="s">
        <v>46</v>
      </c>
      <c r="C72" s="120" t="s">
        <v>64</v>
      </c>
      <c r="D72" s="121">
        <v>11.454000000000001</v>
      </c>
      <c r="E72" s="134">
        <v>4</v>
      </c>
      <c r="F72" s="123" t="s">
        <v>9</v>
      </c>
      <c r="G72" s="52">
        <v>90</v>
      </c>
      <c r="H72" s="116">
        <f t="shared" si="2"/>
        <v>206.17200000000003</v>
      </c>
    </row>
    <row r="73" spans="1:8" x14ac:dyDescent="0.25">
      <c r="A73" s="26">
        <v>19</v>
      </c>
      <c r="B73" s="47" t="s">
        <v>46</v>
      </c>
      <c r="C73" s="48" t="s">
        <v>65</v>
      </c>
      <c r="D73" s="49">
        <v>30.01</v>
      </c>
      <c r="E73" s="108">
        <v>4</v>
      </c>
      <c r="F73" s="51" t="s">
        <v>9</v>
      </c>
      <c r="G73" s="52">
        <v>90</v>
      </c>
      <c r="H73" s="116">
        <f t="shared" si="2"/>
        <v>540.18000000000006</v>
      </c>
    </row>
    <row r="74" spans="1:8" x14ac:dyDescent="0.25">
      <c r="A74" s="26">
        <v>20</v>
      </c>
      <c r="B74" s="47" t="s">
        <v>46</v>
      </c>
      <c r="C74" s="120" t="s">
        <v>66</v>
      </c>
      <c r="D74" s="49">
        <v>23.306999999999999</v>
      </c>
      <c r="E74" s="108">
        <v>4</v>
      </c>
      <c r="F74" s="51" t="s">
        <v>9</v>
      </c>
      <c r="G74" s="52">
        <v>90</v>
      </c>
      <c r="H74" s="116">
        <f t="shared" si="2"/>
        <v>419.52599999999995</v>
      </c>
    </row>
    <row r="75" spans="1:8" x14ac:dyDescent="0.25">
      <c r="A75" s="26">
        <v>21</v>
      </c>
      <c r="B75" s="47" t="s">
        <v>46</v>
      </c>
      <c r="C75" s="120" t="s">
        <v>67</v>
      </c>
      <c r="D75" s="49">
        <v>30.01</v>
      </c>
      <c r="E75" s="108">
        <v>4</v>
      </c>
      <c r="F75" s="51" t="s">
        <v>9</v>
      </c>
      <c r="G75" s="52">
        <v>90</v>
      </c>
      <c r="H75" s="116">
        <f t="shared" si="2"/>
        <v>540.18000000000006</v>
      </c>
    </row>
    <row r="76" spans="1:8" x14ac:dyDescent="0.25">
      <c r="A76" s="26">
        <v>22</v>
      </c>
      <c r="B76" s="47" t="s">
        <v>46</v>
      </c>
      <c r="C76" s="120" t="s">
        <v>68</v>
      </c>
      <c r="D76" s="49">
        <v>29.009</v>
      </c>
      <c r="E76" s="108">
        <v>4</v>
      </c>
      <c r="F76" s="51" t="s">
        <v>9</v>
      </c>
      <c r="G76" s="52">
        <v>90</v>
      </c>
      <c r="H76" s="116">
        <f t="shared" si="2"/>
        <v>522.16200000000003</v>
      </c>
    </row>
    <row r="77" spans="1:8" x14ac:dyDescent="0.25">
      <c r="A77" s="25">
        <v>23</v>
      </c>
      <c r="B77" s="40" t="s">
        <v>46</v>
      </c>
      <c r="C77" s="93" t="s">
        <v>69</v>
      </c>
      <c r="D77" s="42">
        <v>30.01</v>
      </c>
      <c r="E77" s="136">
        <v>4</v>
      </c>
      <c r="F77" s="44" t="s">
        <v>9</v>
      </c>
      <c r="G77" s="45">
        <v>90</v>
      </c>
      <c r="H77" s="133">
        <f t="shared" si="2"/>
        <v>540.18000000000006</v>
      </c>
    </row>
    <row r="78" spans="1:8" x14ac:dyDescent="0.25">
      <c r="A78" s="26">
        <v>24</v>
      </c>
      <c r="B78" s="47" t="s">
        <v>46</v>
      </c>
      <c r="C78" s="120" t="s">
        <v>70</v>
      </c>
      <c r="D78" s="49">
        <v>43.765999999999998</v>
      </c>
      <c r="E78" s="108">
        <v>4</v>
      </c>
      <c r="F78" s="51" t="s">
        <v>9</v>
      </c>
      <c r="G78" s="52">
        <v>90</v>
      </c>
      <c r="H78" s="116">
        <f t="shared" si="2"/>
        <v>787.78800000000001</v>
      </c>
    </row>
    <row r="79" spans="1:8" x14ac:dyDescent="0.25">
      <c r="A79" s="26">
        <v>25</v>
      </c>
      <c r="B79" s="47" t="s">
        <v>46</v>
      </c>
      <c r="C79" s="120" t="s">
        <v>71</v>
      </c>
      <c r="D79" s="49">
        <v>43.765000000000001</v>
      </c>
      <c r="E79" s="108">
        <v>4</v>
      </c>
      <c r="F79" s="51" t="s">
        <v>9</v>
      </c>
      <c r="G79" s="52">
        <v>90</v>
      </c>
      <c r="H79" s="116">
        <f t="shared" si="2"/>
        <v>787.77</v>
      </c>
    </row>
    <row r="80" spans="1:8" x14ac:dyDescent="0.25">
      <c r="A80" s="27">
        <v>26</v>
      </c>
      <c r="B80" s="71" t="s">
        <v>46</v>
      </c>
      <c r="C80" s="98" t="s">
        <v>72</v>
      </c>
      <c r="D80" s="73">
        <v>43.765000000000001</v>
      </c>
      <c r="E80" s="137">
        <v>4</v>
      </c>
      <c r="F80" s="74" t="s">
        <v>9</v>
      </c>
      <c r="G80" s="59">
        <v>90</v>
      </c>
      <c r="H80" s="117">
        <f t="shared" si="2"/>
        <v>787.77</v>
      </c>
    </row>
    <row r="81" spans="1:8" x14ac:dyDescent="0.25">
      <c r="A81" s="26">
        <v>27</v>
      </c>
      <c r="B81" s="47" t="s">
        <v>46</v>
      </c>
      <c r="C81" s="120" t="s">
        <v>73</v>
      </c>
      <c r="D81" s="49">
        <v>43.765000000000001</v>
      </c>
      <c r="E81" s="108">
        <v>4</v>
      </c>
      <c r="F81" s="51" t="s">
        <v>9</v>
      </c>
      <c r="G81" s="52">
        <v>90</v>
      </c>
      <c r="H81" s="116">
        <f t="shared" si="2"/>
        <v>787.77</v>
      </c>
    </row>
    <row r="82" spans="1:8" x14ac:dyDescent="0.25">
      <c r="A82" s="26">
        <v>28</v>
      </c>
      <c r="B82" s="47" t="s">
        <v>46</v>
      </c>
      <c r="C82" s="48" t="s">
        <v>74</v>
      </c>
      <c r="D82" s="49">
        <v>36.012</v>
      </c>
      <c r="E82" s="108">
        <v>4</v>
      </c>
      <c r="F82" s="51" t="s">
        <v>9</v>
      </c>
      <c r="G82" s="52">
        <v>90</v>
      </c>
      <c r="H82" s="116">
        <f t="shared" si="2"/>
        <v>648.21600000000001</v>
      </c>
    </row>
    <row r="83" spans="1:8" x14ac:dyDescent="0.25">
      <c r="A83" s="26">
        <v>29</v>
      </c>
      <c r="B83" s="47" t="s">
        <v>46</v>
      </c>
      <c r="C83" s="48" t="s">
        <v>75</v>
      </c>
      <c r="D83" s="49">
        <v>62.52</v>
      </c>
      <c r="E83" s="108">
        <v>3</v>
      </c>
      <c r="F83" s="51" t="s">
        <v>9</v>
      </c>
      <c r="G83" s="52">
        <v>90</v>
      </c>
      <c r="H83" s="116">
        <f t="shared" si="2"/>
        <v>1125.3600000000001</v>
      </c>
    </row>
    <row r="84" spans="1:8" x14ac:dyDescent="0.25">
      <c r="A84" s="26">
        <v>30</v>
      </c>
      <c r="B84" s="47" t="s">
        <v>46</v>
      </c>
      <c r="C84" s="120" t="s">
        <v>76</v>
      </c>
      <c r="D84" s="49">
        <v>35.923000000000002</v>
      </c>
      <c r="E84" s="108">
        <v>3</v>
      </c>
      <c r="F84" s="51" t="s">
        <v>9</v>
      </c>
      <c r="G84" s="52">
        <v>90</v>
      </c>
      <c r="H84" s="116">
        <f t="shared" si="2"/>
        <v>646.61400000000003</v>
      </c>
    </row>
    <row r="85" spans="1:8" x14ac:dyDescent="0.25">
      <c r="A85" s="26">
        <v>31</v>
      </c>
      <c r="B85" s="47" t="s">
        <v>46</v>
      </c>
      <c r="C85" s="120" t="s">
        <v>77</v>
      </c>
      <c r="D85" s="49">
        <v>42.514000000000003</v>
      </c>
      <c r="E85" s="108">
        <v>3</v>
      </c>
      <c r="F85" s="51" t="s">
        <v>9</v>
      </c>
      <c r="G85" s="52">
        <v>90</v>
      </c>
      <c r="H85" s="116">
        <f t="shared" si="2"/>
        <v>765.25200000000007</v>
      </c>
    </row>
    <row r="86" spans="1:8" x14ac:dyDescent="0.25">
      <c r="A86" s="26">
        <v>32</v>
      </c>
      <c r="B86" s="47" t="s">
        <v>46</v>
      </c>
      <c r="C86" s="120" t="s">
        <v>78</v>
      </c>
      <c r="D86" s="49">
        <v>25.007999999999999</v>
      </c>
      <c r="E86" s="108">
        <v>3</v>
      </c>
      <c r="F86" s="51" t="s">
        <v>9</v>
      </c>
      <c r="G86" s="52">
        <v>90</v>
      </c>
      <c r="H86" s="116">
        <f t="shared" si="2"/>
        <v>450.14400000000001</v>
      </c>
    </row>
    <row r="87" spans="1:8" x14ac:dyDescent="0.25">
      <c r="A87" s="26">
        <v>33</v>
      </c>
      <c r="B87" s="47" t="s">
        <v>46</v>
      </c>
      <c r="C87" s="120" t="s">
        <v>79</v>
      </c>
      <c r="D87" s="49">
        <v>19.006</v>
      </c>
      <c r="E87" s="108">
        <v>3</v>
      </c>
      <c r="F87" s="51" t="s">
        <v>9</v>
      </c>
      <c r="G87" s="52">
        <v>90</v>
      </c>
      <c r="H87" s="116">
        <f t="shared" si="2"/>
        <v>342.108</v>
      </c>
    </row>
    <row r="88" spans="1:8" x14ac:dyDescent="0.25">
      <c r="A88" s="26">
        <v>34</v>
      </c>
      <c r="B88" s="47" t="s">
        <v>46</v>
      </c>
      <c r="C88" s="120" t="s">
        <v>80</v>
      </c>
      <c r="D88" s="49">
        <v>25.007999999999999</v>
      </c>
      <c r="E88" s="108">
        <v>3</v>
      </c>
      <c r="F88" s="51" t="s">
        <v>9</v>
      </c>
      <c r="G88" s="52">
        <v>90</v>
      </c>
      <c r="H88" s="116">
        <f t="shared" si="2"/>
        <v>450.14400000000001</v>
      </c>
    </row>
    <row r="89" spans="1:8" x14ac:dyDescent="0.25">
      <c r="A89" s="26">
        <v>35</v>
      </c>
      <c r="B89" s="47" t="s">
        <v>46</v>
      </c>
      <c r="C89" s="120" t="s">
        <v>81</v>
      </c>
      <c r="D89" s="49">
        <v>46.015000000000001</v>
      </c>
      <c r="E89" s="108">
        <v>3</v>
      </c>
      <c r="F89" s="51" t="s">
        <v>9</v>
      </c>
      <c r="G89" s="52">
        <v>90</v>
      </c>
      <c r="H89" s="116">
        <f t="shared" si="2"/>
        <v>828.27</v>
      </c>
    </row>
    <row r="90" spans="1:8" x14ac:dyDescent="0.25">
      <c r="A90" s="26">
        <v>36</v>
      </c>
      <c r="B90" s="47" t="s">
        <v>46</v>
      </c>
      <c r="C90" s="120" t="s">
        <v>82</v>
      </c>
      <c r="D90" s="49">
        <v>11.003</v>
      </c>
      <c r="E90" s="108">
        <v>3</v>
      </c>
      <c r="F90" s="51" t="s">
        <v>9</v>
      </c>
      <c r="G90" s="52">
        <v>90</v>
      </c>
      <c r="H90" s="116">
        <f t="shared" si="2"/>
        <v>198.054</v>
      </c>
    </row>
    <row r="91" spans="1:8" x14ac:dyDescent="0.25">
      <c r="A91" s="26">
        <v>37</v>
      </c>
      <c r="B91" s="47" t="s">
        <v>46</v>
      </c>
      <c r="C91" s="120" t="s">
        <v>83</v>
      </c>
      <c r="D91" s="49">
        <v>11.004</v>
      </c>
      <c r="E91" s="108">
        <v>3</v>
      </c>
      <c r="F91" s="51" t="s">
        <v>9</v>
      </c>
      <c r="G91" s="52">
        <v>90</v>
      </c>
      <c r="H91" s="116">
        <f t="shared" si="2"/>
        <v>198.072</v>
      </c>
    </row>
    <row r="92" spans="1:8" x14ac:dyDescent="0.25">
      <c r="A92" s="26">
        <v>38</v>
      </c>
      <c r="B92" s="47" t="s">
        <v>46</v>
      </c>
      <c r="C92" s="120" t="s">
        <v>84</v>
      </c>
      <c r="D92" s="49">
        <v>11.004</v>
      </c>
      <c r="E92" s="108">
        <v>3</v>
      </c>
      <c r="F92" s="51" t="s">
        <v>9</v>
      </c>
      <c r="G92" s="52">
        <v>90</v>
      </c>
      <c r="H92" s="116">
        <f t="shared" si="2"/>
        <v>198.072</v>
      </c>
    </row>
    <row r="93" spans="1:8" x14ac:dyDescent="0.25">
      <c r="A93" s="26">
        <v>39</v>
      </c>
      <c r="B93" s="47" t="s">
        <v>46</v>
      </c>
      <c r="C93" s="120" t="s">
        <v>85</v>
      </c>
      <c r="D93" s="49">
        <v>19.106999999999999</v>
      </c>
      <c r="E93" s="108">
        <v>3</v>
      </c>
      <c r="F93" s="51" t="s">
        <v>9</v>
      </c>
      <c r="G93" s="52">
        <v>90</v>
      </c>
      <c r="H93" s="116">
        <f t="shared" si="2"/>
        <v>343.92599999999999</v>
      </c>
    </row>
    <row r="94" spans="1:8" x14ac:dyDescent="0.25">
      <c r="A94" s="26">
        <v>40</v>
      </c>
      <c r="B94" s="47" t="s">
        <v>46</v>
      </c>
      <c r="C94" s="120" t="s">
        <v>86</v>
      </c>
      <c r="D94" s="49">
        <v>36.311999999999998</v>
      </c>
      <c r="E94" s="108">
        <v>3</v>
      </c>
      <c r="F94" s="51" t="s">
        <v>9</v>
      </c>
      <c r="G94" s="52">
        <v>90</v>
      </c>
      <c r="H94" s="116">
        <f t="shared" si="2"/>
        <v>653.61599999999999</v>
      </c>
    </row>
    <row r="95" spans="1:8" x14ac:dyDescent="0.25">
      <c r="A95" s="26">
        <v>41</v>
      </c>
      <c r="B95" s="47" t="s">
        <v>46</v>
      </c>
      <c r="C95" s="120" t="s">
        <v>87</v>
      </c>
      <c r="D95" s="49">
        <v>10.503</v>
      </c>
      <c r="E95" s="108">
        <v>3</v>
      </c>
      <c r="F95" s="51" t="s">
        <v>9</v>
      </c>
      <c r="G95" s="52">
        <v>90</v>
      </c>
      <c r="H95" s="116">
        <f t="shared" si="2"/>
        <v>189.054</v>
      </c>
    </row>
    <row r="96" spans="1:8" x14ac:dyDescent="0.25">
      <c r="A96" s="26">
        <v>42</v>
      </c>
      <c r="B96" s="47" t="s">
        <v>46</v>
      </c>
      <c r="C96" s="120" t="s">
        <v>88</v>
      </c>
      <c r="D96" s="49">
        <v>60.713999999999999</v>
      </c>
      <c r="E96" s="108">
        <v>3</v>
      </c>
      <c r="F96" s="51" t="s">
        <v>9</v>
      </c>
      <c r="G96" s="52">
        <v>90</v>
      </c>
      <c r="H96" s="116">
        <f t="shared" si="2"/>
        <v>1092.8519999999999</v>
      </c>
    </row>
    <row r="97" spans="1:8" x14ac:dyDescent="0.25">
      <c r="A97" s="26">
        <v>43</v>
      </c>
      <c r="B97" s="47" t="s">
        <v>46</v>
      </c>
      <c r="C97" s="120" t="s">
        <v>89</v>
      </c>
      <c r="D97" s="49">
        <v>170.05500000000001</v>
      </c>
      <c r="E97" s="108">
        <v>4</v>
      </c>
      <c r="F97" s="51" t="s">
        <v>9</v>
      </c>
      <c r="G97" s="52">
        <v>90</v>
      </c>
      <c r="H97" s="116">
        <f t="shared" si="2"/>
        <v>3060.9900000000002</v>
      </c>
    </row>
    <row r="98" spans="1:8" x14ac:dyDescent="0.25">
      <c r="A98" s="26">
        <v>44</v>
      </c>
      <c r="B98" s="47" t="s">
        <v>46</v>
      </c>
      <c r="C98" s="120" t="s">
        <v>90</v>
      </c>
      <c r="D98" s="49">
        <v>55.018000000000001</v>
      </c>
      <c r="E98" s="108">
        <v>4</v>
      </c>
      <c r="F98" s="51" t="s">
        <v>9</v>
      </c>
      <c r="G98" s="52">
        <v>90</v>
      </c>
      <c r="H98" s="116">
        <f t="shared" si="2"/>
        <v>990.32400000000007</v>
      </c>
    </row>
    <row r="99" spans="1:8" x14ac:dyDescent="0.25">
      <c r="A99" s="26">
        <v>45</v>
      </c>
      <c r="B99" s="47" t="s">
        <v>46</v>
      </c>
      <c r="C99" s="120" t="s">
        <v>91</v>
      </c>
      <c r="D99" s="49">
        <v>50.015999999999998</v>
      </c>
      <c r="E99" s="108">
        <v>4</v>
      </c>
      <c r="F99" s="51" t="s">
        <v>9</v>
      </c>
      <c r="G99" s="52">
        <v>90</v>
      </c>
      <c r="H99" s="116">
        <f t="shared" si="2"/>
        <v>900.28800000000001</v>
      </c>
    </row>
    <row r="100" spans="1:8" x14ac:dyDescent="0.25">
      <c r="A100" s="26">
        <v>46</v>
      </c>
      <c r="B100" s="47" t="s">
        <v>46</v>
      </c>
      <c r="C100" s="120" t="s">
        <v>92</v>
      </c>
      <c r="D100" s="49">
        <v>42.014000000000003</v>
      </c>
      <c r="E100" s="108">
        <v>4</v>
      </c>
      <c r="F100" s="51" t="s">
        <v>9</v>
      </c>
      <c r="G100" s="52">
        <v>90</v>
      </c>
      <c r="H100" s="116">
        <f t="shared" si="2"/>
        <v>756.25200000000007</v>
      </c>
    </row>
    <row r="101" spans="1:8" x14ac:dyDescent="0.25">
      <c r="A101" s="26">
        <v>47</v>
      </c>
      <c r="B101" s="47" t="s">
        <v>46</v>
      </c>
      <c r="C101" s="48" t="s">
        <v>93</v>
      </c>
      <c r="D101" s="49">
        <v>16.004999999999999</v>
      </c>
      <c r="E101" s="108">
        <v>4</v>
      </c>
      <c r="F101" s="51" t="s">
        <v>9</v>
      </c>
      <c r="G101" s="52">
        <v>90</v>
      </c>
      <c r="H101" s="116">
        <f t="shared" si="2"/>
        <v>288.08999999999997</v>
      </c>
    </row>
    <row r="102" spans="1:8" x14ac:dyDescent="0.25">
      <c r="A102" s="26">
        <v>48</v>
      </c>
      <c r="B102" s="47" t="s">
        <v>46</v>
      </c>
      <c r="C102" s="48" t="s">
        <v>94</v>
      </c>
      <c r="D102" s="49">
        <v>34.011000000000003</v>
      </c>
      <c r="E102" s="108">
        <v>4</v>
      </c>
      <c r="F102" s="51" t="s">
        <v>9</v>
      </c>
      <c r="G102" s="52">
        <v>90</v>
      </c>
      <c r="H102" s="116">
        <f t="shared" si="2"/>
        <v>612.19800000000009</v>
      </c>
    </row>
    <row r="103" spans="1:8" x14ac:dyDescent="0.25">
      <c r="A103" s="26">
        <v>49</v>
      </c>
      <c r="B103" s="47" t="s">
        <v>46</v>
      </c>
      <c r="C103" s="48" t="s">
        <v>95</v>
      </c>
      <c r="D103" s="49">
        <v>15.255000000000001</v>
      </c>
      <c r="E103" s="108">
        <v>4</v>
      </c>
      <c r="F103" s="51" t="s">
        <v>9</v>
      </c>
      <c r="G103" s="52">
        <v>90</v>
      </c>
      <c r="H103" s="116">
        <f t="shared" si="2"/>
        <v>274.59000000000003</v>
      </c>
    </row>
    <row r="104" spans="1:8" x14ac:dyDescent="0.25">
      <c r="A104" s="26">
        <v>50</v>
      </c>
      <c r="B104" s="47" t="s">
        <v>46</v>
      </c>
      <c r="C104" s="48" t="s">
        <v>96</v>
      </c>
      <c r="D104" s="49">
        <v>15.255000000000001</v>
      </c>
      <c r="E104" s="108">
        <v>4</v>
      </c>
      <c r="F104" s="51" t="s">
        <v>9</v>
      </c>
      <c r="G104" s="52">
        <v>90</v>
      </c>
      <c r="H104" s="116">
        <f t="shared" si="2"/>
        <v>274.59000000000003</v>
      </c>
    </row>
    <row r="105" spans="1:8" x14ac:dyDescent="0.25">
      <c r="A105" s="26">
        <v>51</v>
      </c>
      <c r="B105" s="47" t="s">
        <v>46</v>
      </c>
      <c r="C105" s="48" t="s">
        <v>97</v>
      </c>
      <c r="D105" s="49">
        <v>18.925999999999998</v>
      </c>
      <c r="E105" s="108">
        <v>4</v>
      </c>
      <c r="F105" s="51" t="s">
        <v>9</v>
      </c>
      <c r="G105" s="52">
        <v>90</v>
      </c>
      <c r="H105" s="116">
        <f t="shared" si="2"/>
        <v>340.66799999999995</v>
      </c>
    </row>
    <row r="106" spans="1:8" x14ac:dyDescent="0.25">
      <c r="A106" s="26">
        <v>52</v>
      </c>
      <c r="B106" s="47" t="s">
        <v>46</v>
      </c>
      <c r="C106" s="48" t="s">
        <v>98</v>
      </c>
      <c r="D106" s="49">
        <v>10.003</v>
      </c>
      <c r="E106" s="108">
        <v>4</v>
      </c>
      <c r="F106" s="51" t="s">
        <v>9</v>
      </c>
      <c r="G106" s="52">
        <v>90</v>
      </c>
      <c r="H106" s="116">
        <f t="shared" si="2"/>
        <v>180.054</v>
      </c>
    </row>
    <row r="107" spans="1:8" x14ac:dyDescent="0.25">
      <c r="A107" s="26">
        <v>53</v>
      </c>
      <c r="B107" s="47" t="s">
        <v>46</v>
      </c>
      <c r="C107" s="48" t="s">
        <v>99</v>
      </c>
      <c r="D107" s="49">
        <v>12.971</v>
      </c>
      <c r="E107" s="108">
        <v>4</v>
      </c>
      <c r="F107" s="51" t="s">
        <v>9</v>
      </c>
      <c r="G107" s="52">
        <v>90</v>
      </c>
      <c r="H107" s="116">
        <f t="shared" si="2"/>
        <v>233.47800000000001</v>
      </c>
    </row>
    <row r="108" spans="1:8" x14ac:dyDescent="0.25">
      <c r="A108" s="26">
        <v>54</v>
      </c>
      <c r="B108" s="47" t="s">
        <v>46</v>
      </c>
      <c r="C108" s="48" t="s">
        <v>100</v>
      </c>
      <c r="D108" s="49">
        <v>31.01</v>
      </c>
      <c r="E108" s="108">
        <v>4</v>
      </c>
      <c r="F108" s="51" t="s">
        <v>9</v>
      </c>
      <c r="G108" s="52">
        <v>90</v>
      </c>
      <c r="H108" s="116">
        <f t="shared" si="2"/>
        <v>558.18000000000006</v>
      </c>
    </row>
    <row r="109" spans="1:8" x14ac:dyDescent="0.25">
      <c r="A109" s="26">
        <v>55</v>
      </c>
      <c r="B109" s="47" t="s">
        <v>46</v>
      </c>
      <c r="C109" s="48" t="s">
        <v>101</v>
      </c>
      <c r="D109" s="49">
        <v>12.504</v>
      </c>
      <c r="E109" s="108">
        <v>4</v>
      </c>
      <c r="F109" s="51" t="s">
        <v>9</v>
      </c>
      <c r="G109" s="52">
        <v>90</v>
      </c>
      <c r="H109" s="116">
        <f t="shared" si="2"/>
        <v>225.072</v>
      </c>
    </row>
    <row r="110" spans="1:8" x14ac:dyDescent="0.25">
      <c r="A110" s="26">
        <v>56</v>
      </c>
      <c r="B110" s="47" t="s">
        <v>46</v>
      </c>
      <c r="C110" s="48" t="s">
        <v>102</v>
      </c>
      <c r="D110" s="49">
        <v>11.003</v>
      </c>
      <c r="E110" s="108">
        <v>3</v>
      </c>
      <c r="F110" s="51" t="s">
        <v>9</v>
      </c>
      <c r="G110" s="52">
        <v>90</v>
      </c>
      <c r="H110" s="116">
        <f t="shared" si="2"/>
        <v>198.054</v>
      </c>
    </row>
    <row r="111" spans="1:8" x14ac:dyDescent="0.25">
      <c r="A111" s="26">
        <v>57</v>
      </c>
      <c r="B111" s="47" t="s">
        <v>46</v>
      </c>
      <c r="C111" s="120" t="s">
        <v>103</v>
      </c>
      <c r="D111" s="49">
        <v>13.755000000000001</v>
      </c>
      <c r="E111" s="108">
        <v>3</v>
      </c>
      <c r="F111" s="51" t="s">
        <v>9</v>
      </c>
      <c r="G111" s="52">
        <v>90</v>
      </c>
      <c r="H111" s="116">
        <f t="shared" si="2"/>
        <v>247.59</v>
      </c>
    </row>
    <row r="112" spans="1:8" x14ac:dyDescent="0.25">
      <c r="A112" s="26">
        <v>58</v>
      </c>
      <c r="B112" s="47" t="s">
        <v>46</v>
      </c>
      <c r="C112" s="120" t="s">
        <v>104</v>
      </c>
      <c r="D112" s="49">
        <v>13.754</v>
      </c>
      <c r="E112" s="108">
        <v>3</v>
      </c>
      <c r="F112" s="51" t="s">
        <v>9</v>
      </c>
      <c r="G112" s="52">
        <v>90</v>
      </c>
      <c r="H112" s="116">
        <f t="shared" si="2"/>
        <v>247.572</v>
      </c>
    </row>
    <row r="113" spans="1:8" x14ac:dyDescent="0.25">
      <c r="A113" s="26">
        <v>59</v>
      </c>
      <c r="B113" s="47" t="s">
        <v>46</v>
      </c>
      <c r="C113" s="120" t="s">
        <v>105</v>
      </c>
      <c r="D113" s="49">
        <v>27.509</v>
      </c>
      <c r="E113" s="108">
        <v>3</v>
      </c>
      <c r="F113" s="51" t="s">
        <v>9</v>
      </c>
      <c r="G113" s="52">
        <v>90</v>
      </c>
      <c r="H113" s="116">
        <f t="shared" si="2"/>
        <v>495.16200000000003</v>
      </c>
    </row>
    <row r="114" spans="1:8" x14ac:dyDescent="0.25">
      <c r="A114" s="26">
        <v>60</v>
      </c>
      <c r="B114" s="47" t="s">
        <v>46</v>
      </c>
      <c r="C114" s="120" t="s">
        <v>106</v>
      </c>
      <c r="D114" s="49">
        <v>58.319000000000003</v>
      </c>
      <c r="E114" s="108">
        <v>3</v>
      </c>
      <c r="F114" s="51" t="s">
        <v>9</v>
      </c>
      <c r="G114" s="52">
        <v>90</v>
      </c>
      <c r="H114" s="116">
        <f t="shared" si="2"/>
        <v>1049.742</v>
      </c>
    </row>
    <row r="115" spans="1:8" x14ac:dyDescent="0.25">
      <c r="A115" s="25">
        <v>61</v>
      </c>
      <c r="B115" s="40" t="s">
        <v>46</v>
      </c>
      <c r="C115" s="93" t="s">
        <v>107</v>
      </c>
      <c r="D115" s="42">
        <v>58.42</v>
      </c>
      <c r="E115" s="136">
        <v>3</v>
      </c>
      <c r="F115" s="44" t="s">
        <v>9</v>
      </c>
      <c r="G115" s="45">
        <v>90</v>
      </c>
      <c r="H115" s="133">
        <f t="shared" si="2"/>
        <v>1051.56</v>
      </c>
    </row>
    <row r="116" spans="1:8" x14ac:dyDescent="0.25">
      <c r="A116" s="26">
        <v>62</v>
      </c>
      <c r="B116" s="47" t="s">
        <v>46</v>
      </c>
      <c r="C116" s="48" t="s">
        <v>108</v>
      </c>
      <c r="D116" s="49">
        <v>13.504</v>
      </c>
      <c r="E116" s="108">
        <v>3</v>
      </c>
      <c r="F116" s="51" t="s">
        <v>9</v>
      </c>
      <c r="G116" s="52">
        <v>90</v>
      </c>
      <c r="H116" s="53">
        <f t="shared" si="2"/>
        <v>243.072</v>
      </c>
    </row>
    <row r="117" spans="1:8" x14ac:dyDescent="0.25">
      <c r="A117" s="26">
        <v>63</v>
      </c>
      <c r="B117" s="47" t="s">
        <v>46</v>
      </c>
      <c r="C117" s="48" t="s">
        <v>109</v>
      </c>
      <c r="D117" s="49">
        <v>13.004</v>
      </c>
      <c r="E117" s="108">
        <v>3</v>
      </c>
      <c r="F117" s="51" t="s">
        <v>9</v>
      </c>
      <c r="G117" s="52">
        <v>90</v>
      </c>
      <c r="H117" s="53">
        <f t="shared" si="2"/>
        <v>234.072</v>
      </c>
    </row>
    <row r="118" spans="1:8" x14ac:dyDescent="0.25">
      <c r="A118" s="26">
        <v>64</v>
      </c>
      <c r="B118" s="47" t="s">
        <v>46</v>
      </c>
      <c r="C118" s="48" t="s">
        <v>110</v>
      </c>
      <c r="D118" s="49">
        <v>21.007000000000001</v>
      </c>
      <c r="E118" s="108">
        <v>3</v>
      </c>
      <c r="F118" s="51" t="s">
        <v>9</v>
      </c>
      <c r="G118" s="52">
        <v>90</v>
      </c>
      <c r="H118" s="53">
        <f t="shared" si="2"/>
        <v>378.12600000000003</v>
      </c>
    </row>
    <row r="119" spans="1:8" x14ac:dyDescent="0.25">
      <c r="A119" s="26">
        <v>65</v>
      </c>
      <c r="B119" s="47" t="s">
        <v>46</v>
      </c>
      <c r="C119" s="48" t="s">
        <v>111</v>
      </c>
      <c r="D119" s="49">
        <v>28.009</v>
      </c>
      <c r="E119" s="108">
        <v>3</v>
      </c>
      <c r="F119" s="51" t="s">
        <v>9</v>
      </c>
      <c r="G119" s="52">
        <v>90</v>
      </c>
      <c r="H119" s="53">
        <f t="shared" ref="H119:H147" si="3">20%*G119*D119</f>
        <v>504.16200000000003</v>
      </c>
    </row>
    <row r="120" spans="1:8" x14ac:dyDescent="0.25">
      <c r="A120" s="26">
        <v>66</v>
      </c>
      <c r="B120" s="47" t="s">
        <v>46</v>
      </c>
      <c r="C120" s="48" t="s">
        <v>112</v>
      </c>
      <c r="D120" s="49">
        <v>12.005000000000001</v>
      </c>
      <c r="E120" s="108">
        <v>3</v>
      </c>
      <c r="F120" s="51" t="s">
        <v>9</v>
      </c>
      <c r="G120" s="52">
        <v>90</v>
      </c>
      <c r="H120" s="53">
        <f t="shared" si="3"/>
        <v>216.09</v>
      </c>
    </row>
    <row r="121" spans="1:8" x14ac:dyDescent="0.25">
      <c r="A121" s="26">
        <v>67</v>
      </c>
      <c r="B121" s="47" t="s">
        <v>46</v>
      </c>
      <c r="C121" s="48" t="s">
        <v>113</v>
      </c>
      <c r="D121" s="49">
        <v>10.003</v>
      </c>
      <c r="E121" s="108">
        <v>3</v>
      </c>
      <c r="F121" s="51" t="s">
        <v>9</v>
      </c>
      <c r="G121" s="52">
        <v>90</v>
      </c>
      <c r="H121" s="53">
        <f t="shared" si="3"/>
        <v>180.054</v>
      </c>
    </row>
    <row r="122" spans="1:8" x14ac:dyDescent="0.25">
      <c r="A122" s="26">
        <v>68</v>
      </c>
      <c r="B122" s="47" t="s">
        <v>46</v>
      </c>
      <c r="C122" s="48" t="s">
        <v>114</v>
      </c>
      <c r="D122" s="49">
        <v>18.006</v>
      </c>
      <c r="E122" s="108">
        <v>3</v>
      </c>
      <c r="F122" s="51" t="s">
        <v>9</v>
      </c>
      <c r="G122" s="52">
        <v>90</v>
      </c>
      <c r="H122" s="53">
        <f t="shared" si="3"/>
        <v>324.108</v>
      </c>
    </row>
    <row r="123" spans="1:8" x14ac:dyDescent="0.25">
      <c r="A123" s="26">
        <v>69</v>
      </c>
      <c r="B123" s="47" t="s">
        <v>46</v>
      </c>
      <c r="C123" s="48" t="s">
        <v>115</v>
      </c>
      <c r="D123" s="49">
        <v>18.004999999999999</v>
      </c>
      <c r="E123" s="108">
        <v>3</v>
      </c>
      <c r="F123" s="51" t="s">
        <v>9</v>
      </c>
      <c r="G123" s="52">
        <v>90</v>
      </c>
      <c r="H123" s="53">
        <f t="shared" si="3"/>
        <v>324.08999999999997</v>
      </c>
    </row>
    <row r="124" spans="1:8" x14ac:dyDescent="0.25">
      <c r="A124" s="27">
        <v>70</v>
      </c>
      <c r="B124" s="71" t="s">
        <v>46</v>
      </c>
      <c r="C124" s="72" t="s">
        <v>116</v>
      </c>
      <c r="D124" s="73">
        <v>13.605</v>
      </c>
      <c r="E124" s="137">
        <v>3</v>
      </c>
      <c r="F124" s="74" t="s">
        <v>9</v>
      </c>
      <c r="G124" s="59">
        <v>90</v>
      </c>
      <c r="H124" s="60">
        <f t="shared" si="3"/>
        <v>244.89000000000001</v>
      </c>
    </row>
    <row r="125" spans="1:8" x14ac:dyDescent="0.25">
      <c r="A125" s="26">
        <v>71</v>
      </c>
      <c r="B125" s="47" t="s">
        <v>46</v>
      </c>
      <c r="C125" s="48" t="s">
        <v>117</v>
      </c>
      <c r="D125" s="49">
        <v>28.007999999999999</v>
      </c>
      <c r="E125" s="108">
        <v>3</v>
      </c>
      <c r="F125" s="51" t="s">
        <v>9</v>
      </c>
      <c r="G125" s="52">
        <v>90</v>
      </c>
      <c r="H125" s="53">
        <f t="shared" si="3"/>
        <v>504.14400000000001</v>
      </c>
    </row>
    <row r="126" spans="1:8" x14ac:dyDescent="0.25">
      <c r="A126" s="26">
        <v>72</v>
      </c>
      <c r="B126" s="47" t="s">
        <v>46</v>
      </c>
      <c r="C126" s="48" t="s">
        <v>118</v>
      </c>
      <c r="D126" s="49">
        <v>35.011000000000003</v>
      </c>
      <c r="E126" s="108">
        <v>3</v>
      </c>
      <c r="F126" s="51" t="s">
        <v>9</v>
      </c>
      <c r="G126" s="52">
        <v>90</v>
      </c>
      <c r="H126" s="53">
        <f t="shared" si="3"/>
        <v>630.19800000000009</v>
      </c>
    </row>
    <row r="127" spans="1:8" x14ac:dyDescent="0.25">
      <c r="A127" s="26">
        <v>73</v>
      </c>
      <c r="B127" s="47" t="s">
        <v>46</v>
      </c>
      <c r="C127" s="48" t="s">
        <v>119</v>
      </c>
      <c r="D127" s="49">
        <v>13.004</v>
      </c>
      <c r="E127" s="108">
        <v>3</v>
      </c>
      <c r="F127" s="51" t="s">
        <v>9</v>
      </c>
      <c r="G127" s="52">
        <v>90</v>
      </c>
      <c r="H127" s="53">
        <f t="shared" si="3"/>
        <v>234.072</v>
      </c>
    </row>
    <row r="128" spans="1:8" x14ac:dyDescent="0.25">
      <c r="A128" s="26">
        <v>74</v>
      </c>
      <c r="B128" s="47" t="s">
        <v>46</v>
      </c>
      <c r="C128" s="48" t="s">
        <v>120</v>
      </c>
      <c r="D128" s="49">
        <v>10.004</v>
      </c>
      <c r="E128" s="108">
        <v>3</v>
      </c>
      <c r="F128" s="51" t="s">
        <v>9</v>
      </c>
      <c r="G128" s="52">
        <v>90</v>
      </c>
      <c r="H128" s="53">
        <f t="shared" si="3"/>
        <v>180.072</v>
      </c>
    </row>
    <row r="129" spans="1:8" x14ac:dyDescent="0.25">
      <c r="A129" s="26">
        <v>75</v>
      </c>
      <c r="B129" s="47" t="s">
        <v>46</v>
      </c>
      <c r="C129" s="48" t="s">
        <v>121</v>
      </c>
      <c r="D129" s="49">
        <v>15.006</v>
      </c>
      <c r="E129" s="108">
        <v>3</v>
      </c>
      <c r="F129" s="51" t="s">
        <v>9</v>
      </c>
      <c r="G129" s="52">
        <v>90</v>
      </c>
      <c r="H129" s="53">
        <f t="shared" si="3"/>
        <v>270.108</v>
      </c>
    </row>
    <row r="130" spans="1:8" x14ac:dyDescent="0.25">
      <c r="A130" s="26">
        <v>76</v>
      </c>
      <c r="B130" s="47" t="s">
        <v>46</v>
      </c>
      <c r="C130" s="48" t="s">
        <v>122</v>
      </c>
      <c r="D130" s="49">
        <v>10.003</v>
      </c>
      <c r="E130" s="108">
        <v>3</v>
      </c>
      <c r="F130" s="51" t="s">
        <v>9</v>
      </c>
      <c r="G130" s="52">
        <v>90</v>
      </c>
      <c r="H130" s="53">
        <f t="shared" si="3"/>
        <v>180.054</v>
      </c>
    </row>
    <row r="131" spans="1:8" x14ac:dyDescent="0.25">
      <c r="A131" s="26">
        <v>77</v>
      </c>
      <c r="B131" s="47" t="s">
        <v>46</v>
      </c>
      <c r="C131" s="48" t="s">
        <v>123</v>
      </c>
      <c r="D131" s="49">
        <v>10.504</v>
      </c>
      <c r="E131" s="108">
        <v>3</v>
      </c>
      <c r="F131" s="51" t="s">
        <v>9</v>
      </c>
      <c r="G131" s="52">
        <v>90</v>
      </c>
      <c r="H131" s="53">
        <f t="shared" si="3"/>
        <v>189.072</v>
      </c>
    </row>
    <row r="132" spans="1:8" x14ac:dyDescent="0.25">
      <c r="A132" s="26">
        <v>78</v>
      </c>
      <c r="B132" s="47" t="s">
        <v>46</v>
      </c>
      <c r="C132" s="48" t="s">
        <v>124</v>
      </c>
      <c r="D132" s="49">
        <v>13.004</v>
      </c>
      <c r="E132" s="108">
        <v>3</v>
      </c>
      <c r="F132" s="51" t="s">
        <v>9</v>
      </c>
      <c r="G132" s="52">
        <v>90</v>
      </c>
      <c r="H132" s="53">
        <f t="shared" si="3"/>
        <v>234.072</v>
      </c>
    </row>
    <row r="133" spans="1:8" x14ac:dyDescent="0.25">
      <c r="A133" s="26">
        <v>79</v>
      </c>
      <c r="B133" s="47" t="s">
        <v>46</v>
      </c>
      <c r="C133" s="48" t="s">
        <v>125</v>
      </c>
      <c r="D133" s="49">
        <v>38.012</v>
      </c>
      <c r="E133" s="108">
        <v>3</v>
      </c>
      <c r="F133" s="51" t="s">
        <v>9</v>
      </c>
      <c r="G133" s="52">
        <v>90</v>
      </c>
      <c r="H133" s="53">
        <f t="shared" si="3"/>
        <v>684.21600000000001</v>
      </c>
    </row>
    <row r="134" spans="1:8" x14ac:dyDescent="0.25">
      <c r="A134" s="26">
        <v>80</v>
      </c>
      <c r="B134" s="47" t="s">
        <v>46</v>
      </c>
      <c r="C134" s="48" t="s">
        <v>126</v>
      </c>
      <c r="D134" s="49">
        <v>47.015000000000001</v>
      </c>
      <c r="E134" s="108">
        <v>3</v>
      </c>
      <c r="F134" s="51" t="s">
        <v>9</v>
      </c>
      <c r="G134" s="52">
        <v>90</v>
      </c>
      <c r="H134" s="53">
        <f t="shared" si="3"/>
        <v>846.27</v>
      </c>
    </row>
    <row r="135" spans="1:8" x14ac:dyDescent="0.25">
      <c r="A135" s="26">
        <v>81</v>
      </c>
      <c r="B135" s="47" t="s">
        <v>46</v>
      </c>
      <c r="C135" s="48" t="s">
        <v>127</v>
      </c>
      <c r="D135" s="49">
        <v>28.009</v>
      </c>
      <c r="E135" s="108">
        <v>3</v>
      </c>
      <c r="F135" s="51" t="s">
        <v>9</v>
      </c>
      <c r="G135" s="52">
        <v>90</v>
      </c>
      <c r="H135" s="53">
        <f t="shared" si="3"/>
        <v>504.16200000000003</v>
      </c>
    </row>
    <row r="136" spans="1:8" x14ac:dyDescent="0.25">
      <c r="A136" s="26">
        <v>82</v>
      </c>
      <c r="B136" s="47" t="s">
        <v>46</v>
      </c>
      <c r="C136" s="48" t="s">
        <v>128</v>
      </c>
      <c r="D136" s="49">
        <v>24.003</v>
      </c>
      <c r="E136" s="108">
        <v>3</v>
      </c>
      <c r="F136" s="51" t="s">
        <v>9</v>
      </c>
      <c r="G136" s="52">
        <v>90</v>
      </c>
      <c r="H136" s="53">
        <f t="shared" si="3"/>
        <v>432.05399999999997</v>
      </c>
    </row>
    <row r="137" spans="1:8" x14ac:dyDescent="0.25">
      <c r="A137" s="26">
        <v>83</v>
      </c>
      <c r="B137" s="47" t="s">
        <v>46</v>
      </c>
      <c r="C137" s="48" t="s">
        <v>129</v>
      </c>
      <c r="D137" s="49">
        <v>17.754999999999999</v>
      </c>
      <c r="E137" s="108">
        <v>3</v>
      </c>
      <c r="F137" s="51" t="s">
        <v>9</v>
      </c>
      <c r="G137" s="52">
        <v>90</v>
      </c>
      <c r="H137" s="53">
        <f t="shared" si="3"/>
        <v>319.58999999999997</v>
      </c>
    </row>
    <row r="138" spans="1:8" x14ac:dyDescent="0.25">
      <c r="A138" s="26">
        <v>84</v>
      </c>
      <c r="B138" s="47" t="s">
        <v>46</v>
      </c>
      <c r="C138" s="48" t="s">
        <v>130</v>
      </c>
      <c r="D138" s="49">
        <v>18.256</v>
      </c>
      <c r="E138" s="108">
        <v>3</v>
      </c>
      <c r="F138" s="51" t="s">
        <v>9</v>
      </c>
      <c r="G138" s="52">
        <v>90</v>
      </c>
      <c r="H138" s="53">
        <f t="shared" si="3"/>
        <v>328.608</v>
      </c>
    </row>
    <row r="139" spans="1:8" x14ac:dyDescent="0.25">
      <c r="A139" s="26">
        <v>85</v>
      </c>
      <c r="B139" s="47" t="s">
        <v>46</v>
      </c>
      <c r="C139" s="48" t="s">
        <v>131</v>
      </c>
      <c r="D139" s="49">
        <v>15.005000000000001</v>
      </c>
      <c r="E139" s="108">
        <v>3</v>
      </c>
      <c r="F139" s="51" t="s">
        <v>9</v>
      </c>
      <c r="G139" s="52">
        <v>90</v>
      </c>
      <c r="H139" s="53">
        <f t="shared" si="3"/>
        <v>270.09000000000003</v>
      </c>
    </row>
    <row r="140" spans="1:8" x14ac:dyDescent="0.25">
      <c r="A140" s="26">
        <v>86</v>
      </c>
      <c r="B140" s="47" t="s">
        <v>46</v>
      </c>
      <c r="C140" s="48" t="s">
        <v>132</v>
      </c>
      <c r="D140" s="49">
        <v>18.925999999999998</v>
      </c>
      <c r="E140" s="108">
        <v>3</v>
      </c>
      <c r="F140" s="51" t="s">
        <v>9</v>
      </c>
      <c r="G140" s="52">
        <v>90</v>
      </c>
      <c r="H140" s="53">
        <f t="shared" si="3"/>
        <v>340.66799999999995</v>
      </c>
    </row>
    <row r="141" spans="1:8" x14ac:dyDescent="0.25">
      <c r="A141" s="26">
        <v>87</v>
      </c>
      <c r="B141" s="47" t="s">
        <v>46</v>
      </c>
      <c r="C141" s="48" t="s">
        <v>133</v>
      </c>
      <c r="D141" s="49">
        <v>18.925000000000001</v>
      </c>
      <c r="E141" s="108">
        <v>3</v>
      </c>
      <c r="F141" s="51" t="s">
        <v>9</v>
      </c>
      <c r="G141" s="52">
        <v>90</v>
      </c>
      <c r="H141" s="53">
        <f t="shared" si="3"/>
        <v>340.65000000000003</v>
      </c>
    </row>
    <row r="142" spans="1:8" x14ac:dyDescent="0.25">
      <c r="A142" s="26">
        <v>88</v>
      </c>
      <c r="B142" s="47" t="s">
        <v>46</v>
      </c>
      <c r="C142" s="48" t="s">
        <v>134</v>
      </c>
      <c r="D142" s="49">
        <v>14.504</v>
      </c>
      <c r="E142" s="108">
        <v>4</v>
      </c>
      <c r="F142" s="51" t="s">
        <v>9</v>
      </c>
      <c r="G142" s="52">
        <v>90</v>
      </c>
      <c r="H142" s="53">
        <f t="shared" si="3"/>
        <v>261.072</v>
      </c>
    </row>
    <row r="143" spans="1:8" x14ac:dyDescent="0.25">
      <c r="A143" s="26">
        <v>89</v>
      </c>
      <c r="B143" s="47" t="s">
        <v>46</v>
      </c>
      <c r="C143" s="48" t="s">
        <v>135</v>
      </c>
      <c r="D143" s="49">
        <v>12.103999999999999</v>
      </c>
      <c r="E143" s="108">
        <v>4</v>
      </c>
      <c r="F143" s="51" t="s">
        <v>9</v>
      </c>
      <c r="G143" s="52">
        <v>90</v>
      </c>
      <c r="H143" s="53">
        <f t="shared" si="3"/>
        <v>217.87199999999999</v>
      </c>
    </row>
    <row r="144" spans="1:8" ht="15.75" thickBot="1" x14ac:dyDescent="0.3">
      <c r="A144" s="27">
        <v>90</v>
      </c>
      <c r="B144" s="71" t="s">
        <v>46</v>
      </c>
      <c r="C144" s="72" t="s">
        <v>136</v>
      </c>
      <c r="D144" s="73">
        <v>10.504</v>
      </c>
      <c r="E144" s="137">
        <v>4</v>
      </c>
      <c r="F144" s="74" t="s">
        <v>9</v>
      </c>
      <c r="G144" s="59">
        <v>90</v>
      </c>
      <c r="H144" s="60">
        <f t="shared" si="3"/>
        <v>189.072</v>
      </c>
    </row>
    <row r="145" spans="1:8" ht="15.75" thickBot="1" x14ac:dyDescent="0.3">
      <c r="A145" s="32"/>
      <c r="B145" s="68" t="s">
        <v>14</v>
      </c>
      <c r="C145" s="69"/>
      <c r="D145" s="63">
        <f>SUM(D144,D143,D142,D141,D140,D139,D138,D137,D136,D135,D134,D133,D132,D131,D130,D129,D128,D127,D126,D125,D124,D123,D122,D121,D120,D119,D118,D117,D116,D115,D114,D113,D112,D111,D110,D109,D108,D107,D106,D105,D104,D103,D102,D101,D100,D99,D98,D97,D96,D95,D94,D93,D92,D91,D90,D89,D88,D87,D86,D85,D84,D83,D82,D81,D80,D79,D78,D77,D76,D75,D74,D73,D72,D71,D70,D69,D68,D67,D66,D65,D64,D63,D62,D61,D60,D59,D58,D57,D56,D55)</f>
        <v>2338.5429999999997</v>
      </c>
      <c r="E145" s="64"/>
      <c r="F145" s="65"/>
      <c r="G145" s="66"/>
      <c r="H145" s="67"/>
    </row>
    <row r="146" spans="1:8" ht="15.75" thickBot="1" x14ac:dyDescent="0.3">
      <c r="A146" s="32"/>
      <c r="B146" s="68"/>
      <c r="C146" s="69"/>
      <c r="D146" s="63"/>
      <c r="E146" s="64"/>
      <c r="F146" s="65"/>
      <c r="G146" s="66"/>
      <c r="H146" s="67"/>
    </row>
    <row r="147" spans="1:8" ht="15.75" thickBot="1" x14ac:dyDescent="0.3">
      <c r="A147" s="39">
        <v>1</v>
      </c>
      <c r="B147" s="170" t="str">
        <f>'[1]Аренда-Наем ЕПК, МФ и З'!C137</f>
        <v>Малина</v>
      </c>
      <c r="C147" s="171" t="str">
        <f>'[1]Аренда-Наем ЕПК, МФ и З'!D137</f>
        <v>46351.15.60</v>
      </c>
      <c r="D147" s="172">
        <v>3</v>
      </c>
      <c r="E147" s="173">
        <f>'[1]Аренда-Наем ЕПК, МФ и З'!F137</f>
        <v>3</v>
      </c>
      <c r="F147" s="174" t="str">
        <f>'[1]Аренда-Наем ЕПК, МФ и З'!G137</f>
        <v>нива</v>
      </c>
      <c r="G147" s="175">
        <v>90</v>
      </c>
      <c r="H147" s="90">
        <f t="shared" si="3"/>
        <v>54</v>
      </c>
    </row>
    <row r="148" spans="1:8" ht="15.75" thickBot="1" x14ac:dyDescent="0.3">
      <c r="A148" s="32"/>
      <c r="B148" s="68" t="s">
        <v>14</v>
      </c>
      <c r="C148" s="69"/>
      <c r="D148" s="63">
        <f>SUM(D147)</f>
        <v>3</v>
      </c>
      <c r="E148" s="64"/>
      <c r="F148" s="65"/>
      <c r="G148" s="66"/>
      <c r="H148" s="67"/>
    </row>
    <row r="149" spans="1:8" ht="15.75" thickBot="1" x14ac:dyDescent="0.3">
      <c r="A149" s="32"/>
      <c r="B149" s="68"/>
      <c r="C149" s="69"/>
      <c r="D149" s="70"/>
      <c r="E149" s="64"/>
      <c r="F149" s="65"/>
      <c r="G149" s="66"/>
      <c r="H149" s="67"/>
    </row>
    <row r="150" spans="1:8" x14ac:dyDescent="0.25">
      <c r="A150" s="25">
        <v>1</v>
      </c>
      <c r="B150" s="40" t="s">
        <v>137</v>
      </c>
      <c r="C150" s="41" t="s">
        <v>138</v>
      </c>
      <c r="D150" s="42">
        <v>38.533999999999999</v>
      </c>
      <c r="E150" s="43">
        <v>4</v>
      </c>
      <c r="F150" s="44" t="s">
        <v>9</v>
      </c>
      <c r="G150" s="45">
        <v>90</v>
      </c>
      <c r="H150" s="133">
        <f>20%*G150*D150</f>
        <v>693.61199999999997</v>
      </c>
    </row>
    <row r="151" spans="1:8" x14ac:dyDescent="0.25">
      <c r="A151" s="26">
        <v>2</v>
      </c>
      <c r="B151" s="47" t="s">
        <v>137</v>
      </c>
      <c r="C151" s="48" t="s">
        <v>139</v>
      </c>
      <c r="D151" s="49">
        <v>96.853999999999999</v>
      </c>
      <c r="E151" s="50">
        <v>4</v>
      </c>
      <c r="F151" s="51" t="s">
        <v>9</v>
      </c>
      <c r="G151" s="52">
        <v>90</v>
      </c>
      <c r="H151" s="116">
        <f>20%*G151*D151</f>
        <v>1743.3720000000001</v>
      </c>
    </row>
    <row r="152" spans="1:8" x14ac:dyDescent="0.25">
      <c r="A152" s="26">
        <v>3</v>
      </c>
      <c r="B152" s="47" t="s">
        <v>137</v>
      </c>
      <c r="C152" s="48" t="s">
        <v>140</v>
      </c>
      <c r="D152" s="49">
        <v>252.50200000000001</v>
      </c>
      <c r="E152" s="50">
        <v>4</v>
      </c>
      <c r="F152" s="51" t="s">
        <v>9</v>
      </c>
      <c r="G152" s="52">
        <v>90</v>
      </c>
      <c r="H152" s="116">
        <f>20%*G152*D152</f>
        <v>4545.0360000000001</v>
      </c>
    </row>
    <row r="153" spans="1:8" ht="15.75" thickBot="1" x14ac:dyDescent="0.3">
      <c r="A153" s="27">
        <v>4</v>
      </c>
      <c r="B153" s="71" t="s">
        <v>137</v>
      </c>
      <c r="C153" s="72" t="s">
        <v>141</v>
      </c>
      <c r="D153" s="73">
        <v>917.53499999999997</v>
      </c>
      <c r="E153" s="57">
        <v>4</v>
      </c>
      <c r="F153" s="74" t="s">
        <v>9</v>
      </c>
      <c r="G153" s="59">
        <v>90</v>
      </c>
      <c r="H153" s="117">
        <f>20%*G153*D153</f>
        <v>16515.63</v>
      </c>
    </row>
    <row r="154" spans="1:8" ht="18" customHeight="1" thickBot="1" x14ac:dyDescent="0.3">
      <c r="A154" s="28"/>
      <c r="B154" s="68" t="s">
        <v>14</v>
      </c>
      <c r="C154" s="69"/>
      <c r="D154" s="63">
        <f>SUM(D150:D153)</f>
        <v>1305.425</v>
      </c>
      <c r="E154" s="64"/>
      <c r="F154" s="65"/>
      <c r="G154" s="66"/>
      <c r="H154" s="67"/>
    </row>
    <row r="155" spans="1:8" ht="15.75" thickBot="1" x14ac:dyDescent="0.3">
      <c r="A155" s="28"/>
      <c r="B155" s="68"/>
      <c r="C155" s="69"/>
      <c r="D155" s="63"/>
      <c r="E155" s="64"/>
      <c r="F155" s="65"/>
      <c r="G155" s="66"/>
      <c r="H155" s="67"/>
    </row>
    <row r="156" spans="1:8" ht="15.75" thickBot="1" x14ac:dyDescent="0.3">
      <c r="A156" s="29">
        <v>1</v>
      </c>
      <c r="B156" s="103" t="s">
        <v>142</v>
      </c>
      <c r="C156" s="104" t="s">
        <v>143</v>
      </c>
      <c r="D156" s="105">
        <v>38.863999999999997</v>
      </c>
      <c r="E156" s="138">
        <v>3</v>
      </c>
      <c r="F156" s="107" t="s">
        <v>9</v>
      </c>
      <c r="G156" s="82">
        <v>90</v>
      </c>
      <c r="H156" s="126">
        <f>20%*G156*D156</f>
        <v>699.55199999999991</v>
      </c>
    </row>
    <row r="157" spans="1:8" ht="15.75" thickBot="1" x14ac:dyDescent="0.3">
      <c r="A157" s="28"/>
      <c r="B157" s="68" t="s">
        <v>14</v>
      </c>
      <c r="C157" s="69"/>
      <c r="D157" s="63">
        <f>SUM(D156)</f>
        <v>38.863999999999997</v>
      </c>
      <c r="E157" s="64"/>
      <c r="F157" s="65"/>
      <c r="G157" s="66"/>
      <c r="H157" s="67"/>
    </row>
    <row r="158" spans="1:8" ht="15.75" thickBot="1" x14ac:dyDescent="0.3">
      <c r="A158" s="28"/>
      <c r="B158" s="68"/>
      <c r="C158" s="69"/>
      <c r="D158" s="63"/>
      <c r="E158" s="64"/>
      <c r="F158" s="65"/>
      <c r="G158" s="66"/>
      <c r="H158" s="67"/>
    </row>
    <row r="159" spans="1:8" x14ac:dyDescent="0.25">
      <c r="A159" s="25">
        <v>1</v>
      </c>
      <c r="B159" s="139" t="s">
        <v>144</v>
      </c>
      <c r="C159" s="93" t="s">
        <v>145</v>
      </c>
      <c r="D159" s="42">
        <v>12.002000000000001</v>
      </c>
      <c r="E159" s="136">
        <v>3</v>
      </c>
      <c r="F159" s="44" t="s">
        <v>9</v>
      </c>
      <c r="G159" s="45">
        <v>90</v>
      </c>
      <c r="H159" s="46">
        <f>20%*G159*D159</f>
        <v>216.036</v>
      </c>
    </row>
    <row r="160" spans="1:8" ht="15.75" thickBot="1" x14ac:dyDescent="0.3">
      <c r="A160" s="27">
        <v>2</v>
      </c>
      <c r="B160" s="140" t="s">
        <v>144</v>
      </c>
      <c r="C160" s="72" t="s">
        <v>146</v>
      </c>
      <c r="D160" s="73">
        <v>12.002000000000001</v>
      </c>
      <c r="E160" s="137">
        <v>3</v>
      </c>
      <c r="F160" s="74" t="s">
        <v>9</v>
      </c>
      <c r="G160" s="59">
        <v>90</v>
      </c>
      <c r="H160" s="60">
        <f>20%*G160*D160</f>
        <v>216.036</v>
      </c>
    </row>
    <row r="161" spans="1:8" ht="15.75" thickBot="1" x14ac:dyDescent="0.3">
      <c r="A161" s="28"/>
      <c r="B161" s="68" t="s">
        <v>14</v>
      </c>
      <c r="C161" s="69"/>
      <c r="D161" s="63">
        <f>SUM(D159:D160)</f>
        <v>24.004000000000001</v>
      </c>
      <c r="E161" s="64"/>
      <c r="F161" s="65"/>
      <c r="G161" s="66"/>
      <c r="H161" s="67"/>
    </row>
    <row r="162" spans="1:8" ht="15.75" thickBot="1" x14ac:dyDescent="0.3">
      <c r="A162" s="28"/>
      <c r="B162" s="68"/>
      <c r="C162" s="69"/>
      <c r="D162" s="70"/>
      <c r="E162" s="64"/>
      <c r="F162" s="65"/>
      <c r="G162" s="66"/>
      <c r="H162" s="67"/>
    </row>
    <row r="163" spans="1:8" x14ac:dyDescent="0.25">
      <c r="A163" s="25">
        <v>1</v>
      </c>
      <c r="B163" s="141" t="s">
        <v>147</v>
      </c>
      <c r="C163" s="41" t="s">
        <v>148</v>
      </c>
      <c r="D163" s="42">
        <v>6.6680000000000001</v>
      </c>
      <c r="E163" s="43">
        <v>3</v>
      </c>
      <c r="F163" s="44" t="s">
        <v>9</v>
      </c>
      <c r="G163" s="45">
        <v>90</v>
      </c>
      <c r="H163" s="46">
        <f t="shared" ref="H163:H168" si="4">20%*G163*D163</f>
        <v>120.024</v>
      </c>
    </row>
    <row r="164" spans="1:8" x14ac:dyDescent="0.25">
      <c r="A164" s="26">
        <v>2</v>
      </c>
      <c r="B164" s="142" t="s">
        <v>147</v>
      </c>
      <c r="C164" s="48" t="s">
        <v>149</v>
      </c>
      <c r="D164" s="49">
        <v>22.507000000000001</v>
      </c>
      <c r="E164" s="50">
        <v>3</v>
      </c>
      <c r="F164" s="51" t="s">
        <v>9</v>
      </c>
      <c r="G164" s="52">
        <v>90</v>
      </c>
      <c r="H164" s="53">
        <f t="shared" si="4"/>
        <v>405.12600000000003</v>
      </c>
    </row>
    <row r="165" spans="1:8" x14ac:dyDescent="0.25">
      <c r="A165" s="26">
        <v>3</v>
      </c>
      <c r="B165" s="142" t="s">
        <v>147</v>
      </c>
      <c r="C165" s="48" t="s">
        <v>150</v>
      </c>
      <c r="D165" s="49">
        <v>11.913</v>
      </c>
      <c r="E165" s="50">
        <v>3</v>
      </c>
      <c r="F165" s="51" t="s">
        <v>9</v>
      </c>
      <c r="G165" s="52">
        <v>90</v>
      </c>
      <c r="H165" s="53">
        <f t="shared" si="4"/>
        <v>214.434</v>
      </c>
    </row>
    <row r="166" spans="1:8" x14ac:dyDescent="0.25">
      <c r="A166" s="26">
        <v>4</v>
      </c>
      <c r="B166" s="142" t="s">
        <v>147</v>
      </c>
      <c r="C166" s="48" t="s">
        <v>151</v>
      </c>
      <c r="D166" s="49">
        <v>11.914</v>
      </c>
      <c r="E166" s="50">
        <v>3</v>
      </c>
      <c r="F166" s="51" t="s">
        <v>9</v>
      </c>
      <c r="G166" s="52">
        <v>90</v>
      </c>
      <c r="H166" s="53">
        <f t="shared" si="4"/>
        <v>214.452</v>
      </c>
    </row>
    <row r="167" spans="1:8" x14ac:dyDescent="0.25">
      <c r="A167" s="26">
        <v>5</v>
      </c>
      <c r="B167" s="142" t="s">
        <v>147</v>
      </c>
      <c r="C167" s="48" t="s">
        <v>152</v>
      </c>
      <c r="D167" s="49">
        <v>10.201000000000001</v>
      </c>
      <c r="E167" s="50">
        <v>3</v>
      </c>
      <c r="F167" s="51" t="s">
        <v>9</v>
      </c>
      <c r="G167" s="52">
        <v>90</v>
      </c>
      <c r="H167" s="53">
        <f t="shared" si="4"/>
        <v>183.61799999999999</v>
      </c>
    </row>
    <row r="168" spans="1:8" ht="15.75" thickBot="1" x14ac:dyDescent="0.3">
      <c r="A168" s="27">
        <v>6</v>
      </c>
      <c r="B168" s="143" t="s">
        <v>147</v>
      </c>
      <c r="C168" s="72" t="s">
        <v>153</v>
      </c>
      <c r="D168" s="73">
        <v>6.2679999999999998</v>
      </c>
      <c r="E168" s="57">
        <v>3</v>
      </c>
      <c r="F168" s="74" t="s">
        <v>9</v>
      </c>
      <c r="G168" s="59">
        <v>90</v>
      </c>
      <c r="H168" s="60">
        <f t="shared" si="4"/>
        <v>112.824</v>
      </c>
    </row>
    <row r="169" spans="1:8" ht="15.75" thickBot="1" x14ac:dyDescent="0.3">
      <c r="A169" s="28"/>
      <c r="B169" s="68" t="s">
        <v>14</v>
      </c>
      <c r="C169" s="69"/>
      <c r="D169" s="63">
        <f>SUM(D163:D168)</f>
        <v>69.471000000000004</v>
      </c>
      <c r="E169" s="64"/>
      <c r="F169" s="65"/>
      <c r="G169" s="66"/>
      <c r="H169" s="67"/>
    </row>
    <row r="170" spans="1:8" ht="15.75" thickBot="1" x14ac:dyDescent="0.3">
      <c r="A170" s="28"/>
      <c r="B170" s="68"/>
      <c r="C170" s="69"/>
      <c r="D170" s="63"/>
      <c r="E170" s="64"/>
      <c r="F170" s="65"/>
      <c r="G170" s="66"/>
      <c r="H170" s="67"/>
    </row>
    <row r="171" spans="1:8" x14ac:dyDescent="0.25">
      <c r="A171" s="33">
        <v>2</v>
      </c>
      <c r="B171" s="144" t="s">
        <v>154</v>
      </c>
      <c r="C171" s="110" t="s">
        <v>155</v>
      </c>
      <c r="D171" s="111">
        <v>2.484</v>
      </c>
      <c r="E171" s="112">
        <v>4</v>
      </c>
      <c r="F171" s="113" t="s">
        <v>9</v>
      </c>
      <c r="G171" s="114">
        <v>90</v>
      </c>
      <c r="H171" s="83">
        <f>20%*G171*D171</f>
        <v>44.712000000000003</v>
      </c>
    </row>
    <row r="172" spans="1:8" x14ac:dyDescent="0.25">
      <c r="A172" s="34">
        <v>3</v>
      </c>
      <c r="B172" s="145" t="s">
        <v>154</v>
      </c>
      <c r="C172" s="48" t="s">
        <v>156</v>
      </c>
      <c r="D172" s="49">
        <v>15.028</v>
      </c>
      <c r="E172" s="50">
        <v>4</v>
      </c>
      <c r="F172" s="51" t="s">
        <v>9</v>
      </c>
      <c r="G172" s="52">
        <v>90</v>
      </c>
      <c r="H172" s="53">
        <f>20%*G172*D172</f>
        <v>270.50400000000002</v>
      </c>
    </row>
    <row r="173" spans="1:8" ht="15.75" thickBot="1" x14ac:dyDescent="0.3">
      <c r="A173" s="35">
        <v>4</v>
      </c>
      <c r="B173" s="146" t="s">
        <v>154</v>
      </c>
      <c r="C173" s="72" t="s">
        <v>157</v>
      </c>
      <c r="D173" s="73">
        <v>32.305999999999997</v>
      </c>
      <c r="E173" s="57">
        <v>3</v>
      </c>
      <c r="F173" s="74" t="s">
        <v>9</v>
      </c>
      <c r="G173" s="59">
        <v>90</v>
      </c>
      <c r="H173" s="60">
        <f>20%*G173*D173</f>
        <v>581.50799999999992</v>
      </c>
    </row>
    <row r="174" spans="1:8" ht="15.75" thickBot="1" x14ac:dyDescent="0.3">
      <c r="A174" s="36"/>
      <c r="B174" s="32" t="s">
        <v>14</v>
      </c>
      <c r="C174" s="69"/>
      <c r="D174" s="63">
        <f>SUM(D171:D173)</f>
        <v>49.817999999999998</v>
      </c>
      <c r="E174" s="64"/>
      <c r="F174" s="65"/>
      <c r="G174" s="66"/>
      <c r="H174" s="67"/>
    </row>
    <row r="175" spans="1:8" ht="15.75" thickBot="1" x14ac:dyDescent="0.3">
      <c r="A175" s="36"/>
      <c r="B175" s="32"/>
      <c r="C175" s="69"/>
      <c r="D175" s="70"/>
      <c r="E175" s="64"/>
      <c r="F175" s="65"/>
      <c r="G175" s="66"/>
      <c r="H175" s="67"/>
    </row>
    <row r="176" spans="1:8" x14ac:dyDescent="0.25">
      <c r="A176" s="37">
        <v>1</v>
      </c>
      <c r="B176" s="147" t="s">
        <v>158</v>
      </c>
      <c r="C176" s="93" t="s">
        <v>159</v>
      </c>
      <c r="D176" s="94">
        <v>20.006</v>
      </c>
      <c r="E176" s="132">
        <v>3</v>
      </c>
      <c r="F176" s="96" t="s">
        <v>9</v>
      </c>
      <c r="G176" s="45">
        <v>90</v>
      </c>
      <c r="H176" s="46">
        <f>20%*G176*D176</f>
        <v>360.108</v>
      </c>
    </row>
    <row r="177" spans="1:8" x14ac:dyDescent="0.25">
      <c r="A177" s="34">
        <v>2</v>
      </c>
      <c r="B177" s="148" t="s">
        <v>158</v>
      </c>
      <c r="C177" s="120" t="s">
        <v>160</v>
      </c>
      <c r="D177" s="49">
        <v>30.007999999999999</v>
      </c>
      <c r="E177" s="108">
        <v>3</v>
      </c>
      <c r="F177" s="51" t="s">
        <v>9</v>
      </c>
      <c r="G177" s="52">
        <v>90</v>
      </c>
      <c r="H177" s="53">
        <f>20%*G177*D177</f>
        <v>540.14400000000001</v>
      </c>
    </row>
    <row r="178" spans="1:8" x14ac:dyDescent="0.25">
      <c r="A178" s="34">
        <v>3</v>
      </c>
      <c r="B178" s="148" t="s">
        <v>158</v>
      </c>
      <c r="C178" s="120" t="s">
        <v>161</v>
      </c>
      <c r="D178" s="49">
        <v>12.153</v>
      </c>
      <c r="E178" s="108">
        <v>3</v>
      </c>
      <c r="F178" s="51" t="s">
        <v>9</v>
      </c>
      <c r="G178" s="52">
        <v>90</v>
      </c>
      <c r="H178" s="53">
        <f t="shared" ref="H178:H184" si="5">20%*G178*D178</f>
        <v>218.75400000000002</v>
      </c>
    </row>
    <row r="179" spans="1:8" x14ac:dyDescent="0.25">
      <c r="A179" s="34">
        <v>4</v>
      </c>
      <c r="B179" s="148" t="s">
        <v>158</v>
      </c>
      <c r="C179" s="120" t="s">
        <v>162</v>
      </c>
      <c r="D179" s="49">
        <v>21.004999999999999</v>
      </c>
      <c r="E179" s="108">
        <v>3</v>
      </c>
      <c r="F179" s="51" t="s">
        <v>9</v>
      </c>
      <c r="G179" s="52">
        <v>90</v>
      </c>
      <c r="H179" s="53">
        <f t="shared" si="5"/>
        <v>378.09</v>
      </c>
    </row>
    <row r="180" spans="1:8" x14ac:dyDescent="0.25">
      <c r="A180" s="34">
        <v>5</v>
      </c>
      <c r="B180" s="148" t="s">
        <v>158</v>
      </c>
      <c r="C180" s="120" t="s">
        <v>163</v>
      </c>
      <c r="D180" s="49">
        <v>16.004000000000001</v>
      </c>
      <c r="E180" s="108">
        <v>3</v>
      </c>
      <c r="F180" s="51" t="s">
        <v>9</v>
      </c>
      <c r="G180" s="52">
        <v>90</v>
      </c>
      <c r="H180" s="53">
        <f t="shared" si="5"/>
        <v>288.072</v>
      </c>
    </row>
    <row r="181" spans="1:8" x14ac:dyDescent="0.25">
      <c r="A181" s="34">
        <v>6</v>
      </c>
      <c r="B181" s="148" t="s">
        <v>158</v>
      </c>
      <c r="C181" s="120" t="s">
        <v>164</v>
      </c>
      <c r="D181" s="49">
        <v>23.206</v>
      </c>
      <c r="E181" s="108">
        <v>3</v>
      </c>
      <c r="F181" s="51" t="s">
        <v>9</v>
      </c>
      <c r="G181" s="52">
        <v>90</v>
      </c>
      <c r="H181" s="53">
        <f t="shared" si="5"/>
        <v>417.70799999999997</v>
      </c>
    </row>
    <row r="182" spans="1:8" x14ac:dyDescent="0.25">
      <c r="A182" s="34">
        <v>7</v>
      </c>
      <c r="B182" s="148" t="s">
        <v>158</v>
      </c>
      <c r="C182" s="120" t="s">
        <v>165</v>
      </c>
      <c r="D182" s="49">
        <v>10.003</v>
      </c>
      <c r="E182" s="108">
        <v>4</v>
      </c>
      <c r="F182" s="51" t="s">
        <v>9</v>
      </c>
      <c r="G182" s="52">
        <v>90</v>
      </c>
      <c r="H182" s="53">
        <f t="shared" si="5"/>
        <v>180.054</v>
      </c>
    </row>
    <row r="183" spans="1:8" x14ac:dyDescent="0.25">
      <c r="A183" s="34">
        <v>8</v>
      </c>
      <c r="B183" s="148" t="s">
        <v>158</v>
      </c>
      <c r="C183" s="120" t="s">
        <v>166</v>
      </c>
      <c r="D183" s="49">
        <v>10.003</v>
      </c>
      <c r="E183" s="108">
        <v>3</v>
      </c>
      <c r="F183" s="51" t="s">
        <v>9</v>
      </c>
      <c r="G183" s="52">
        <v>90</v>
      </c>
      <c r="H183" s="53">
        <f t="shared" si="5"/>
        <v>180.054</v>
      </c>
    </row>
    <row r="184" spans="1:8" ht="15.75" thickBot="1" x14ac:dyDescent="0.3">
      <c r="A184" s="35">
        <v>9</v>
      </c>
      <c r="B184" s="149" t="s">
        <v>158</v>
      </c>
      <c r="C184" s="72" t="s">
        <v>167</v>
      </c>
      <c r="D184" s="73">
        <v>12.503</v>
      </c>
      <c r="E184" s="137">
        <v>3</v>
      </c>
      <c r="F184" s="74" t="s">
        <v>9</v>
      </c>
      <c r="G184" s="59">
        <v>90</v>
      </c>
      <c r="H184" s="60">
        <f t="shared" si="5"/>
        <v>225.054</v>
      </c>
    </row>
    <row r="185" spans="1:8" ht="15.75" thickBot="1" x14ac:dyDescent="0.3">
      <c r="A185" s="36"/>
      <c r="B185" s="32" t="s">
        <v>14</v>
      </c>
      <c r="C185" s="69"/>
      <c r="D185" s="63">
        <f>SUM(D176:D184)</f>
        <v>154.89099999999996</v>
      </c>
      <c r="E185" s="64"/>
      <c r="F185" s="65"/>
      <c r="G185" s="66"/>
      <c r="H185" s="67"/>
    </row>
    <row r="186" spans="1:8" x14ac:dyDescent="0.25">
      <c r="A186" s="37"/>
      <c r="B186" s="38"/>
      <c r="C186" s="41"/>
      <c r="D186" s="42"/>
      <c r="E186" s="43"/>
      <c r="F186" s="44"/>
      <c r="G186" s="45"/>
      <c r="H186" s="46"/>
    </row>
    <row r="187" spans="1:8" x14ac:dyDescent="0.25">
      <c r="A187" s="34">
        <v>1</v>
      </c>
      <c r="B187" s="150" t="s">
        <v>168</v>
      </c>
      <c r="C187" s="48" t="s">
        <v>169</v>
      </c>
      <c r="D187" s="49">
        <v>16.004999999999999</v>
      </c>
      <c r="E187" s="50">
        <v>4</v>
      </c>
      <c r="F187" s="51" t="s">
        <v>9</v>
      </c>
      <c r="G187" s="52">
        <v>90</v>
      </c>
      <c r="H187" s="53">
        <f t="shared" ref="H187:H250" si="6">20%*G187*D187</f>
        <v>288.08999999999997</v>
      </c>
    </row>
    <row r="188" spans="1:8" x14ac:dyDescent="0.25">
      <c r="A188" s="34">
        <v>2</v>
      </c>
      <c r="B188" s="150" t="s">
        <v>168</v>
      </c>
      <c r="C188" s="48" t="s">
        <v>170</v>
      </c>
      <c r="D188" s="49">
        <v>12.003</v>
      </c>
      <c r="E188" s="50">
        <v>3</v>
      </c>
      <c r="F188" s="51" t="s">
        <v>9</v>
      </c>
      <c r="G188" s="52">
        <v>90</v>
      </c>
      <c r="H188" s="53">
        <f t="shared" si="6"/>
        <v>216.054</v>
      </c>
    </row>
    <row r="189" spans="1:8" x14ac:dyDescent="0.25">
      <c r="A189" s="34">
        <v>3</v>
      </c>
      <c r="B189" s="150" t="s">
        <v>168</v>
      </c>
      <c r="C189" s="48" t="s">
        <v>171</v>
      </c>
      <c r="D189" s="49">
        <v>12.003</v>
      </c>
      <c r="E189" s="50">
        <v>3</v>
      </c>
      <c r="F189" s="51" t="s">
        <v>9</v>
      </c>
      <c r="G189" s="52">
        <v>90</v>
      </c>
      <c r="H189" s="53">
        <f t="shared" si="6"/>
        <v>216.054</v>
      </c>
    </row>
    <row r="190" spans="1:8" x14ac:dyDescent="0.25">
      <c r="A190" s="34">
        <v>4</v>
      </c>
      <c r="B190" s="150" t="s">
        <v>168</v>
      </c>
      <c r="C190" s="48" t="s">
        <v>172</v>
      </c>
      <c r="D190" s="49">
        <v>21.256</v>
      </c>
      <c r="E190" s="50">
        <v>3</v>
      </c>
      <c r="F190" s="51" t="s">
        <v>9</v>
      </c>
      <c r="G190" s="52">
        <v>90</v>
      </c>
      <c r="H190" s="53">
        <f t="shared" si="6"/>
        <v>382.608</v>
      </c>
    </row>
    <row r="191" spans="1:8" x14ac:dyDescent="0.25">
      <c r="A191" s="34">
        <v>5</v>
      </c>
      <c r="B191" s="150" t="s">
        <v>168</v>
      </c>
      <c r="C191" s="48" t="s">
        <v>173</v>
      </c>
      <c r="D191" s="49">
        <v>21.257000000000001</v>
      </c>
      <c r="E191" s="50">
        <v>3</v>
      </c>
      <c r="F191" s="51" t="s">
        <v>9</v>
      </c>
      <c r="G191" s="52">
        <v>90</v>
      </c>
      <c r="H191" s="53">
        <f t="shared" si="6"/>
        <v>382.62600000000003</v>
      </c>
    </row>
    <row r="192" spans="1:8" x14ac:dyDescent="0.25">
      <c r="A192" s="34">
        <v>6</v>
      </c>
      <c r="B192" s="150" t="s">
        <v>168</v>
      </c>
      <c r="C192" s="48" t="s">
        <v>174</v>
      </c>
      <c r="D192" s="49">
        <v>10.003</v>
      </c>
      <c r="E192" s="50">
        <v>3</v>
      </c>
      <c r="F192" s="51" t="s">
        <v>9</v>
      </c>
      <c r="G192" s="52">
        <v>90</v>
      </c>
      <c r="H192" s="53">
        <f t="shared" si="6"/>
        <v>180.054</v>
      </c>
    </row>
    <row r="193" spans="1:8" x14ac:dyDescent="0.25">
      <c r="A193" s="34">
        <v>7</v>
      </c>
      <c r="B193" s="150" t="s">
        <v>168</v>
      </c>
      <c r="C193" s="48" t="s">
        <v>175</v>
      </c>
      <c r="D193" s="49">
        <v>20.007000000000001</v>
      </c>
      <c r="E193" s="50">
        <v>3</v>
      </c>
      <c r="F193" s="51" t="s">
        <v>9</v>
      </c>
      <c r="G193" s="52">
        <v>90</v>
      </c>
      <c r="H193" s="53">
        <f t="shared" si="6"/>
        <v>360.12600000000003</v>
      </c>
    </row>
    <row r="194" spans="1:8" x14ac:dyDescent="0.25">
      <c r="A194" s="37">
        <v>8</v>
      </c>
      <c r="B194" s="38" t="s">
        <v>168</v>
      </c>
      <c r="C194" s="41" t="s">
        <v>176</v>
      </c>
      <c r="D194" s="42">
        <v>52.817</v>
      </c>
      <c r="E194" s="43">
        <v>3</v>
      </c>
      <c r="F194" s="44" t="s">
        <v>9</v>
      </c>
      <c r="G194" s="45">
        <v>90</v>
      </c>
      <c r="H194" s="46">
        <f t="shared" si="6"/>
        <v>950.70600000000002</v>
      </c>
    </row>
    <row r="195" spans="1:8" x14ac:dyDescent="0.25">
      <c r="A195" s="34">
        <v>9</v>
      </c>
      <c r="B195" s="150" t="s">
        <v>168</v>
      </c>
      <c r="C195" s="48" t="s">
        <v>177</v>
      </c>
      <c r="D195" s="49">
        <v>32.811</v>
      </c>
      <c r="E195" s="50">
        <v>3</v>
      </c>
      <c r="F195" s="51" t="s">
        <v>9</v>
      </c>
      <c r="G195" s="52">
        <v>90</v>
      </c>
      <c r="H195" s="53">
        <f t="shared" si="6"/>
        <v>590.59799999999996</v>
      </c>
    </row>
    <row r="196" spans="1:8" x14ac:dyDescent="0.25">
      <c r="A196" s="34">
        <v>10</v>
      </c>
      <c r="B196" s="150" t="s">
        <v>168</v>
      </c>
      <c r="C196" s="48" t="s">
        <v>178</v>
      </c>
      <c r="D196" s="49">
        <v>12.504</v>
      </c>
      <c r="E196" s="50">
        <v>3</v>
      </c>
      <c r="F196" s="51" t="s">
        <v>9</v>
      </c>
      <c r="G196" s="52">
        <v>90</v>
      </c>
      <c r="H196" s="53">
        <f t="shared" si="6"/>
        <v>225.072</v>
      </c>
    </row>
    <row r="197" spans="1:8" x14ac:dyDescent="0.25">
      <c r="A197" s="35">
        <v>11</v>
      </c>
      <c r="B197" s="151" t="s">
        <v>168</v>
      </c>
      <c r="C197" s="72" t="s">
        <v>179</v>
      </c>
      <c r="D197" s="73">
        <v>10.003</v>
      </c>
      <c r="E197" s="57">
        <v>3</v>
      </c>
      <c r="F197" s="74" t="s">
        <v>9</v>
      </c>
      <c r="G197" s="59">
        <v>90</v>
      </c>
      <c r="H197" s="60">
        <f t="shared" si="6"/>
        <v>180.054</v>
      </c>
    </row>
    <row r="198" spans="1:8" x14ac:dyDescent="0.25">
      <c r="A198" s="34">
        <v>12</v>
      </c>
      <c r="B198" s="150" t="s">
        <v>168</v>
      </c>
      <c r="C198" s="48" t="s">
        <v>180</v>
      </c>
      <c r="D198" s="49">
        <v>50.015999999999998</v>
      </c>
      <c r="E198" s="50">
        <v>3</v>
      </c>
      <c r="F198" s="51" t="s">
        <v>9</v>
      </c>
      <c r="G198" s="52">
        <v>90</v>
      </c>
      <c r="H198" s="53">
        <f t="shared" si="6"/>
        <v>900.28800000000001</v>
      </c>
    </row>
    <row r="199" spans="1:8" x14ac:dyDescent="0.25">
      <c r="A199" s="34">
        <v>13</v>
      </c>
      <c r="B199" s="150" t="s">
        <v>168</v>
      </c>
      <c r="C199" s="48" t="s">
        <v>181</v>
      </c>
      <c r="D199" s="49">
        <v>31.01</v>
      </c>
      <c r="E199" s="50">
        <v>3</v>
      </c>
      <c r="F199" s="51" t="s">
        <v>9</v>
      </c>
      <c r="G199" s="52">
        <v>90</v>
      </c>
      <c r="H199" s="53">
        <f t="shared" si="6"/>
        <v>558.18000000000006</v>
      </c>
    </row>
    <row r="200" spans="1:8" x14ac:dyDescent="0.25">
      <c r="A200" s="34">
        <v>14</v>
      </c>
      <c r="B200" s="150" t="s">
        <v>168</v>
      </c>
      <c r="C200" s="48" t="s">
        <v>182</v>
      </c>
      <c r="D200" s="49">
        <v>17.806000000000001</v>
      </c>
      <c r="E200" s="50">
        <v>3</v>
      </c>
      <c r="F200" s="51" t="s">
        <v>9</v>
      </c>
      <c r="G200" s="52">
        <v>90</v>
      </c>
      <c r="H200" s="53">
        <f t="shared" si="6"/>
        <v>320.50800000000004</v>
      </c>
    </row>
    <row r="201" spans="1:8" x14ac:dyDescent="0.25">
      <c r="A201" s="34">
        <v>15</v>
      </c>
      <c r="B201" s="150" t="s">
        <v>168</v>
      </c>
      <c r="C201" s="48" t="s">
        <v>183</v>
      </c>
      <c r="D201" s="49">
        <v>30.51</v>
      </c>
      <c r="E201" s="50">
        <v>4</v>
      </c>
      <c r="F201" s="51" t="s">
        <v>9</v>
      </c>
      <c r="G201" s="52">
        <v>90</v>
      </c>
      <c r="H201" s="53">
        <f t="shared" si="6"/>
        <v>549.18000000000006</v>
      </c>
    </row>
    <row r="202" spans="1:8" x14ac:dyDescent="0.25">
      <c r="A202" s="34">
        <v>16</v>
      </c>
      <c r="B202" s="150" t="s">
        <v>168</v>
      </c>
      <c r="C202" s="48" t="s">
        <v>184</v>
      </c>
      <c r="D202" s="49">
        <v>14.005000000000001</v>
      </c>
      <c r="E202" s="50">
        <v>3</v>
      </c>
      <c r="F202" s="51" t="s">
        <v>9</v>
      </c>
      <c r="G202" s="52">
        <v>90</v>
      </c>
      <c r="H202" s="53">
        <f t="shared" si="6"/>
        <v>252.09</v>
      </c>
    </row>
    <row r="203" spans="1:8" x14ac:dyDescent="0.25">
      <c r="A203" s="34">
        <v>17</v>
      </c>
      <c r="B203" s="150" t="s">
        <v>168</v>
      </c>
      <c r="C203" s="48" t="s">
        <v>185</v>
      </c>
      <c r="D203" s="49">
        <v>10.003</v>
      </c>
      <c r="E203" s="108">
        <v>3</v>
      </c>
      <c r="F203" s="51" t="s">
        <v>9</v>
      </c>
      <c r="G203" s="52">
        <v>90</v>
      </c>
      <c r="H203" s="53">
        <f t="shared" si="6"/>
        <v>180.054</v>
      </c>
    </row>
    <row r="204" spans="1:8" x14ac:dyDescent="0.25">
      <c r="A204" s="34">
        <v>18</v>
      </c>
      <c r="B204" s="150" t="s">
        <v>168</v>
      </c>
      <c r="C204" s="48" t="s">
        <v>186</v>
      </c>
      <c r="D204" s="49">
        <v>35.011000000000003</v>
      </c>
      <c r="E204" s="50">
        <v>3</v>
      </c>
      <c r="F204" s="51" t="s">
        <v>9</v>
      </c>
      <c r="G204" s="52">
        <v>90</v>
      </c>
      <c r="H204" s="53">
        <f t="shared" si="6"/>
        <v>630.19800000000009</v>
      </c>
    </row>
    <row r="205" spans="1:8" x14ac:dyDescent="0.25">
      <c r="A205" s="34">
        <v>19</v>
      </c>
      <c r="B205" s="150" t="s">
        <v>168</v>
      </c>
      <c r="C205" s="48" t="s">
        <v>187</v>
      </c>
      <c r="D205" s="49">
        <v>10.003</v>
      </c>
      <c r="E205" s="50">
        <v>3</v>
      </c>
      <c r="F205" s="51" t="s">
        <v>9</v>
      </c>
      <c r="G205" s="52">
        <v>90</v>
      </c>
      <c r="H205" s="53">
        <f t="shared" si="6"/>
        <v>180.054</v>
      </c>
    </row>
    <row r="206" spans="1:8" x14ac:dyDescent="0.25">
      <c r="A206" s="34">
        <v>20</v>
      </c>
      <c r="B206" s="150" t="s">
        <v>168</v>
      </c>
      <c r="C206" s="48" t="s">
        <v>188</v>
      </c>
      <c r="D206" s="49">
        <v>12.504</v>
      </c>
      <c r="E206" s="50">
        <v>3</v>
      </c>
      <c r="F206" s="51" t="s">
        <v>9</v>
      </c>
      <c r="G206" s="52">
        <v>90</v>
      </c>
      <c r="H206" s="53">
        <f t="shared" si="6"/>
        <v>225.072</v>
      </c>
    </row>
    <row r="207" spans="1:8" x14ac:dyDescent="0.25">
      <c r="A207" s="34">
        <v>21</v>
      </c>
      <c r="B207" s="150" t="s">
        <v>168</v>
      </c>
      <c r="C207" s="48" t="s">
        <v>189</v>
      </c>
      <c r="D207" s="49">
        <v>110.53400000000001</v>
      </c>
      <c r="E207" s="50">
        <v>3</v>
      </c>
      <c r="F207" s="51" t="s">
        <v>9</v>
      </c>
      <c r="G207" s="52">
        <v>90</v>
      </c>
      <c r="H207" s="53">
        <f t="shared" si="6"/>
        <v>1989.6120000000001</v>
      </c>
    </row>
    <row r="208" spans="1:8" x14ac:dyDescent="0.25">
      <c r="A208" s="34">
        <v>22</v>
      </c>
      <c r="B208" s="150" t="s">
        <v>168</v>
      </c>
      <c r="C208" s="48" t="s">
        <v>190</v>
      </c>
      <c r="D208" s="49">
        <v>12.004</v>
      </c>
      <c r="E208" s="50">
        <v>3</v>
      </c>
      <c r="F208" s="51" t="s">
        <v>9</v>
      </c>
      <c r="G208" s="52">
        <v>90</v>
      </c>
      <c r="H208" s="53">
        <f t="shared" si="6"/>
        <v>216.072</v>
      </c>
    </row>
    <row r="209" spans="1:8" x14ac:dyDescent="0.25">
      <c r="A209" s="34">
        <v>23</v>
      </c>
      <c r="B209" s="150" t="s">
        <v>168</v>
      </c>
      <c r="C209" s="48" t="s">
        <v>191</v>
      </c>
      <c r="D209" s="49">
        <v>46.015999999999998</v>
      </c>
      <c r="E209" s="50">
        <v>3</v>
      </c>
      <c r="F209" s="51" t="s">
        <v>9</v>
      </c>
      <c r="G209" s="52">
        <v>90</v>
      </c>
      <c r="H209" s="53">
        <f t="shared" si="6"/>
        <v>828.28800000000001</v>
      </c>
    </row>
    <row r="210" spans="1:8" x14ac:dyDescent="0.25">
      <c r="A210" s="34">
        <v>24</v>
      </c>
      <c r="B210" s="150" t="s">
        <v>168</v>
      </c>
      <c r="C210" s="48" t="s">
        <v>192</v>
      </c>
      <c r="D210" s="49">
        <v>16.004999999999999</v>
      </c>
      <c r="E210" s="50">
        <v>3</v>
      </c>
      <c r="F210" s="51" t="s">
        <v>9</v>
      </c>
      <c r="G210" s="52">
        <v>90</v>
      </c>
      <c r="H210" s="53">
        <f t="shared" si="6"/>
        <v>288.08999999999997</v>
      </c>
    </row>
    <row r="211" spans="1:8" x14ac:dyDescent="0.25">
      <c r="A211" s="34">
        <v>25</v>
      </c>
      <c r="B211" s="150" t="s">
        <v>168</v>
      </c>
      <c r="C211" s="48" t="s">
        <v>193</v>
      </c>
      <c r="D211" s="49">
        <v>17.004999999999999</v>
      </c>
      <c r="E211" s="50">
        <v>3</v>
      </c>
      <c r="F211" s="51" t="s">
        <v>9</v>
      </c>
      <c r="G211" s="52">
        <v>90</v>
      </c>
      <c r="H211" s="53">
        <f t="shared" si="6"/>
        <v>306.08999999999997</v>
      </c>
    </row>
    <row r="212" spans="1:8" x14ac:dyDescent="0.25">
      <c r="A212" s="34">
        <v>26</v>
      </c>
      <c r="B212" s="150" t="s">
        <v>168</v>
      </c>
      <c r="C212" s="48" t="s">
        <v>194</v>
      </c>
      <c r="D212" s="49">
        <v>17.004999999999999</v>
      </c>
      <c r="E212" s="50">
        <v>3</v>
      </c>
      <c r="F212" s="51" t="s">
        <v>9</v>
      </c>
      <c r="G212" s="52">
        <v>90</v>
      </c>
      <c r="H212" s="53">
        <f t="shared" si="6"/>
        <v>306.08999999999997</v>
      </c>
    </row>
    <row r="213" spans="1:8" x14ac:dyDescent="0.25">
      <c r="A213" s="35">
        <v>27</v>
      </c>
      <c r="B213" s="151" t="s">
        <v>168</v>
      </c>
      <c r="C213" s="72" t="s">
        <v>195</v>
      </c>
      <c r="D213" s="73">
        <v>10.003</v>
      </c>
      <c r="E213" s="57">
        <v>3</v>
      </c>
      <c r="F213" s="74" t="s">
        <v>9</v>
      </c>
      <c r="G213" s="59">
        <v>90</v>
      </c>
      <c r="H213" s="60">
        <f t="shared" si="6"/>
        <v>180.054</v>
      </c>
    </row>
    <row r="214" spans="1:8" x14ac:dyDescent="0.25">
      <c r="A214" s="26">
        <v>28</v>
      </c>
      <c r="B214" s="47" t="s">
        <v>168</v>
      </c>
      <c r="C214" s="48" t="s">
        <v>196</v>
      </c>
      <c r="D214" s="49">
        <v>11.254</v>
      </c>
      <c r="E214" s="50">
        <v>3</v>
      </c>
      <c r="F214" s="51" t="s">
        <v>9</v>
      </c>
      <c r="G214" s="52">
        <v>90</v>
      </c>
      <c r="H214" s="53">
        <f t="shared" si="6"/>
        <v>202.572</v>
      </c>
    </row>
    <row r="215" spans="1:8" x14ac:dyDescent="0.25">
      <c r="A215" s="26">
        <v>29</v>
      </c>
      <c r="B215" s="47" t="s">
        <v>168</v>
      </c>
      <c r="C215" s="48" t="s">
        <v>197</v>
      </c>
      <c r="D215" s="49">
        <v>23.931999999999999</v>
      </c>
      <c r="E215" s="50">
        <v>3</v>
      </c>
      <c r="F215" s="51" t="s">
        <v>9</v>
      </c>
      <c r="G215" s="52">
        <v>90</v>
      </c>
      <c r="H215" s="53">
        <f t="shared" si="6"/>
        <v>430.77599999999995</v>
      </c>
    </row>
    <row r="216" spans="1:8" x14ac:dyDescent="0.25">
      <c r="A216" s="26">
        <v>30</v>
      </c>
      <c r="B216" s="47" t="s">
        <v>168</v>
      </c>
      <c r="C216" s="48" t="s">
        <v>198</v>
      </c>
      <c r="D216" s="49">
        <v>20.006</v>
      </c>
      <c r="E216" s="50">
        <v>3</v>
      </c>
      <c r="F216" s="51" t="s">
        <v>9</v>
      </c>
      <c r="G216" s="52">
        <v>90</v>
      </c>
      <c r="H216" s="53">
        <f t="shared" si="6"/>
        <v>360.108</v>
      </c>
    </row>
    <row r="217" spans="1:8" x14ac:dyDescent="0.25">
      <c r="A217" s="26">
        <v>31</v>
      </c>
      <c r="B217" s="47" t="s">
        <v>168</v>
      </c>
      <c r="C217" s="48" t="s">
        <v>199</v>
      </c>
      <c r="D217" s="49">
        <v>18.006</v>
      </c>
      <c r="E217" s="50">
        <v>3</v>
      </c>
      <c r="F217" s="51" t="s">
        <v>9</v>
      </c>
      <c r="G217" s="52">
        <v>90</v>
      </c>
      <c r="H217" s="53">
        <f t="shared" si="6"/>
        <v>324.108</v>
      </c>
    </row>
    <row r="218" spans="1:8" x14ac:dyDescent="0.25">
      <c r="A218" s="26">
        <v>32</v>
      </c>
      <c r="B218" s="47" t="s">
        <v>168</v>
      </c>
      <c r="C218" s="48" t="s">
        <v>200</v>
      </c>
      <c r="D218" s="49">
        <v>20.006</v>
      </c>
      <c r="E218" s="50">
        <v>3</v>
      </c>
      <c r="F218" s="51" t="s">
        <v>9</v>
      </c>
      <c r="G218" s="52">
        <v>90</v>
      </c>
      <c r="H218" s="53">
        <f t="shared" si="6"/>
        <v>360.108</v>
      </c>
    </row>
    <row r="219" spans="1:8" x14ac:dyDescent="0.25">
      <c r="A219" s="26">
        <v>33</v>
      </c>
      <c r="B219" s="47" t="s">
        <v>168</v>
      </c>
      <c r="C219" s="48" t="s">
        <v>201</v>
      </c>
      <c r="D219" s="49">
        <v>15.005000000000001</v>
      </c>
      <c r="E219" s="50">
        <v>3</v>
      </c>
      <c r="F219" s="51" t="s">
        <v>9</v>
      </c>
      <c r="G219" s="52">
        <v>90</v>
      </c>
      <c r="H219" s="53">
        <f t="shared" si="6"/>
        <v>270.09000000000003</v>
      </c>
    </row>
    <row r="220" spans="1:8" x14ac:dyDescent="0.25">
      <c r="A220" s="26">
        <v>34</v>
      </c>
      <c r="B220" s="47" t="s">
        <v>168</v>
      </c>
      <c r="C220" s="48" t="s">
        <v>202</v>
      </c>
      <c r="D220" s="49">
        <v>20.006</v>
      </c>
      <c r="E220" s="50">
        <v>3</v>
      </c>
      <c r="F220" s="51" t="s">
        <v>9</v>
      </c>
      <c r="G220" s="52">
        <v>90</v>
      </c>
      <c r="H220" s="53">
        <f t="shared" si="6"/>
        <v>360.108</v>
      </c>
    </row>
    <row r="221" spans="1:8" x14ac:dyDescent="0.25">
      <c r="A221" s="26">
        <v>35</v>
      </c>
      <c r="B221" s="47" t="s">
        <v>168</v>
      </c>
      <c r="C221" s="48" t="s">
        <v>203</v>
      </c>
      <c r="D221" s="49">
        <v>21.007000000000001</v>
      </c>
      <c r="E221" s="50">
        <v>3</v>
      </c>
      <c r="F221" s="51" t="s">
        <v>9</v>
      </c>
      <c r="G221" s="52">
        <v>90</v>
      </c>
      <c r="H221" s="53">
        <f t="shared" si="6"/>
        <v>378.12600000000003</v>
      </c>
    </row>
    <row r="222" spans="1:8" x14ac:dyDescent="0.25">
      <c r="A222" s="26">
        <v>36</v>
      </c>
      <c r="B222" s="47" t="s">
        <v>168</v>
      </c>
      <c r="C222" s="120" t="s">
        <v>204</v>
      </c>
      <c r="D222" s="49">
        <v>22.007000000000001</v>
      </c>
      <c r="E222" s="50">
        <v>3</v>
      </c>
      <c r="F222" s="51" t="s">
        <v>9</v>
      </c>
      <c r="G222" s="52">
        <v>90</v>
      </c>
      <c r="H222" s="53">
        <f t="shared" si="6"/>
        <v>396.12600000000003</v>
      </c>
    </row>
    <row r="223" spans="1:8" x14ac:dyDescent="0.25">
      <c r="A223" s="26">
        <v>37</v>
      </c>
      <c r="B223" s="47" t="s">
        <v>168</v>
      </c>
      <c r="C223" s="120" t="s">
        <v>205</v>
      </c>
      <c r="D223" s="49">
        <v>13.004</v>
      </c>
      <c r="E223" s="50">
        <v>3</v>
      </c>
      <c r="F223" s="51" t="s">
        <v>9</v>
      </c>
      <c r="G223" s="52">
        <v>90</v>
      </c>
      <c r="H223" s="53">
        <f t="shared" si="6"/>
        <v>234.072</v>
      </c>
    </row>
    <row r="224" spans="1:8" x14ac:dyDescent="0.25">
      <c r="A224" s="26">
        <v>38</v>
      </c>
      <c r="B224" s="47" t="s">
        <v>168</v>
      </c>
      <c r="C224" s="48" t="s">
        <v>206</v>
      </c>
      <c r="D224" s="49">
        <v>12.004</v>
      </c>
      <c r="E224" s="50">
        <v>3</v>
      </c>
      <c r="F224" s="51" t="s">
        <v>9</v>
      </c>
      <c r="G224" s="52">
        <v>90</v>
      </c>
      <c r="H224" s="53">
        <f t="shared" si="6"/>
        <v>216.072</v>
      </c>
    </row>
    <row r="225" spans="1:8" x14ac:dyDescent="0.25">
      <c r="A225" s="26">
        <v>39</v>
      </c>
      <c r="B225" s="47" t="s">
        <v>168</v>
      </c>
      <c r="C225" s="48" t="s">
        <v>207</v>
      </c>
      <c r="D225" s="49">
        <v>14.505000000000001</v>
      </c>
      <c r="E225" s="50">
        <v>3</v>
      </c>
      <c r="F225" s="51" t="s">
        <v>9</v>
      </c>
      <c r="G225" s="52">
        <v>90</v>
      </c>
      <c r="H225" s="53">
        <f t="shared" si="6"/>
        <v>261.09000000000003</v>
      </c>
    </row>
    <row r="226" spans="1:8" x14ac:dyDescent="0.25">
      <c r="A226" s="26">
        <v>40</v>
      </c>
      <c r="B226" s="47" t="s">
        <v>168</v>
      </c>
      <c r="C226" s="48" t="s">
        <v>208</v>
      </c>
      <c r="D226" s="49">
        <v>45.713999999999999</v>
      </c>
      <c r="E226" s="50">
        <v>3</v>
      </c>
      <c r="F226" s="51" t="s">
        <v>9</v>
      </c>
      <c r="G226" s="52">
        <v>90</v>
      </c>
      <c r="H226" s="53">
        <f t="shared" si="6"/>
        <v>822.85199999999998</v>
      </c>
    </row>
    <row r="227" spans="1:8" x14ac:dyDescent="0.25">
      <c r="A227" s="26">
        <v>41</v>
      </c>
      <c r="B227" s="47" t="s">
        <v>168</v>
      </c>
      <c r="C227" s="48" t="s">
        <v>209</v>
      </c>
      <c r="D227" s="49">
        <v>96.028999999999996</v>
      </c>
      <c r="E227" s="50">
        <v>3</v>
      </c>
      <c r="F227" s="51" t="s">
        <v>9</v>
      </c>
      <c r="G227" s="52">
        <v>90</v>
      </c>
      <c r="H227" s="53">
        <f t="shared" si="6"/>
        <v>1728.5219999999999</v>
      </c>
    </row>
    <row r="228" spans="1:8" x14ac:dyDescent="0.25">
      <c r="A228" s="26">
        <v>42</v>
      </c>
      <c r="B228" s="47" t="s">
        <v>168</v>
      </c>
      <c r="C228" s="48" t="s">
        <v>210</v>
      </c>
      <c r="D228" s="49">
        <v>22.507000000000001</v>
      </c>
      <c r="E228" s="50">
        <v>3</v>
      </c>
      <c r="F228" s="51" t="s">
        <v>9</v>
      </c>
      <c r="G228" s="52">
        <v>90</v>
      </c>
      <c r="H228" s="53">
        <f t="shared" si="6"/>
        <v>405.12600000000003</v>
      </c>
    </row>
    <row r="229" spans="1:8" x14ac:dyDescent="0.25">
      <c r="A229" s="26">
        <v>43</v>
      </c>
      <c r="B229" s="47" t="s">
        <v>168</v>
      </c>
      <c r="C229" s="48" t="s">
        <v>211</v>
      </c>
      <c r="D229" s="49">
        <v>15.504</v>
      </c>
      <c r="E229" s="50">
        <v>3</v>
      </c>
      <c r="F229" s="51" t="s">
        <v>9</v>
      </c>
      <c r="G229" s="52">
        <v>90</v>
      </c>
      <c r="H229" s="53">
        <f t="shared" si="6"/>
        <v>279.072</v>
      </c>
    </row>
    <row r="230" spans="1:8" x14ac:dyDescent="0.25">
      <c r="A230" s="26">
        <v>44</v>
      </c>
      <c r="B230" s="47" t="s">
        <v>168</v>
      </c>
      <c r="C230" s="48" t="s">
        <v>212</v>
      </c>
      <c r="D230" s="49">
        <v>15.505000000000001</v>
      </c>
      <c r="E230" s="50">
        <v>3</v>
      </c>
      <c r="F230" s="51" t="s">
        <v>9</v>
      </c>
      <c r="G230" s="52">
        <v>90</v>
      </c>
      <c r="H230" s="53">
        <f t="shared" si="6"/>
        <v>279.09000000000003</v>
      </c>
    </row>
    <row r="231" spans="1:8" x14ac:dyDescent="0.25">
      <c r="A231" s="26">
        <v>45</v>
      </c>
      <c r="B231" s="47" t="s">
        <v>168</v>
      </c>
      <c r="C231" s="48" t="s">
        <v>213</v>
      </c>
      <c r="D231" s="49">
        <v>10.003</v>
      </c>
      <c r="E231" s="50">
        <v>3</v>
      </c>
      <c r="F231" s="51" t="s">
        <v>9</v>
      </c>
      <c r="G231" s="52">
        <v>90</v>
      </c>
      <c r="H231" s="53">
        <f t="shared" si="6"/>
        <v>180.054</v>
      </c>
    </row>
    <row r="232" spans="1:8" x14ac:dyDescent="0.25">
      <c r="A232" s="26">
        <v>46</v>
      </c>
      <c r="B232" s="47" t="s">
        <v>168</v>
      </c>
      <c r="C232" s="48" t="s">
        <v>214</v>
      </c>
      <c r="D232" s="49">
        <v>32.01</v>
      </c>
      <c r="E232" s="50">
        <v>3</v>
      </c>
      <c r="F232" s="51" t="s">
        <v>9</v>
      </c>
      <c r="G232" s="52">
        <v>90</v>
      </c>
      <c r="H232" s="53">
        <f t="shared" si="6"/>
        <v>576.17999999999995</v>
      </c>
    </row>
    <row r="233" spans="1:8" x14ac:dyDescent="0.25">
      <c r="A233" s="26">
        <v>47</v>
      </c>
      <c r="B233" s="47" t="s">
        <v>168</v>
      </c>
      <c r="C233" s="48" t="s">
        <v>215</v>
      </c>
      <c r="D233" s="49">
        <v>13.004</v>
      </c>
      <c r="E233" s="50">
        <v>3</v>
      </c>
      <c r="F233" s="51" t="s">
        <v>9</v>
      </c>
      <c r="G233" s="52">
        <v>90</v>
      </c>
      <c r="H233" s="53">
        <f t="shared" si="6"/>
        <v>234.072</v>
      </c>
    </row>
    <row r="234" spans="1:8" x14ac:dyDescent="0.25">
      <c r="A234" s="25">
        <v>48</v>
      </c>
      <c r="B234" s="40" t="s">
        <v>168</v>
      </c>
      <c r="C234" s="41" t="s">
        <v>216</v>
      </c>
      <c r="D234" s="42">
        <v>22.006</v>
      </c>
      <c r="E234" s="43">
        <v>3</v>
      </c>
      <c r="F234" s="44" t="s">
        <v>9</v>
      </c>
      <c r="G234" s="45">
        <v>90</v>
      </c>
      <c r="H234" s="46">
        <f t="shared" si="6"/>
        <v>396.108</v>
      </c>
    </row>
    <row r="235" spans="1:8" x14ac:dyDescent="0.25">
      <c r="A235" s="26">
        <v>49</v>
      </c>
      <c r="B235" s="47" t="s">
        <v>168</v>
      </c>
      <c r="C235" s="48" t="s">
        <v>217</v>
      </c>
      <c r="D235" s="49">
        <v>20.006</v>
      </c>
      <c r="E235" s="50">
        <v>3</v>
      </c>
      <c r="F235" s="51" t="s">
        <v>9</v>
      </c>
      <c r="G235" s="52">
        <v>90</v>
      </c>
      <c r="H235" s="53">
        <f t="shared" si="6"/>
        <v>360.108</v>
      </c>
    </row>
    <row r="236" spans="1:8" x14ac:dyDescent="0.25">
      <c r="A236" s="26">
        <v>50</v>
      </c>
      <c r="B236" s="47" t="s">
        <v>168</v>
      </c>
      <c r="C236" s="48" t="s">
        <v>218</v>
      </c>
      <c r="D236" s="49">
        <v>15.005000000000001</v>
      </c>
      <c r="E236" s="50">
        <v>3</v>
      </c>
      <c r="F236" s="51" t="s">
        <v>9</v>
      </c>
      <c r="G236" s="52">
        <v>90</v>
      </c>
      <c r="H236" s="53">
        <f t="shared" si="6"/>
        <v>270.09000000000003</v>
      </c>
    </row>
    <row r="237" spans="1:8" x14ac:dyDescent="0.25">
      <c r="A237" s="27">
        <v>51</v>
      </c>
      <c r="B237" s="71" t="s">
        <v>168</v>
      </c>
      <c r="C237" s="72" t="s">
        <v>219</v>
      </c>
      <c r="D237" s="73">
        <v>15.005000000000001</v>
      </c>
      <c r="E237" s="57">
        <v>3</v>
      </c>
      <c r="F237" s="74" t="s">
        <v>9</v>
      </c>
      <c r="G237" s="59">
        <v>90</v>
      </c>
      <c r="H237" s="60">
        <f t="shared" si="6"/>
        <v>270.09000000000003</v>
      </c>
    </row>
    <row r="238" spans="1:8" x14ac:dyDescent="0.25">
      <c r="A238" s="26">
        <v>52</v>
      </c>
      <c r="B238" s="47" t="s">
        <v>168</v>
      </c>
      <c r="C238" s="48" t="s">
        <v>220</v>
      </c>
      <c r="D238" s="49">
        <v>64.269000000000005</v>
      </c>
      <c r="E238" s="50">
        <v>3</v>
      </c>
      <c r="F238" s="51" t="s">
        <v>9</v>
      </c>
      <c r="G238" s="52">
        <v>90</v>
      </c>
      <c r="H238" s="53">
        <f t="shared" si="6"/>
        <v>1156.8420000000001</v>
      </c>
    </row>
    <row r="239" spans="1:8" x14ac:dyDescent="0.25">
      <c r="A239" s="26">
        <v>53</v>
      </c>
      <c r="B239" s="47" t="s">
        <v>168</v>
      </c>
      <c r="C239" s="48" t="s">
        <v>221</v>
      </c>
      <c r="D239" s="49">
        <v>18.004999999999999</v>
      </c>
      <c r="E239" s="50">
        <v>3</v>
      </c>
      <c r="F239" s="51" t="s">
        <v>9</v>
      </c>
      <c r="G239" s="52">
        <v>90</v>
      </c>
      <c r="H239" s="53">
        <f t="shared" si="6"/>
        <v>324.08999999999997</v>
      </c>
    </row>
    <row r="240" spans="1:8" x14ac:dyDescent="0.25">
      <c r="A240" s="26">
        <v>54</v>
      </c>
      <c r="B240" s="47" t="s">
        <v>168</v>
      </c>
      <c r="C240" s="48" t="s">
        <v>222</v>
      </c>
      <c r="D240" s="49">
        <v>1.667</v>
      </c>
      <c r="E240" s="50">
        <v>3</v>
      </c>
      <c r="F240" s="51" t="s">
        <v>9</v>
      </c>
      <c r="G240" s="52">
        <v>90</v>
      </c>
      <c r="H240" s="53">
        <f t="shared" si="6"/>
        <v>30.006</v>
      </c>
    </row>
    <row r="241" spans="1:8" x14ac:dyDescent="0.25">
      <c r="A241" s="26">
        <v>55</v>
      </c>
      <c r="B241" s="47" t="s">
        <v>168</v>
      </c>
      <c r="C241" s="48" t="s">
        <v>223</v>
      </c>
      <c r="D241" s="49">
        <v>18.504999999999999</v>
      </c>
      <c r="E241" s="50">
        <v>3</v>
      </c>
      <c r="F241" s="51" t="s">
        <v>9</v>
      </c>
      <c r="G241" s="52">
        <v>90</v>
      </c>
      <c r="H241" s="53">
        <f t="shared" si="6"/>
        <v>333.09</v>
      </c>
    </row>
    <row r="242" spans="1:8" x14ac:dyDescent="0.25">
      <c r="A242" s="26">
        <v>56</v>
      </c>
      <c r="B242" s="47" t="s">
        <v>168</v>
      </c>
      <c r="C242" s="120" t="s">
        <v>224</v>
      </c>
      <c r="D242" s="49">
        <v>11.003</v>
      </c>
      <c r="E242" s="50">
        <v>4</v>
      </c>
      <c r="F242" s="51" t="s">
        <v>9</v>
      </c>
      <c r="G242" s="52">
        <v>90</v>
      </c>
      <c r="H242" s="53">
        <f t="shared" si="6"/>
        <v>198.054</v>
      </c>
    </row>
    <row r="243" spans="1:8" x14ac:dyDescent="0.25">
      <c r="A243" s="26">
        <v>57</v>
      </c>
      <c r="B243" s="47" t="s">
        <v>168</v>
      </c>
      <c r="C243" s="120" t="s">
        <v>225</v>
      </c>
      <c r="D243" s="49">
        <v>15.004</v>
      </c>
      <c r="E243" s="50">
        <v>3</v>
      </c>
      <c r="F243" s="51" t="s">
        <v>9</v>
      </c>
      <c r="G243" s="52">
        <v>90</v>
      </c>
      <c r="H243" s="53">
        <f t="shared" si="6"/>
        <v>270.072</v>
      </c>
    </row>
    <row r="244" spans="1:8" x14ac:dyDescent="0.25">
      <c r="A244" s="26">
        <v>58</v>
      </c>
      <c r="B244" s="119" t="s">
        <v>168</v>
      </c>
      <c r="C244" s="120" t="s">
        <v>226</v>
      </c>
      <c r="D244" s="121">
        <v>10.003</v>
      </c>
      <c r="E244" s="122">
        <v>3</v>
      </c>
      <c r="F244" s="123" t="s">
        <v>9</v>
      </c>
      <c r="G244" s="52">
        <v>90</v>
      </c>
      <c r="H244" s="53">
        <f t="shared" si="6"/>
        <v>180.054</v>
      </c>
    </row>
    <row r="245" spans="1:8" x14ac:dyDescent="0.25">
      <c r="A245" s="26">
        <v>59</v>
      </c>
      <c r="B245" s="47" t="s">
        <v>168</v>
      </c>
      <c r="C245" s="48" t="s">
        <v>227</v>
      </c>
      <c r="D245" s="49">
        <v>44.012999999999998</v>
      </c>
      <c r="E245" s="50">
        <v>3</v>
      </c>
      <c r="F245" s="51" t="s">
        <v>9</v>
      </c>
      <c r="G245" s="52">
        <v>90</v>
      </c>
      <c r="H245" s="53">
        <f t="shared" si="6"/>
        <v>792.23399999999992</v>
      </c>
    </row>
    <row r="246" spans="1:8" x14ac:dyDescent="0.25">
      <c r="A246" s="26">
        <v>60</v>
      </c>
      <c r="B246" s="47" t="s">
        <v>168</v>
      </c>
      <c r="C246" s="48" t="s">
        <v>228</v>
      </c>
      <c r="D246" s="49">
        <v>50.015000000000001</v>
      </c>
      <c r="E246" s="50">
        <v>3</v>
      </c>
      <c r="F246" s="51" t="s">
        <v>9</v>
      </c>
      <c r="G246" s="52">
        <v>90</v>
      </c>
      <c r="H246" s="53">
        <f t="shared" si="6"/>
        <v>900.27</v>
      </c>
    </row>
    <row r="247" spans="1:8" x14ac:dyDescent="0.25">
      <c r="A247" s="26">
        <v>61</v>
      </c>
      <c r="B247" s="47" t="s">
        <v>168</v>
      </c>
      <c r="C247" s="48" t="s">
        <v>229</v>
      </c>
      <c r="D247" s="49">
        <v>22.306999999999999</v>
      </c>
      <c r="E247" s="50">
        <v>3</v>
      </c>
      <c r="F247" s="51" t="s">
        <v>9</v>
      </c>
      <c r="G247" s="52">
        <v>90</v>
      </c>
      <c r="H247" s="53">
        <f t="shared" si="6"/>
        <v>401.52599999999995</v>
      </c>
    </row>
    <row r="248" spans="1:8" x14ac:dyDescent="0.25">
      <c r="A248" s="26">
        <v>62</v>
      </c>
      <c r="B248" s="47" t="s">
        <v>168</v>
      </c>
      <c r="C248" s="48" t="s">
        <v>230</v>
      </c>
      <c r="D248" s="49">
        <v>16.805</v>
      </c>
      <c r="E248" s="50">
        <v>3</v>
      </c>
      <c r="F248" s="51" t="s">
        <v>9</v>
      </c>
      <c r="G248" s="52">
        <v>90</v>
      </c>
      <c r="H248" s="53">
        <f t="shared" si="6"/>
        <v>302.49</v>
      </c>
    </row>
    <row r="249" spans="1:8" x14ac:dyDescent="0.25">
      <c r="A249" s="26">
        <v>63</v>
      </c>
      <c r="B249" s="47" t="s">
        <v>168</v>
      </c>
      <c r="C249" s="48" t="s">
        <v>231</v>
      </c>
      <c r="D249" s="49">
        <v>30.009</v>
      </c>
      <c r="E249" s="50">
        <v>3</v>
      </c>
      <c r="F249" s="51" t="s">
        <v>9</v>
      </c>
      <c r="G249" s="52">
        <v>90</v>
      </c>
      <c r="H249" s="53">
        <f t="shared" si="6"/>
        <v>540.16200000000003</v>
      </c>
    </row>
    <row r="250" spans="1:8" x14ac:dyDescent="0.25">
      <c r="A250" s="26">
        <v>64</v>
      </c>
      <c r="B250" s="47" t="s">
        <v>168</v>
      </c>
      <c r="C250" s="48" t="s">
        <v>232</v>
      </c>
      <c r="D250" s="49">
        <v>19.004999999999999</v>
      </c>
      <c r="E250" s="50">
        <v>3</v>
      </c>
      <c r="F250" s="51" t="s">
        <v>9</v>
      </c>
      <c r="G250" s="52">
        <v>90</v>
      </c>
      <c r="H250" s="53">
        <f t="shared" si="6"/>
        <v>342.09</v>
      </c>
    </row>
    <row r="251" spans="1:8" x14ac:dyDescent="0.25">
      <c r="A251" s="26">
        <v>65</v>
      </c>
      <c r="B251" s="47" t="s">
        <v>168</v>
      </c>
      <c r="C251" s="48" t="s">
        <v>233</v>
      </c>
      <c r="D251" s="49">
        <v>24.132000000000001</v>
      </c>
      <c r="E251" s="50">
        <v>3</v>
      </c>
      <c r="F251" s="51" t="s">
        <v>9</v>
      </c>
      <c r="G251" s="52">
        <v>90</v>
      </c>
      <c r="H251" s="53">
        <f t="shared" ref="H251:H292" si="7">20%*G251*D251</f>
        <v>434.37600000000003</v>
      </c>
    </row>
    <row r="252" spans="1:8" x14ac:dyDescent="0.25">
      <c r="A252" s="26">
        <v>66</v>
      </c>
      <c r="B252" s="47" t="s">
        <v>168</v>
      </c>
      <c r="C252" s="48" t="s">
        <v>234</v>
      </c>
      <c r="D252" s="49">
        <v>19.131</v>
      </c>
      <c r="E252" s="50">
        <v>3</v>
      </c>
      <c r="F252" s="51" t="s">
        <v>9</v>
      </c>
      <c r="G252" s="52">
        <v>90</v>
      </c>
      <c r="H252" s="53">
        <f t="shared" si="7"/>
        <v>344.358</v>
      </c>
    </row>
    <row r="253" spans="1:8" x14ac:dyDescent="0.25">
      <c r="A253" s="26">
        <v>67</v>
      </c>
      <c r="B253" s="47" t="s">
        <v>168</v>
      </c>
      <c r="C253" s="48" t="s">
        <v>235</v>
      </c>
      <c r="D253" s="49">
        <v>65.021000000000001</v>
      </c>
      <c r="E253" s="50">
        <v>3</v>
      </c>
      <c r="F253" s="51" t="s">
        <v>9</v>
      </c>
      <c r="G253" s="52">
        <v>90</v>
      </c>
      <c r="H253" s="53">
        <f t="shared" si="7"/>
        <v>1170.3779999999999</v>
      </c>
    </row>
    <row r="254" spans="1:8" x14ac:dyDescent="0.25">
      <c r="A254" s="26">
        <v>68</v>
      </c>
      <c r="B254" s="47" t="s">
        <v>168</v>
      </c>
      <c r="C254" s="48" t="s">
        <v>236</v>
      </c>
      <c r="D254" s="49">
        <v>12.005000000000001</v>
      </c>
      <c r="E254" s="50">
        <v>3</v>
      </c>
      <c r="F254" s="51" t="s">
        <v>9</v>
      </c>
      <c r="G254" s="52">
        <v>90</v>
      </c>
      <c r="H254" s="53">
        <f t="shared" si="7"/>
        <v>216.09</v>
      </c>
    </row>
    <row r="255" spans="1:8" x14ac:dyDescent="0.25">
      <c r="A255" s="26">
        <v>69</v>
      </c>
      <c r="B255" s="47" t="s">
        <v>168</v>
      </c>
      <c r="C255" s="48" t="s">
        <v>237</v>
      </c>
      <c r="D255" s="49">
        <v>50.015000000000001</v>
      </c>
      <c r="E255" s="50">
        <v>3</v>
      </c>
      <c r="F255" s="51" t="s">
        <v>9</v>
      </c>
      <c r="G255" s="52">
        <v>90</v>
      </c>
      <c r="H255" s="53">
        <f t="shared" si="7"/>
        <v>900.27</v>
      </c>
    </row>
    <row r="256" spans="1:8" x14ac:dyDescent="0.25">
      <c r="A256" s="26">
        <v>70</v>
      </c>
      <c r="B256" s="47" t="s">
        <v>168</v>
      </c>
      <c r="C256" s="48" t="s">
        <v>238</v>
      </c>
      <c r="D256" s="49">
        <v>23.007000000000001</v>
      </c>
      <c r="E256" s="50">
        <v>3</v>
      </c>
      <c r="F256" s="51" t="s">
        <v>9</v>
      </c>
      <c r="G256" s="52">
        <v>90</v>
      </c>
      <c r="H256" s="53">
        <f t="shared" si="7"/>
        <v>414.12600000000003</v>
      </c>
    </row>
    <row r="257" spans="1:8" x14ac:dyDescent="0.25">
      <c r="A257" s="27">
        <v>71</v>
      </c>
      <c r="B257" s="71" t="s">
        <v>168</v>
      </c>
      <c r="C257" s="72" t="s">
        <v>239</v>
      </c>
      <c r="D257" s="73">
        <v>24.007000000000001</v>
      </c>
      <c r="E257" s="57">
        <v>3</v>
      </c>
      <c r="F257" s="74" t="s">
        <v>9</v>
      </c>
      <c r="G257" s="59">
        <v>90</v>
      </c>
      <c r="H257" s="60">
        <f t="shared" si="7"/>
        <v>432.12600000000003</v>
      </c>
    </row>
    <row r="258" spans="1:8" x14ac:dyDescent="0.25">
      <c r="A258" s="26">
        <v>72</v>
      </c>
      <c r="B258" s="47" t="s">
        <v>168</v>
      </c>
      <c r="C258" s="48" t="s">
        <v>240</v>
      </c>
      <c r="D258" s="49">
        <v>15.004</v>
      </c>
      <c r="E258" s="50">
        <v>3</v>
      </c>
      <c r="F258" s="51" t="s">
        <v>9</v>
      </c>
      <c r="G258" s="52">
        <v>90</v>
      </c>
      <c r="H258" s="53">
        <f t="shared" si="7"/>
        <v>270.072</v>
      </c>
    </row>
    <row r="259" spans="1:8" x14ac:dyDescent="0.25">
      <c r="A259" s="26">
        <v>73</v>
      </c>
      <c r="B259" s="47" t="s">
        <v>168</v>
      </c>
      <c r="C259" s="48" t="s">
        <v>241</v>
      </c>
      <c r="D259" s="49">
        <v>11.503</v>
      </c>
      <c r="E259" s="50">
        <v>3</v>
      </c>
      <c r="F259" s="51" t="s">
        <v>9</v>
      </c>
      <c r="G259" s="52">
        <v>90</v>
      </c>
      <c r="H259" s="53">
        <f t="shared" si="7"/>
        <v>207.054</v>
      </c>
    </row>
    <row r="260" spans="1:8" x14ac:dyDescent="0.25">
      <c r="A260" s="26">
        <v>74</v>
      </c>
      <c r="B260" s="47" t="s">
        <v>168</v>
      </c>
      <c r="C260" s="48" t="s">
        <v>242</v>
      </c>
      <c r="D260" s="49">
        <v>25.007000000000001</v>
      </c>
      <c r="E260" s="50">
        <v>3</v>
      </c>
      <c r="F260" s="51" t="s">
        <v>9</v>
      </c>
      <c r="G260" s="52">
        <v>90</v>
      </c>
      <c r="H260" s="53">
        <f t="shared" si="7"/>
        <v>450.12600000000003</v>
      </c>
    </row>
    <row r="261" spans="1:8" x14ac:dyDescent="0.25">
      <c r="A261" s="26">
        <v>75</v>
      </c>
      <c r="B261" s="47" t="s">
        <v>168</v>
      </c>
      <c r="C261" s="48" t="s">
        <v>243</v>
      </c>
      <c r="D261" s="49">
        <v>32.01</v>
      </c>
      <c r="E261" s="50">
        <v>3</v>
      </c>
      <c r="F261" s="51" t="s">
        <v>9</v>
      </c>
      <c r="G261" s="52">
        <v>90</v>
      </c>
      <c r="H261" s="53">
        <f t="shared" si="7"/>
        <v>576.17999999999995</v>
      </c>
    </row>
    <row r="262" spans="1:8" x14ac:dyDescent="0.25">
      <c r="A262" s="26">
        <v>76</v>
      </c>
      <c r="B262" s="47" t="s">
        <v>168</v>
      </c>
      <c r="C262" s="48" t="s">
        <v>244</v>
      </c>
      <c r="D262" s="49">
        <v>32.009</v>
      </c>
      <c r="E262" s="50">
        <v>3</v>
      </c>
      <c r="F262" s="51" t="s">
        <v>9</v>
      </c>
      <c r="G262" s="52">
        <v>90</v>
      </c>
      <c r="H262" s="53">
        <f t="shared" si="7"/>
        <v>576.16200000000003</v>
      </c>
    </row>
    <row r="263" spans="1:8" x14ac:dyDescent="0.25">
      <c r="A263" s="26">
        <v>77</v>
      </c>
      <c r="B263" s="119" t="s">
        <v>168</v>
      </c>
      <c r="C263" s="120" t="s">
        <v>245</v>
      </c>
      <c r="D263" s="121">
        <v>21.006</v>
      </c>
      <c r="E263" s="122">
        <v>3</v>
      </c>
      <c r="F263" s="123" t="s">
        <v>9</v>
      </c>
      <c r="G263" s="52">
        <v>90</v>
      </c>
      <c r="H263" s="53">
        <f t="shared" si="7"/>
        <v>378.108</v>
      </c>
    </row>
    <row r="264" spans="1:8" x14ac:dyDescent="0.25">
      <c r="A264" s="26">
        <v>78</v>
      </c>
      <c r="B264" s="119" t="s">
        <v>168</v>
      </c>
      <c r="C264" s="120" t="s">
        <v>246</v>
      </c>
      <c r="D264" s="121">
        <v>174.25899999999999</v>
      </c>
      <c r="E264" s="122">
        <v>4</v>
      </c>
      <c r="F264" s="123" t="s">
        <v>9</v>
      </c>
      <c r="G264" s="52">
        <v>90</v>
      </c>
      <c r="H264" s="53">
        <f t="shared" si="7"/>
        <v>3136.6619999999998</v>
      </c>
    </row>
    <row r="265" spans="1:8" x14ac:dyDescent="0.25">
      <c r="A265" s="26">
        <v>79</v>
      </c>
      <c r="B265" s="47" t="s">
        <v>168</v>
      </c>
      <c r="C265" s="48" t="s">
        <v>247</v>
      </c>
      <c r="D265" s="49">
        <v>32.009</v>
      </c>
      <c r="E265" s="50">
        <v>3</v>
      </c>
      <c r="F265" s="51" t="s">
        <v>9</v>
      </c>
      <c r="G265" s="52">
        <v>90</v>
      </c>
      <c r="H265" s="53">
        <f t="shared" si="7"/>
        <v>576.16200000000003</v>
      </c>
    </row>
    <row r="266" spans="1:8" x14ac:dyDescent="0.25">
      <c r="A266" s="26">
        <v>80</v>
      </c>
      <c r="B266" s="47" t="s">
        <v>168</v>
      </c>
      <c r="C266" s="48" t="s">
        <v>248</v>
      </c>
      <c r="D266" s="49">
        <v>33.01</v>
      </c>
      <c r="E266" s="50">
        <v>3</v>
      </c>
      <c r="F266" s="51" t="s">
        <v>9</v>
      </c>
      <c r="G266" s="52">
        <v>90</v>
      </c>
      <c r="H266" s="53">
        <f t="shared" si="7"/>
        <v>594.17999999999995</v>
      </c>
    </row>
    <row r="267" spans="1:8" x14ac:dyDescent="0.25">
      <c r="A267" s="26">
        <v>81</v>
      </c>
      <c r="B267" s="47" t="s">
        <v>168</v>
      </c>
      <c r="C267" s="48" t="s">
        <v>249</v>
      </c>
      <c r="D267" s="49">
        <v>32.51</v>
      </c>
      <c r="E267" s="50">
        <v>3</v>
      </c>
      <c r="F267" s="51" t="s">
        <v>9</v>
      </c>
      <c r="G267" s="52">
        <v>90</v>
      </c>
      <c r="H267" s="53">
        <f t="shared" si="7"/>
        <v>585.17999999999995</v>
      </c>
    </row>
    <row r="268" spans="1:8" x14ac:dyDescent="0.25">
      <c r="A268" s="26">
        <v>82</v>
      </c>
      <c r="B268" s="47" t="s">
        <v>168</v>
      </c>
      <c r="C268" s="48" t="s">
        <v>250</v>
      </c>
      <c r="D268" s="49">
        <v>12.004</v>
      </c>
      <c r="E268" s="50">
        <v>3</v>
      </c>
      <c r="F268" s="51" t="s">
        <v>9</v>
      </c>
      <c r="G268" s="52">
        <v>90</v>
      </c>
      <c r="H268" s="53">
        <f t="shared" si="7"/>
        <v>216.072</v>
      </c>
    </row>
    <row r="269" spans="1:8" x14ac:dyDescent="0.25">
      <c r="A269" s="26">
        <v>83</v>
      </c>
      <c r="B269" s="47" t="s">
        <v>168</v>
      </c>
      <c r="C269" s="48" t="s">
        <v>251</v>
      </c>
      <c r="D269" s="49">
        <v>10.503</v>
      </c>
      <c r="E269" s="50">
        <v>3</v>
      </c>
      <c r="F269" s="51" t="s">
        <v>9</v>
      </c>
      <c r="G269" s="52">
        <v>90</v>
      </c>
      <c r="H269" s="53">
        <f t="shared" si="7"/>
        <v>189.054</v>
      </c>
    </row>
    <row r="270" spans="1:8" x14ac:dyDescent="0.25">
      <c r="A270" s="26">
        <v>84</v>
      </c>
      <c r="B270" s="47" t="s">
        <v>168</v>
      </c>
      <c r="C270" s="48" t="s">
        <v>252</v>
      </c>
      <c r="D270" s="49">
        <v>17.431999999999999</v>
      </c>
      <c r="E270" s="50">
        <v>3</v>
      </c>
      <c r="F270" s="51" t="s">
        <v>9</v>
      </c>
      <c r="G270" s="52">
        <v>90</v>
      </c>
      <c r="H270" s="53">
        <f t="shared" si="7"/>
        <v>313.77599999999995</v>
      </c>
    </row>
    <row r="271" spans="1:8" x14ac:dyDescent="0.25">
      <c r="A271" s="26">
        <v>85</v>
      </c>
      <c r="B271" s="47" t="s">
        <v>168</v>
      </c>
      <c r="C271" s="48" t="s">
        <v>253</v>
      </c>
      <c r="D271" s="49">
        <v>120.036</v>
      </c>
      <c r="E271" s="50">
        <v>3</v>
      </c>
      <c r="F271" s="51" t="s">
        <v>9</v>
      </c>
      <c r="G271" s="52">
        <v>90</v>
      </c>
      <c r="H271" s="53">
        <f t="shared" si="7"/>
        <v>2160.6480000000001</v>
      </c>
    </row>
    <row r="272" spans="1:8" x14ac:dyDescent="0.25">
      <c r="A272" s="26">
        <v>86</v>
      </c>
      <c r="B272" s="47" t="s">
        <v>168</v>
      </c>
      <c r="C272" s="48" t="s">
        <v>254</v>
      </c>
      <c r="D272" s="49">
        <v>45.014000000000003</v>
      </c>
      <c r="E272" s="50">
        <v>3</v>
      </c>
      <c r="F272" s="51" t="s">
        <v>9</v>
      </c>
      <c r="G272" s="52">
        <v>90</v>
      </c>
      <c r="H272" s="53">
        <f t="shared" si="7"/>
        <v>810.25200000000007</v>
      </c>
    </row>
    <row r="273" spans="1:8" x14ac:dyDescent="0.25">
      <c r="A273" s="25">
        <v>87</v>
      </c>
      <c r="B273" s="40" t="s">
        <v>168</v>
      </c>
      <c r="C273" s="41" t="s">
        <v>255</v>
      </c>
      <c r="D273" s="42">
        <v>10.003</v>
      </c>
      <c r="E273" s="43">
        <v>3</v>
      </c>
      <c r="F273" s="44" t="s">
        <v>9</v>
      </c>
      <c r="G273" s="45">
        <v>90</v>
      </c>
      <c r="H273" s="46">
        <f t="shared" si="7"/>
        <v>180.054</v>
      </c>
    </row>
    <row r="274" spans="1:8" x14ac:dyDescent="0.25">
      <c r="A274" s="26">
        <v>88</v>
      </c>
      <c r="B274" s="47" t="s">
        <v>168</v>
      </c>
      <c r="C274" s="48" t="s">
        <v>256</v>
      </c>
      <c r="D274" s="49">
        <v>10.003</v>
      </c>
      <c r="E274" s="50">
        <v>3</v>
      </c>
      <c r="F274" s="51" t="s">
        <v>9</v>
      </c>
      <c r="G274" s="52">
        <v>90</v>
      </c>
      <c r="H274" s="53">
        <f t="shared" si="7"/>
        <v>180.054</v>
      </c>
    </row>
    <row r="275" spans="1:8" x14ac:dyDescent="0.25">
      <c r="A275" s="26">
        <v>89</v>
      </c>
      <c r="B275" s="47" t="s">
        <v>168</v>
      </c>
      <c r="C275" s="48" t="s">
        <v>257</v>
      </c>
      <c r="D275" s="49">
        <v>33.99</v>
      </c>
      <c r="E275" s="50">
        <v>3</v>
      </c>
      <c r="F275" s="51" t="s">
        <v>9</v>
      </c>
      <c r="G275" s="52">
        <v>90</v>
      </c>
      <c r="H275" s="53">
        <f t="shared" si="7"/>
        <v>611.82000000000005</v>
      </c>
    </row>
    <row r="276" spans="1:8" x14ac:dyDescent="0.25">
      <c r="A276" s="26">
        <v>90</v>
      </c>
      <c r="B276" s="47" t="s">
        <v>168</v>
      </c>
      <c r="C276" s="48" t="s">
        <v>258</v>
      </c>
      <c r="D276" s="49">
        <v>32.765999999999998</v>
      </c>
      <c r="E276" s="50">
        <v>3</v>
      </c>
      <c r="F276" s="51" t="s">
        <v>9</v>
      </c>
      <c r="G276" s="52">
        <v>90</v>
      </c>
      <c r="H276" s="53">
        <f t="shared" si="7"/>
        <v>589.78800000000001</v>
      </c>
    </row>
    <row r="277" spans="1:8" x14ac:dyDescent="0.25">
      <c r="A277" s="26">
        <v>91</v>
      </c>
      <c r="B277" s="47" t="s">
        <v>168</v>
      </c>
      <c r="C277" s="48" t="s">
        <v>259</v>
      </c>
      <c r="D277" s="49">
        <v>29.007999999999999</v>
      </c>
      <c r="E277" s="50">
        <v>3</v>
      </c>
      <c r="F277" s="51" t="s">
        <v>9</v>
      </c>
      <c r="G277" s="52">
        <v>90</v>
      </c>
      <c r="H277" s="53">
        <f t="shared" si="7"/>
        <v>522.14400000000001</v>
      </c>
    </row>
    <row r="278" spans="1:8" x14ac:dyDescent="0.25">
      <c r="A278" s="26">
        <v>92</v>
      </c>
      <c r="B278" s="47" t="s">
        <v>168</v>
      </c>
      <c r="C278" s="48" t="s">
        <v>260</v>
      </c>
      <c r="D278" s="49">
        <v>22.763000000000002</v>
      </c>
      <c r="E278" s="50">
        <v>3</v>
      </c>
      <c r="F278" s="51" t="s">
        <v>9</v>
      </c>
      <c r="G278" s="52">
        <v>90</v>
      </c>
      <c r="H278" s="53">
        <f t="shared" si="7"/>
        <v>409.73400000000004</v>
      </c>
    </row>
    <row r="279" spans="1:8" x14ac:dyDescent="0.25">
      <c r="A279" s="26">
        <v>93</v>
      </c>
      <c r="B279" s="47" t="s">
        <v>168</v>
      </c>
      <c r="C279" s="48" t="s">
        <v>261</v>
      </c>
      <c r="D279" s="49">
        <v>45.564</v>
      </c>
      <c r="E279" s="50">
        <v>3</v>
      </c>
      <c r="F279" s="51" t="s">
        <v>9</v>
      </c>
      <c r="G279" s="52">
        <v>90</v>
      </c>
      <c r="H279" s="53">
        <f t="shared" si="7"/>
        <v>820.15200000000004</v>
      </c>
    </row>
    <row r="280" spans="1:8" x14ac:dyDescent="0.25">
      <c r="A280" s="26">
        <v>94</v>
      </c>
      <c r="B280" s="47" t="s">
        <v>168</v>
      </c>
      <c r="C280" s="48" t="s">
        <v>262</v>
      </c>
      <c r="D280" s="49">
        <v>25.007000000000001</v>
      </c>
      <c r="E280" s="50">
        <v>3</v>
      </c>
      <c r="F280" s="51" t="s">
        <v>9</v>
      </c>
      <c r="G280" s="52">
        <v>90</v>
      </c>
      <c r="H280" s="53">
        <f t="shared" si="7"/>
        <v>450.12600000000003</v>
      </c>
    </row>
    <row r="281" spans="1:8" x14ac:dyDescent="0.25">
      <c r="A281" s="26">
        <v>95</v>
      </c>
      <c r="B281" s="47" t="s">
        <v>168</v>
      </c>
      <c r="C281" s="48" t="s">
        <v>263</v>
      </c>
      <c r="D281" s="49">
        <v>15.505000000000001</v>
      </c>
      <c r="E281" s="50">
        <v>3</v>
      </c>
      <c r="F281" s="51" t="s">
        <v>9</v>
      </c>
      <c r="G281" s="52">
        <v>90</v>
      </c>
      <c r="H281" s="53">
        <f t="shared" si="7"/>
        <v>279.09000000000003</v>
      </c>
    </row>
    <row r="282" spans="1:8" x14ac:dyDescent="0.25">
      <c r="A282" s="26">
        <v>96</v>
      </c>
      <c r="B282" s="47" t="s">
        <v>168</v>
      </c>
      <c r="C282" s="48" t="s">
        <v>264</v>
      </c>
      <c r="D282" s="49">
        <v>25.007000000000001</v>
      </c>
      <c r="E282" s="50">
        <v>3</v>
      </c>
      <c r="F282" s="51" t="s">
        <v>9</v>
      </c>
      <c r="G282" s="52">
        <v>90</v>
      </c>
      <c r="H282" s="53">
        <f t="shared" si="7"/>
        <v>450.12600000000003</v>
      </c>
    </row>
    <row r="283" spans="1:8" x14ac:dyDescent="0.25">
      <c r="A283" s="26">
        <v>97</v>
      </c>
      <c r="B283" s="47" t="s">
        <v>168</v>
      </c>
      <c r="C283" s="48" t="s">
        <v>265</v>
      </c>
      <c r="D283" s="49">
        <v>15.454000000000001</v>
      </c>
      <c r="E283" s="50">
        <v>3</v>
      </c>
      <c r="F283" s="51" t="s">
        <v>9</v>
      </c>
      <c r="G283" s="52">
        <v>90</v>
      </c>
      <c r="H283" s="53">
        <f t="shared" si="7"/>
        <v>278.17200000000003</v>
      </c>
    </row>
    <row r="284" spans="1:8" x14ac:dyDescent="0.25">
      <c r="A284" s="26">
        <v>98</v>
      </c>
      <c r="B284" s="47" t="s">
        <v>168</v>
      </c>
      <c r="C284" s="48" t="s">
        <v>266</v>
      </c>
      <c r="D284" s="49">
        <v>15.204000000000001</v>
      </c>
      <c r="E284" s="50">
        <v>3</v>
      </c>
      <c r="F284" s="51" t="s">
        <v>9</v>
      </c>
      <c r="G284" s="52">
        <v>90</v>
      </c>
      <c r="H284" s="53">
        <f t="shared" si="7"/>
        <v>273.67200000000003</v>
      </c>
    </row>
    <row r="285" spans="1:8" ht="15.75" thickBot="1" x14ac:dyDescent="0.3">
      <c r="A285" s="27">
        <v>99</v>
      </c>
      <c r="B285" s="71" t="s">
        <v>168</v>
      </c>
      <c r="C285" s="72" t="s">
        <v>267</v>
      </c>
      <c r="D285" s="73">
        <v>929.505</v>
      </c>
      <c r="E285" s="57">
        <v>3</v>
      </c>
      <c r="F285" s="74" t="s">
        <v>9</v>
      </c>
      <c r="G285" s="59">
        <v>90</v>
      </c>
      <c r="H285" s="60">
        <f t="shared" si="7"/>
        <v>16731.09</v>
      </c>
    </row>
    <row r="286" spans="1:8" ht="15.75" thickBot="1" x14ac:dyDescent="0.3">
      <c r="A286" s="32"/>
      <c r="B286" s="68" t="s">
        <v>14</v>
      </c>
      <c r="C286" s="69"/>
      <c r="D286" s="63">
        <f>SUM(D285,D284,D283,D282,D281,D280,D279,D278,D277,D276,D275,D274,D273,D272,D271,D270,D269,D268,D267,D266,D265,D264,D263,D262,D261,D260,D259,D258,D257,D256,D255,D254,D253,D252,D251,D250,D249,D248,D247,D246,D245,D244,D243,D242,D241,D240,D239,D238,D237,D236,D235,D234,D233,D232,D231,D230,D229,D228,D227,D226,D225,D224,D223,D222,D221,D220,D219,D218,D217,D216,D215,D214,D213,D212,D211,D210,D209,D208,D207,D206,D205,D204,D203,D202,D201,D200,D199,D198,D197,D196,D195,D194,D193,D192,D191,D190,D189,D188,D187)</f>
        <v>3554.1720000000018</v>
      </c>
      <c r="E286" s="64"/>
      <c r="F286" s="65"/>
      <c r="G286" s="66"/>
      <c r="H286" s="67"/>
    </row>
    <row r="287" spans="1:8" x14ac:dyDescent="0.25">
      <c r="A287" s="38"/>
      <c r="B287" s="40"/>
      <c r="C287" s="41"/>
      <c r="D287" s="152"/>
      <c r="E287" s="43"/>
      <c r="F287" s="44"/>
      <c r="G287" s="45"/>
      <c r="H287" s="46"/>
    </row>
    <row r="288" spans="1:8" x14ac:dyDescent="0.25">
      <c r="A288" s="25">
        <v>1</v>
      </c>
      <c r="B288" s="40" t="s">
        <v>268</v>
      </c>
      <c r="C288" s="41" t="s">
        <v>269</v>
      </c>
      <c r="D288" s="42">
        <v>11.677</v>
      </c>
      <c r="E288" s="43">
        <v>3</v>
      </c>
      <c r="F288" s="44" t="s">
        <v>9</v>
      </c>
      <c r="G288" s="45">
        <v>90</v>
      </c>
      <c r="H288" s="46">
        <f t="shared" si="7"/>
        <v>210.18599999999998</v>
      </c>
    </row>
    <row r="289" spans="1:8" x14ac:dyDescent="0.25">
      <c r="A289" s="26">
        <v>2</v>
      </c>
      <c r="B289" s="47" t="s">
        <v>268</v>
      </c>
      <c r="C289" s="48" t="s">
        <v>270</v>
      </c>
      <c r="D289" s="49">
        <v>2.391</v>
      </c>
      <c r="E289" s="50">
        <v>3</v>
      </c>
      <c r="F289" s="51" t="s">
        <v>9</v>
      </c>
      <c r="G289" s="52">
        <v>90</v>
      </c>
      <c r="H289" s="53">
        <f t="shared" si="7"/>
        <v>43.037999999999997</v>
      </c>
    </row>
    <row r="290" spans="1:8" x14ac:dyDescent="0.25">
      <c r="A290" s="26">
        <v>3</v>
      </c>
      <c r="B290" s="47" t="s">
        <v>268</v>
      </c>
      <c r="C290" s="48" t="s">
        <v>271</v>
      </c>
      <c r="D290" s="49">
        <v>10.000999999999999</v>
      </c>
      <c r="E290" s="50">
        <v>3</v>
      </c>
      <c r="F290" s="51" t="s">
        <v>9</v>
      </c>
      <c r="G290" s="52">
        <v>90</v>
      </c>
      <c r="H290" s="53">
        <f t="shared" si="7"/>
        <v>180.018</v>
      </c>
    </row>
    <row r="291" spans="1:8" x14ac:dyDescent="0.25">
      <c r="A291" s="26">
        <v>4</v>
      </c>
      <c r="B291" s="47" t="s">
        <v>268</v>
      </c>
      <c r="C291" s="48" t="s">
        <v>272</v>
      </c>
      <c r="D291" s="49">
        <v>5.835</v>
      </c>
      <c r="E291" s="50">
        <v>3</v>
      </c>
      <c r="F291" s="51" t="s">
        <v>9</v>
      </c>
      <c r="G291" s="52">
        <v>90</v>
      </c>
      <c r="H291" s="53">
        <f t="shared" si="7"/>
        <v>105.03</v>
      </c>
    </row>
    <row r="292" spans="1:8" ht="15.75" thickBot="1" x14ac:dyDescent="0.3">
      <c r="A292" s="27">
        <v>5</v>
      </c>
      <c r="B292" s="71" t="s">
        <v>268</v>
      </c>
      <c r="C292" s="72" t="s">
        <v>273</v>
      </c>
      <c r="D292" s="73">
        <v>5.8339999999999996</v>
      </c>
      <c r="E292" s="57">
        <v>3</v>
      </c>
      <c r="F292" s="74" t="s">
        <v>9</v>
      </c>
      <c r="G292" s="59">
        <v>90</v>
      </c>
      <c r="H292" s="60">
        <f t="shared" si="7"/>
        <v>105.012</v>
      </c>
    </row>
    <row r="293" spans="1:8" ht="15.75" thickBot="1" x14ac:dyDescent="0.3">
      <c r="A293" s="28"/>
      <c r="B293" s="68" t="s">
        <v>14</v>
      </c>
      <c r="C293" s="69"/>
      <c r="D293" s="63">
        <f>SUM(D288:D292)</f>
        <v>35.738</v>
      </c>
      <c r="E293" s="64"/>
      <c r="F293" s="65"/>
      <c r="G293" s="66"/>
      <c r="H293" s="67"/>
    </row>
    <row r="294" spans="1:8" x14ac:dyDescent="0.25">
      <c r="A294" s="25"/>
      <c r="B294" s="40"/>
      <c r="C294" s="41"/>
      <c r="D294" s="42"/>
      <c r="E294" s="43"/>
      <c r="F294" s="44"/>
      <c r="G294" s="45"/>
      <c r="H294" s="46"/>
    </row>
    <row r="295" spans="1:8" x14ac:dyDescent="0.25">
      <c r="A295" s="26">
        <v>1</v>
      </c>
      <c r="B295" s="135" t="s">
        <v>274</v>
      </c>
      <c r="C295" s="120" t="s">
        <v>275</v>
      </c>
      <c r="D295" s="121">
        <v>20.004999999999999</v>
      </c>
      <c r="E295" s="122">
        <v>3</v>
      </c>
      <c r="F295" s="123" t="s">
        <v>9</v>
      </c>
      <c r="G295" s="52">
        <v>90</v>
      </c>
      <c r="H295" s="116">
        <f>20%*G295*D295</f>
        <v>360.09</v>
      </c>
    </row>
    <row r="296" spans="1:8" x14ac:dyDescent="0.25">
      <c r="A296" s="26">
        <v>2</v>
      </c>
      <c r="B296" s="153" t="s">
        <v>274</v>
      </c>
      <c r="C296" s="154" t="s">
        <v>276</v>
      </c>
      <c r="D296" s="155">
        <v>21.606000000000002</v>
      </c>
      <c r="E296" s="156">
        <v>3</v>
      </c>
      <c r="F296" s="157" t="s">
        <v>9</v>
      </c>
      <c r="G296" s="52">
        <v>90</v>
      </c>
      <c r="H296" s="116">
        <f>20%*G296*D296</f>
        <v>388.90800000000002</v>
      </c>
    </row>
    <row r="297" spans="1:8" ht="18" customHeight="1" x14ac:dyDescent="0.25">
      <c r="A297" s="26">
        <v>3</v>
      </c>
      <c r="B297" s="153" t="s">
        <v>274</v>
      </c>
      <c r="C297" s="154" t="s">
        <v>277</v>
      </c>
      <c r="D297" s="155">
        <v>18.004000000000001</v>
      </c>
      <c r="E297" s="156">
        <v>3</v>
      </c>
      <c r="F297" s="158" t="s">
        <v>9</v>
      </c>
      <c r="G297" s="52">
        <v>90</v>
      </c>
      <c r="H297" s="116">
        <f>20%*G297*D297</f>
        <v>324.072</v>
      </c>
    </row>
    <row r="298" spans="1:8" x14ac:dyDescent="0.25">
      <c r="A298" s="26">
        <v>4</v>
      </c>
      <c r="B298" s="153" t="s">
        <v>274</v>
      </c>
      <c r="C298" s="154" t="s">
        <v>278</v>
      </c>
      <c r="D298" s="155">
        <v>43.009</v>
      </c>
      <c r="E298" s="156">
        <v>3</v>
      </c>
      <c r="F298" s="158" t="s">
        <v>9</v>
      </c>
      <c r="G298" s="52">
        <v>90</v>
      </c>
      <c r="H298" s="116">
        <f t="shared" ref="H298:H300" si="8">20%*G298*D298</f>
        <v>774.16200000000003</v>
      </c>
    </row>
    <row r="299" spans="1:8" x14ac:dyDescent="0.25">
      <c r="A299" s="27">
        <v>5</v>
      </c>
      <c r="B299" s="159" t="s">
        <v>274</v>
      </c>
      <c r="C299" s="160" t="s">
        <v>279</v>
      </c>
      <c r="D299" s="161">
        <v>79.876999999999995</v>
      </c>
      <c r="E299" s="162">
        <v>3</v>
      </c>
      <c r="F299" s="163" t="s">
        <v>23</v>
      </c>
      <c r="G299" s="59">
        <v>90</v>
      </c>
      <c r="H299" s="117">
        <f t="shared" si="8"/>
        <v>1437.7859999999998</v>
      </c>
    </row>
    <row r="300" spans="1:8" ht="15.75" thickBot="1" x14ac:dyDescent="0.3">
      <c r="A300" s="30">
        <v>6</v>
      </c>
      <c r="B300" s="164" t="s">
        <v>274</v>
      </c>
      <c r="C300" s="165" t="s">
        <v>280</v>
      </c>
      <c r="D300" s="166">
        <v>17.004000000000001</v>
      </c>
      <c r="E300" s="167">
        <v>3</v>
      </c>
      <c r="F300" s="168" t="s">
        <v>9</v>
      </c>
      <c r="G300" s="89">
        <v>90</v>
      </c>
      <c r="H300" s="169">
        <f t="shared" si="8"/>
        <v>306.072</v>
      </c>
    </row>
    <row r="301" spans="1:8" ht="15.75" thickBot="1" x14ac:dyDescent="0.3">
      <c r="A301" s="39"/>
      <c r="B301" s="170" t="s">
        <v>14</v>
      </c>
      <c r="C301" s="171"/>
      <c r="D301" s="172">
        <f>SUM(D295:D300)</f>
        <v>199.505</v>
      </c>
      <c r="E301" s="173"/>
      <c r="F301" s="174"/>
      <c r="G301" s="175"/>
      <c r="H301" s="176"/>
    </row>
    <row r="302" spans="1:8" x14ac:dyDescent="0.25">
      <c r="A302" s="25"/>
      <c r="B302" s="40"/>
      <c r="C302" s="41"/>
      <c r="D302" s="42"/>
      <c r="E302" s="43"/>
      <c r="F302" s="44"/>
      <c r="G302" s="45"/>
      <c r="H302" s="46"/>
    </row>
    <row r="303" spans="1:8" x14ac:dyDescent="0.25">
      <c r="A303" s="26">
        <v>1</v>
      </c>
      <c r="B303" s="177" t="s">
        <v>281</v>
      </c>
      <c r="C303" s="48" t="s">
        <v>282</v>
      </c>
      <c r="D303" s="49">
        <v>10.002000000000001</v>
      </c>
      <c r="E303" s="50">
        <v>4</v>
      </c>
      <c r="F303" s="51" t="s">
        <v>9</v>
      </c>
      <c r="G303" s="52">
        <v>90</v>
      </c>
      <c r="H303" s="53">
        <f>20%*G303*D303</f>
        <v>180.036</v>
      </c>
    </row>
    <row r="304" spans="1:8" ht="15.75" thickBot="1" x14ac:dyDescent="0.3">
      <c r="A304" s="27">
        <v>2</v>
      </c>
      <c r="B304" s="140" t="s">
        <v>281</v>
      </c>
      <c r="C304" s="72" t="s">
        <v>283</v>
      </c>
      <c r="D304" s="73">
        <v>10.002000000000001</v>
      </c>
      <c r="E304" s="57">
        <v>4</v>
      </c>
      <c r="F304" s="74" t="s">
        <v>9</v>
      </c>
      <c r="G304" s="59">
        <v>90</v>
      </c>
      <c r="H304" s="60">
        <f>20%*G304*D304</f>
        <v>180.036</v>
      </c>
    </row>
    <row r="305" spans="1:8" ht="15.75" thickBot="1" x14ac:dyDescent="0.3">
      <c r="A305" s="28"/>
      <c r="B305" s="68" t="s">
        <v>14</v>
      </c>
      <c r="C305" s="69"/>
      <c r="D305" s="63">
        <f>SUM(D303:D304)</f>
        <v>20.004000000000001</v>
      </c>
      <c r="E305" s="64"/>
      <c r="F305" s="65"/>
      <c r="G305" s="66"/>
      <c r="H305" s="67"/>
    </row>
    <row r="306" spans="1:8" ht="15.75" thickBot="1" x14ac:dyDescent="0.3">
      <c r="A306" s="24"/>
      <c r="B306" s="213"/>
      <c r="C306" s="213"/>
      <c r="D306" s="214"/>
      <c r="E306" s="213"/>
      <c r="F306" s="213"/>
      <c r="G306" s="213"/>
      <c r="H306" s="215"/>
    </row>
    <row r="307" spans="1:8" x14ac:dyDescent="0.25">
      <c r="A307" s="26">
        <v>1</v>
      </c>
      <c r="B307" s="47" t="s">
        <v>284</v>
      </c>
      <c r="C307" s="48" t="s">
        <v>285</v>
      </c>
      <c r="D307" s="49">
        <v>10.000999999999999</v>
      </c>
      <c r="E307" s="50">
        <v>3</v>
      </c>
      <c r="F307" s="51" t="s">
        <v>9</v>
      </c>
      <c r="G307" s="52">
        <v>90</v>
      </c>
      <c r="H307" s="53">
        <f t="shared" ref="H307:H310" si="9">20%*G307*D307</f>
        <v>180.018</v>
      </c>
    </row>
    <row r="308" spans="1:8" x14ac:dyDescent="0.25">
      <c r="A308" s="26">
        <v>2</v>
      </c>
      <c r="B308" s="47" t="s">
        <v>284</v>
      </c>
      <c r="C308" s="48" t="s">
        <v>286</v>
      </c>
      <c r="D308" s="49">
        <v>17.146999999999998</v>
      </c>
      <c r="E308" s="50">
        <v>3</v>
      </c>
      <c r="F308" s="51" t="s">
        <v>9</v>
      </c>
      <c r="G308" s="52">
        <v>90</v>
      </c>
      <c r="H308" s="53">
        <f t="shared" si="9"/>
        <v>308.64599999999996</v>
      </c>
    </row>
    <row r="309" spans="1:8" x14ac:dyDescent="0.25">
      <c r="A309" s="26">
        <v>3</v>
      </c>
      <c r="B309" s="47" t="s">
        <v>284</v>
      </c>
      <c r="C309" s="48" t="s">
        <v>287</v>
      </c>
      <c r="D309" s="49">
        <v>14.108000000000001</v>
      </c>
      <c r="E309" s="50">
        <v>3</v>
      </c>
      <c r="F309" s="51" t="s">
        <v>9</v>
      </c>
      <c r="G309" s="52">
        <v>90</v>
      </c>
      <c r="H309" s="53">
        <f t="shared" si="9"/>
        <v>253.94400000000002</v>
      </c>
    </row>
    <row r="310" spans="1:8" ht="15.75" thickBot="1" x14ac:dyDescent="0.3">
      <c r="A310" s="29">
        <v>4</v>
      </c>
      <c r="B310" s="103" t="s">
        <v>284</v>
      </c>
      <c r="C310" s="104" t="s">
        <v>288</v>
      </c>
      <c r="D310" s="105">
        <v>1.4379999999999999</v>
      </c>
      <c r="E310" s="138">
        <v>3</v>
      </c>
      <c r="F310" s="107" t="s">
        <v>9</v>
      </c>
      <c r="G310" s="82">
        <v>90</v>
      </c>
      <c r="H310" s="90">
        <f t="shared" si="9"/>
        <v>25.884</v>
      </c>
    </row>
    <row r="311" spans="1:8" ht="15.75" thickBot="1" x14ac:dyDescent="0.3">
      <c r="A311" s="28"/>
      <c r="B311" s="68" t="s">
        <v>14</v>
      </c>
      <c r="C311" s="69"/>
      <c r="D311" s="63">
        <f>SUM(D310,D307:D309)</f>
        <v>42.694000000000003</v>
      </c>
      <c r="E311" s="64"/>
      <c r="F311" s="65"/>
      <c r="G311" s="66"/>
      <c r="H311" s="67"/>
    </row>
    <row r="312" spans="1:8" x14ac:dyDescent="0.25">
      <c r="A312" s="25"/>
      <c r="B312" s="40"/>
      <c r="C312" s="41"/>
      <c r="D312" s="152"/>
      <c r="E312" s="43"/>
      <c r="F312" s="44"/>
      <c r="G312" s="45"/>
      <c r="H312" s="46"/>
    </row>
    <row r="313" spans="1:8" x14ac:dyDescent="0.25">
      <c r="A313" s="26">
        <v>1</v>
      </c>
      <c r="B313" s="177" t="s">
        <v>289</v>
      </c>
      <c r="C313" s="178" t="s">
        <v>290</v>
      </c>
      <c r="D313" s="179">
        <v>10.002000000000001</v>
      </c>
      <c r="E313" s="122">
        <v>4</v>
      </c>
      <c r="F313" s="123" t="s">
        <v>9</v>
      </c>
      <c r="G313" s="52">
        <v>90</v>
      </c>
      <c r="H313" s="53">
        <f t="shared" ref="H313:H323" si="10">20%*G313*D313</f>
        <v>180.036</v>
      </c>
    </row>
    <row r="314" spans="1:8" x14ac:dyDescent="0.25">
      <c r="A314" s="27">
        <v>2</v>
      </c>
      <c r="B314" s="140" t="s">
        <v>289</v>
      </c>
      <c r="C314" s="72" t="s">
        <v>291</v>
      </c>
      <c r="D314" s="73">
        <v>20.004000000000001</v>
      </c>
      <c r="E314" s="180">
        <v>3</v>
      </c>
      <c r="F314" s="101" t="s">
        <v>9</v>
      </c>
      <c r="G314" s="59">
        <v>90</v>
      </c>
      <c r="H314" s="60">
        <f t="shared" si="10"/>
        <v>360.072</v>
      </c>
    </row>
    <row r="315" spans="1:8" ht="15.75" thickBot="1" x14ac:dyDescent="0.3">
      <c r="A315" s="30">
        <v>3</v>
      </c>
      <c r="B315" s="181" t="str">
        <f>'[1]Аренда-Наем ЕПК, МФ и З'!C281</f>
        <v>Сърнино</v>
      </c>
      <c r="C315" s="85" t="str">
        <f>'[1]Аренда-Наем ЕПК, МФ и З'!D281</f>
        <v>70634.74.93</v>
      </c>
      <c r="D315" s="86">
        <f>'[1]Аренда-Наем ЕПК, МФ и З'!E281</f>
        <v>1.02</v>
      </c>
      <c r="E315" s="182">
        <f>'[1]Аренда-Наем ЕПК, МФ и З'!F281</f>
        <v>3</v>
      </c>
      <c r="F315" s="88" t="str">
        <f>'[1]Аренда-Наем ЕПК, МФ и З'!G281</f>
        <v>нива</v>
      </c>
      <c r="G315" s="89">
        <v>90</v>
      </c>
      <c r="H315" s="183">
        <f t="shared" si="10"/>
        <v>18.36</v>
      </c>
    </row>
    <row r="316" spans="1:8" ht="15.75" thickBot="1" x14ac:dyDescent="0.3">
      <c r="A316" s="28"/>
      <c r="B316" s="68" t="s">
        <v>14</v>
      </c>
      <c r="C316" s="69"/>
      <c r="D316" s="63">
        <f>SUM(D313:D315)</f>
        <v>31.026</v>
      </c>
      <c r="E316" s="64"/>
      <c r="F316" s="65"/>
      <c r="G316" s="66"/>
      <c r="H316" s="67"/>
    </row>
    <row r="317" spans="1:8" x14ac:dyDescent="0.25">
      <c r="A317" s="26">
        <v>1</v>
      </c>
      <c r="B317" s="47" t="s">
        <v>292</v>
      </c>
      <c r="C317" s="48" t="s">
        <v>293</v>
      </c>
      <c r="D317" s="49">
        <v>15.003</v>
      </c>
      <c r="E317" s="50">
        <v>4</v>
      </c>
      <c r="F317" s="51" t="s">
        <v>9</v>
      </c>
      <c r="G317" s="52">
        <v>90</v>
      </c>
      <c r="H317" s="53">
        <f t="shared" si="10"/>
        <v>270.05399999999997</v>
      </c>
    </row>
    <row r="318" spans="1:8" ht="15.75" thickBot="1" x14ac:dyDescent="0.3">
      <c r="A318" s="27">
        <v>2</v>
      </c>
      <c r="B318" s="71" t="s">
        <v>292</v>
      </c>
      <c r="C318" s="72" t="s">
        <v>294</v>
      </c>
      <c r="D318" s="73">
        <v>13.087999999999999</v>
      </c>
      <c r="E318" s="57">
        <v>4</v>
      </c>
      <c r="F318" s="74" t="s">
        <v>9</v>
      </c>
      <c r="G318" s="59">
        <v>90</v>
      </c>
      <c r="H318" s="60">
        <f t="shared" si="10"/>
        <v>235.58399999999997</v>
      </c>
    </row>
    <row r="319" spans="1:8" ht="15.75" thickBot="1" x14ac:dyDescent="0.3">
      <c r="A319" s="28"/>
      <c r="B319" s="184" t="s">
        <v>14</v>
      </c>
      <c r="C319" s="185"/>
      <c r="D319" s="186">
        <f>SUM(D317:D318)</f>
        <v>28.091000000000001</v>
      </c>
      <c r="E319" s="187"/>
      <c r="F319" s="188"/>
      <c r="G319" s="66"/>
      <c r="H319" s="67"/>
    </row>
    <row r="320" spans="1:8" x14ac:dyDescent="0.25">
      <c r="A320" s="25"/>
      <c r="B320" s="189"/>
      <c r="C320" s="190"/>
      <c r="D320" s="191"/>
      <c r="E320" s="192"/>
      <c r="F320" s="193"/>
      <c r="G320" s="45"/>
      <c r="H320" s="46"/>
    </row>
    <row r="321" spans="1:8" x14ac:dyDescent="0.25">
      <c r="A321" s="26">
        <v>1</v>
      </c>
      <c r="B321" s="194" t="s">
        <v>295</v>
      </c>
      <c r="C321" s="195" t="s">
        <v>296</v>
      </c>
      <c r="D321" s="196">
        <v>10.667999999999999</v>
      </c>
      <c r="E321" s="197">
        <v>3</v>
      </c>
      <c r="F321" s="158" t="s">
        <v>9</v>
      </c>
      <c r="G321" s="52">
        <v>90</v>
      </c>
      <c r="H321" s="53">
        <f t="shared" si="10"/>
        <v>192.024</v>
      </c>
    </row>
    <row r="322" spans="1:8" x14ac:dyDescent="0.25">
      <c r="A322" s="26">
        <v>2</v>
      </c>
      <c r="B322" s="194" t="s">
        <v>295</v>
      </c>
      <c r="C322" s="195" t="s">
        <v>297</v>
      </c>
      <c r="D322" s="196">
        <v>10.669</v>
      </c>
      <c r="E322" s="197">
        <v>3</v>
      </c>
      <c r="F322" s="158" t="s">
        <v>9</v>
      </c>
      <c r="G322" s="52">
        <v>90</v>
      </c>
      <c r="H322" s="53">
        <f t="shared" si="10"/>
        <v>192.042</v>
      </c>
    </row>
    <row r="323" spans="1:8" ht="15.75" thickBot="1" x14ac:dyDescent="0.3">
      <c r="A323" s="27">
        <v>3</v>
      </c>
      <c r="B323" s="198" t="s">
        <v>295</v>
      </c>
      <c r="C323" s="199" t="s">
        <v>298</v>
      </c>
      <c r="D323" s="200">
        <v>21.337</v>
      </c>
      <c r="E323" s="201">
        <v>3</v>
      </c>
      <c r="F323" s="163" t="s">
        <v>9</v>
      </c>
      <c r="G323" s="59">
        <v>90</v>
      </c>
      <c r="H323" s="60">
        <f t="shared" si="10"/>
        <v>384.06599999999997</v>
      </c>
    </row>
    <row r="324" spans="1:8" ht="16.5" thickBot="1" x14ac:dyDescent="0.3">
      <c r="A324" s="21"/>
      <c r="B324" s="184" t="s">
        <v>14</v>
      </c>
      <c r="C324" s="185"/>
      <c r="D324" s="186">
        <f>SUM(D321:D323)</f>
        <v>42.673999999999999</v>
      </c>
      <c r="E324" s="187"/>
      <c r="F324" s="188"/>
      <c r="G324" s="66"/>
      <c r="H324" s="67"/>
    </row>
    <row r="325" spans="1:8" ht="16.5" thickBot="1" x14ac:dyDescent="0.3">
      <c r="A325" s="22"/>
      <c r="B325" s="202"/>
      <c r="C325" s="203"/>
      <c r="D325" s="204"/>
      <c r="E325" s="205"/>
      <c r="F325" s="206"/>
      <c r="G325" s="82"/>
      <c r="H325" s="90"/>
    </row>
    <row r="326" spans="1:8" ht="16.5" thickBot="1" x14ac:dyDescent="0.3">
      <c r="A326" s="21"/>
      <c r="B326" s="14" t="s">
        <v>299</v>
      </c>
      <c r="C326" s="15"/>
      <c r="D326" s="16">
        <f>SUM(D324,D319,D316,D311,D305,D301,D293,D286,D185,D174,D169,D161,D157,D154,D148,D145,D53,D50,D45,D36,D31,D27,D23,D17,D11)</f>
        <v>8483.348</v>
      </c>
      <c r="E326" s="17"/>
      <c r="F326" s="18"/>
      <c r="G326" s="12"/>
      <c r="H326" s="13"/>
    </row>
    <row r="327" spans="1:8" ht="15.75" x14ac:dyDescent="0.25">
      <c r="A327" s="19"/>
      <c r="B327" s="207"/>
      <c r="C327" s="208"/>
      <c r="D327" s="208"/>
      <c r="E327" s="20"/>
      <c r="F327" s="20"/>
      <c r="G327" s="209"/>
      <c r="H327" s="20"/>
    </row>
    <row r="328" spans="1:8" x14ac:dyDescent="0.25">
      <c r="A328" s="2"/>
      <c r="B328" s="1"/>
      <c r="C328" s="1"/>
      <c r="D328" s="3"/>
      <c r="E328" s="3"/>
      <c r="F328" s="4"/>
      <c r="G328" s="1"/>
      <c r="H328" s="3"/>
    </row>
  </sheetData>
  <mergeCells count="1">
    <mergeCell ref="A2:H3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ГЕН. ТОШЕВО</vt:lpstr>
      <vt:lpstr>'ГЕН. ТОШЕВО'!Печат_заглавия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Анелия</dc:creator>
  <cp:lastModifiedBy>Slavka Kirova</cp:lastModifiedBy>
  <cp:lastPrinted>2024-06-24T11:31:30Z</cp:lastPrinted>
  <dcterms:created xsi:type="dcterms:W3CDTF">2024-04-17T08:11:04Z</dcterms:created>
  <dcterms:modified xsi:type="dcterms:W3CDTF">2024-06-24T13:00:28Z</dcterms:modified>
</cp:coreProperties>
</file>