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RG 2024-2025\II ТРЪЖНА СЕСИЯ 24-25\ПРЕДЛОЖЕНИЯ II Тръжна\"/>
    </mc:Choice>
  </mc:AlternateContent>
  <bookViews>
    <workbookView xWindow="480" yWindow="390" windowWidth="22995" windowHeight="9285" activeTab="1"/>
  </bookViews>
  <sheets>
    <sheet name="ТЪРГ 24-25 втора тръжна" sheetId="1" r:id="rId1"/>
    <sheet name="ЛОЗЯ ТЪРГ 24-25 " sheetId="3" r:id="rId2"/>
  </sheets>
  <definedNames>
    <definedName name="_xlnm.Print_Titles" localSheetId="0">'ТЪРГ 24-25 втора тръжна'!$4:$5</definedName>
  </definedNames>
  <calcPr calcId="162913"/>
</workbook>
</file>

<file path=xl/calcChain.xml><?xml version="1.0" encoding="utf-8"?>
<calcChain xmlns="http://schemas.openxmlformats.org/spreadsheetml/2006/main">
  <c r="D41" i="1" l="1"/>
  <c r="H40" i="1"/>
  <c r="H54" i="1" l="1"/>
  <c r="H13" i="1"/>
  <c r="H60" i="1" l="1"/>
  <c r="D65" i="1" l="1"/>
  <c r="D61" i="1"/>
  <c r="D57" i="1"/>
  <c r="D48" i="1"/>
  <c r="D44" i="1"/>
  <c r="D38" i="1"/>
  <c r="D33" i="1"/>
  <c r="D30" i="1"/>
  <c r="D26" i="1"/>
  <c r="D23" i="1"/>
  <c r="D18" i="1"/>
  <c r="D9" i="1"/>
  <c r="H64" i="1"/>
  <c r="H51" i="1"/>
  <c r="H52" i="1"/>
  <c r="H53" i="1"/>
  <c r="H55" i="1"/>
  <c r="H56" i="1"/>
  <c r="H47" i="1"/>
  <c r="H35" i="1"/>
  <c r="H36" i="1"/>
  <c r="H37" i="1"/>
  <c r="H29" i="1"/>
  <c r="H63" i="1"/>
  <c r="H59" i="1"/>
  <c r="H50" i="1"/>
  <c r="H32" i="1"/>
  <c r="H28" i="1"/>
  <c r="H46" i="1"/>
  <c r="H43" i="1"/>
  <c r="H25" i="1"/>
  <c r="H21" i="1"/>
  <c r="H22" i="1"/>
  <c r="H20" i="1"/>
  <c r="H12" i="1"/>
  <c r="H14" i="1"/>
  <c r="H15" i="1"/>
  <c r="H16" i="1"/>
  <c r="H17" i="1"/>
  <c r="H11" i="1"/>
  <c r="D67" i="1" l="1"/>
  <c r="G7" i="3"/>
  <c r="H8" i="1" l="1"/>
  <c r="H7" i="1"/>
</calcChain>
</file>

<file path=xl/sharedStrings.xml><?xml version="1.0" encoding="utf-8"?>
<sst xmlns="http://schemas.openxmlformats.org/spreadsheetml/2006/main" count="143" uniqueCount="84">
  <si>
    <t>№ 
по ред</t>
  </si>
  <si>
    <t>Землище</t>
  </si>
  <si>
    <t>Номер имот</t>
  </si>
  <si>
    <t>Площ дка</t>
  </si>
  <si>
    <t>Кат.</t>
  </si>
  <si>
    <t>НТП</t>
  </si>
  <si>
    <t>Начална цена лв/дка</t>
  </si>
  <si>
    <t>Депозит 20 %</t>
  </si>
  <si>
    <t>Белгун</t>
  </si>
  <si>
    <t>03318.6.20</t>
  </si>
  <si>
    <t>нива</t>
  </si>
  <si>
    <t>03318.8.78</t>
  </si>
  <si>
    <t xml:space="preserve">Българево     </t>
  </si>
  <si>
    <t>07257.16.57</t>
  </si>
  <si>
    <t>07257.16.80</t>
  </si>
  <si>
    <t>07257.16.85</t>
  </si>
  <si>
    <t>Изоставена орна земя</t>
  </si>
  <si>
    <t>07257.16.88</t>
  </si>
  <si>
    <t>07257.16.89</t>
  </si>
  <si>
    <t>07257.16.90</t>
  </si>
  <si>
    <t>07257.34.61</t>
  </si>
  <si>
    <t>Видно</t>
  </si>
  <si>
    <t>Каварна</t>
  </si>
  <si>
    <t>Камен бряг</t>
  </si>
  <si>
    <t>Крупен</t>
  </si>
  <si>
    <t>Св. Никола</t>
  </si>
  <si>
    <t>Челопечене</t>
  </si>
  <si>
    <t>80340.22.43</t>
  </si>
  <si>
    <t>ПРИЛОЖЕНИЕ 2</t>
  </si>
  <si>
    <t>65543.19.42</t>
  </si>
  <si>
    <t>65543.21.17</t>
  </si>
  <si>
    <t xml:space="preserve">Вранино </t>
  </si>
  <si>
    <t>Могилище</t>
  </si>
  <si>
    <t>Пор. Чунчево</t>
  </si>
  <si>
    <t>Раковски</t>
  </si>
  <si>
    <t>землище</t>
  </si>
  <si>
    <t>номер имот</t>
  </si>
  <si>
    <t>площ дка</t>
  </si>
  <si>
    <t>кат.</t>
  </si>
  <si>
    <t>депозит           20 лв/дка</t>
  </si>
  <si>
    <t>Вид на трайното насаждение</t>
  </si>
  <si>
    <t>07257.113.33</t>
  </si>
  <si>
    <t>лозе</t>
  </si>
  <si>
    <t>07257.127.11</t>
  </si>
  <si>
    <t xml:space="preserve"> Продължителността на периода на плододаване за отделните видове трайни насаждения се определя от приложенията към чл. 5 от Наредбата за базисните цени на трайните насаждения (ДВ бр. 107 от 2000 г.)</t>
  </si>
  <si>
    <t>Трайни насаждения</t>
  </si>
  <si>
    <t>год.</t>
  </si>
  <si>
    <t>години</t>
  </si>
  <si>
    <t>лв./дка</t>
  </si>
  <si>
    <t>Начална тръжна цена за създаване и отглеждане на трайни насаждения по периоди</t>
  </si>
  <si>
    <t>гратисен период</t>
  </si>
  <si>
    <t>период на плододаване</t>
  </si>
  <si>
    <t>вид</t>
  </si>
  <si>
    <t>от 4 до 7</t>
  </si>
  <si>
    <t>от 8 до 20</t>
  </si>
  <si>
    <t>лозови насаждения (винени и десертни)</t>
  </si>
  <si>
    <t xml:space="preserve">лозови насаждения (винени) </t>
  </si>
  <si>
    <t>11003.3.23</t>
  </si>
  <si>
    <t>11003.19.54</t>
  </si>
  <si>
    <t>11003.19.56</t>
  </si>
  <si>
    <t>12173.5.53</t>
  </si>
  <si>
    <t>35064.113.75</t>
  </si>
  <si>
    <t>35064.113.76</t>
  </si>
  <si>
    <t>35746.23.8</t>
  </si>
  <si>
    <t>40049.8.21</t>
  </si>
  <si>
    <t>40049.8.22</t>
  </si>
  <si>
    <t>40049.13.16</t>
  </si>
  <si>
    <t>48828.16.16</t>
  </si>
  <si>
    <t>57861.11.47</t>
  </si>
  <si>
    <t>62092.11.5</t>
  </si>
  <si>
    <t>62092.35.16</t>
  </si>
  <si>
    <t>65543.11.89</t>
  </si>
  <si>
    <t>65543.11.97</t>
  </si>
  <si>
    <t>65543.12.22</t>
  </si>
  <si>
    <t>65543.18.79</t>
  </si>
  <si>
    <t>65543.21.26</t>
  </si>
  <si>
    <t>Селце</t>
  </si>
  <si>
    <t>66113.11.76</t>
  </si>
  <si>
    <t>66113.14.33</t>
  </si>
  <si>
    <t>80340.12.28</t>
  </si>
  <si>
    <t xml:space="preserve">СПИСЪК
ЗА ОТДАВАНЕ ПОД АРЕНДА ЗА СЪЗДАВАНЕ И ОТГЛЕЖДАНЕ НА ЛОЗОВИ НАСАЖДЕНИЯ                                                                                                                                                                     НА СВОБОДНИТЕ ЗЕМЕДЕЛСКИ ЗЕМИ ОТ ДПФ
ЗА ОБЩИНА КАВАРНА ЗА СТОПАНСКАТА 2024/2025 г.                                                                             </t>
  </si>
  <si>
    <t>ОБЩО: 34 бр. имоти</t>
  </si>
  <si>
    <t xml:space="preserve">СПИСЪК
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С НТП - НИВА
ЗА ОБЩИНА КАВАРНА - ВТОРА ТРЪЖНА СЕСИЯ ЗА СТОПАНСКАТА 2024/2025 г.                                                           
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</si>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</sst>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00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onsolas"/>
      <family val="3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indexed="63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indexed="63"/>
      <name val="Calibri"/>
      <family val="2"/>
      <charset val="204"/>
      <scheme val="minor"/>
    </font>
    <font>
      <sz val="10"/>
      <color theme="1"/>
      <name val="Arial"/>
      <family val="2"/>
    </font>
    <font>
      <b/>
      <i/>
      <sz val="13"/>
      <color indexed="8"/>
      <name val="Calibri"/>
      <family val="2"/>
      <charset val="204"/>
      <scheme val="minor"/>
    </font>
    <font>
      <b/>
      <i/>
      <sz val="13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9" fontId="1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2"/>
    <xf numFmtId="0" fontId="0" fillId="0" borderId="0" xfId="0" applyBorder="1"/>
    <xf numFmtId="9" fontId="0" fillId="0" borderId="0" xfId="9" applyFont="1"/>
    <xf numFmtId="0" fontId="8" fillId="0" borderId="25" xfId="8" applyFont="1" applyFill="1" applyBorder="1" applyAlignment="1">
      <alignment horizontal="center"/>
    </xf>
    <xf numFmtId="2" fontId="6" fillId="0" borderId="26" xfId="2" applyNumberFormat="1" applyFont="1" applyFill="1" applyBorder="1" applyAlignment="1">
      <alignment horizontal="center"/>
    </xf>
    <xf numFmtId="4" fontId="6" fillId="0" borderId="27" xfId="2" applyNumberFormat="1" applyFont="1" applyFill="1" applyBorder="1" applyAlignment="1">
      <alignment horizontal="center"/>
    </xf>
    <xf numFmtId="2" fontId="6" fillId="0" borderId="14" xfId="2" applyNumberFormat="1" applyFont="1" applyFill="1" applyBorder="1" applyAlignment="1">
      <alignment horizontal="center"/>
    </xf>
    <xf numFmtId="4" fontId="6" fillId="0" borderId="28" xfId="2" applyNumberFormat="1" applyFont="1" applyFill="1" applyBorder="1" applyAlignment="1">
      <alignment horizontal="center"/>
    </xf>
    <xf numFmtId="0" fontId="8" fillId="0" borderId="29" xfId="8" applyFont="1" applyFill="1" applyBorder="1" applyAlignment="1">
      <alignment horizontal="center"/>
    </xf>
    <xf numFmtId="2" fontId="6" fillId="0" borderId="30" xfId="2" applyNumberFormat="1" applyFont="1" applyFill="1" applyBorder="1" applyAlignment="1">
      <alignment horizontal="center"/>
    </xf>
    <xf numFmtId="4" fontId="6" fillId="0" borderId="31" xfId="2" applyNumberFormat="1" applyFont="1" applyFill="1" applyBorder="1" applyAlignment="1">
      <alignment horizontal="center"/>
    </xf>
    <xf numFmtId="4" fontId="6" fillId="0" borderId="9" xfId="2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/>
    </xf>
    <xf numFmtId="0" fontId="6" fillId="0" borderId="7" xfId="2" applyFont="1" applyFill="1" applyBorder="1" applyAlignment="1">
      <alignment horizontal="right"/>
    </xf>
    <xf numFmtId="0" fontId="6" fillId="0" borderId="7" xfId="2" applyFont="1" applyFill="1" applyBorder="1" applyAlignment="1">
      <alignment horizontal="center"/>
    </xf>
    <xf numFmtId="2" fontId="6" fillId="0" borderId="7" xfId="2" applyNumberFormat="1" applyFont="1" applyFill="1" applyBorder="1" applyAlignment="1">
      <alignment horizontal="center"/>
    </xf>
    <xf numFmtId="4" fontId="6" fillId="0" borderId="9" xfId="2" applyNumberFormat="1" applyFont="1" applyFill="1" applyBorder="1" applyAlignment="1">
      <alignment horizontal="center"/>
    </xf>
    <xf numFmtId="0" fontId="8" fillId="0" borderId="25" xfId="2" applyFont="1" applyFill="1" applyBorder="1" applyAlignment="1">
      <alignment horizontal="center"/>
    </xf>
    <xf numFmtId="0" fontId="8" fillId="0" borderId="23" xfId="2" applyFont="1" applyFill="1" applyBorder="1" applyAlignment="1">
      <alignment horizontal="center"/>
    </xf>
    <xf numFmtId="0" fontId="8" fillId="0" borderId="29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7" xfId="2" applyFont="1" applyFill="1" applyBorder="1"/>
    <xf numFmtId="0" fontId="6" fillId="0" borderId="25" xfId="2" applyFont="1" applyFill="1" applyBorder="1" applyAlignment="1">
      <alignment horizontal="center"/>
    </xf>
    <xf numFmtId="0" fontId="6" fillId="0" borderId="29" xfId="2" applyFont="1" applyFill="1" applyBorder="1" applyAlignment="1">
      <alignment horizontal="center"/>
    </xf>
    <xf numFmtId="0" fontId="10" fillId="0" borderId="0" xfId="0" applyFont="1" applyBorder="1"/>
    <xf numFmtId="0" fontId="5" fillId="0" borderId="17" xfId="2" applyFont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164" fontId="5" fillId="0" borderId="7" xfId="4" applyNumberFormat="1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2" fontId="5" fillId="0" borderId="17" xfId="5" applyNumberFormat="1" applyFont="1" applyFill="1" applyBorder="1" applyAlignment="1">
      <alignment horizontal="center" vertical="center" wrapText="1"/>
    </xf>
    <xf numFmtId="2" fontId="5" fillId="0" borderId="13" xfId="5" applyNumberFormat="1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3" fontId="5" fillId="2" borderId="8" xfId="2" applyNumberFormat="1" applyFont="1" applyFill="1" applyBorder="1" applyAlignment="1">
      <alignment horizontal="center"/>
    </xf>
    <xf numFmtId="0" fontId="5" fillId="0" borderId="8" xfId="2" applyFont="1" applyBorder="1" applyAlignment="1">
      <alignment horizontal="center"/>
    </xf>
    <xf numFmtId="1" fontId="5" fillId="0" borderId="16" xfId="2" applyNumberFormat="1" applyFont="1" applyBorder="1" applyAlignment="1">
      <alignment horizontal="center"/>
    </xf>
    <xf numFmtId="9" fontId="12" fillId="0" borderId="0" xfId="9" applyNumberFormat="1" applyFont="1" applyBorder="1"/>
    <xf numFmtId="0" fontId="2" fillId="3" borderId="0" xfId="0" applyFont="1" applyFill="1"/>
    <xf numFmtId="2" fontId="2" fillId="3" borderId="0" xfId="0" applyNumberFormat="1" applyFont="1" applyFill="1"/>
    <xf numFmtId="0" fontId="7" fillId="3" borderId="17" xfId="0" applyFont="1" applyFill="1" applyBorder="1" applyAlignment="1">
      <alignment horizontal="center" wrapText="1"/>
    </xf>
    <xf numFmtId="0" fontId="7" fillId="3" borderId="6" xfId="4" applyFont="1" applyFill="1" applyBorder="1" applyAlignment="1">
      <alignment horizontal="center" vertical="center"/>
    </xf>
    <xf numFmtId="0" fontId="7" fillId="3" borderId="7" xfId="4" applyFont="1" applyFill="1" applyBorder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3" fontId="7" fillId="3" borderId="33" xfId="0" applyNumberFormat="1" applyFont="1" applyFill="1" applyBorder="1" applyAlignment="1">
      <alignment horizontal="center"/>
    </xf>
    <xf numFmtId="0" fontId="2" fillId="0" borderId="26" xfId="2" applyFont="1" applyFill="1" applyBorder="1" applyAlignment="1">
      <alignment horizontal="left"/>
    </xf>
    <xf numFmtId="166" fontId="2" fillId="0" borderId="26" xfId="2" applyNumberFormat="1" applyFont="1" applyFill="1" applyBorder="1" applyAlignment="1">
      <alignment horizontal="right"/>
    </xf>
    <xf numFmtId="165" fontId="2" fillId="0" borderId="26" xfId="2" applyNumberFormat="1" applyFont="1" applyFill="1" applyBorder="1" applyAlignment="1">
      <alignment horizontal="right"/>
    </xf>
    <xf numFmtId="0" fontId="2" fillId="0" borderId="26" xfId="2" applyFont="1" applyFill="1" applyBorder="1" applyAlignment="1">
      <alignment horizontal="right"/>
    </xf>
    <xf numFmtId="0" fontId="2" fillId="0" borderId="26" xfId="2" applyFont="1" applyFill="1" applyBorder="1" applyAlignment="1">
      <alignment horizontal="right" wrapText="1"/>
    </xf>
    <xf numFmtId="0" fontId="2" fillId="0" borderId="30" xfId="2" applyFont="1" applyFill="1" applyBorder="1" applyAlignment="1">
      <alignment horizontal="left"/>
    </xf>
    <xf numFmtId="166" fontId="2" fillId="0" borderId="30" xfId="2" applyNumberFormat="1" applyFont="1" applyFill="1" applyBorder="1" applyAlignment="1">
      <alignment horizontal="right"/>
    </xf>
    <xf numFmtId="165" fontId="2" fillId="0" borderId="30" xfId="2" applyNumberFormat="1" applyFont="1" applyFill="1" applyBorder="1" applyAlignment="1">
      <alignment horizontal="right"/>
    </xf>
    <xf numFmtId="0" fontId="2" fillId="0" borderId="30" xfId="2" applyFont="1" applyFill="1" applyBorder="1" applyAlignment="1">
      <alignment horizontal="right"/>
    </xf>
    <xf numFmtId="0" fontId="2" fillId="0" borderId="30" xfId="2" applyFont="1" applyFill="1" applyBorder="1" applyAlignment="1">
      <alignment horizontal="right" wrapText="1"/>
    </xf>
    <xf numFmtId="0" fontId="0" fillId="0" borderId="15" xfId="0" applyBorder="1"/>
    <xf numFmtId="0" fontId="0" fillId="0" borderId="8" xfId="0" applyBorder="1"/>
    <xf numFmtId="0" fontId="14" fillId="0" borderId="8" xfId="0" applyFont="1" applyBorder="1"/>
    <xf numFmtId="165" fontId="0" fillId="0" borderId="0" xfId="0" applyNumberFormat="1"/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7" fillId="3" borderId="0" xfId="0" applyFont="1" applyFill="1" applyBorder="1" applyAlignment="1">
      <alignment vertical="center" wrapText="1"/>
    </xf>
    <xf numFmtId="0" fontId="7" fillId="3" borderId="34" xfId="0" applyNumberFormat="1" applyFont="1" applyFill="1" applyBorder="1" applyAlignment="1">
      <alignment horizontal="center"/>
    </xf>
    <xf numFmtId="0" fontId="0" fillId="0" borderId="27" xfId="0" applyBorder="1" applyAlignment="1">
      <alignment wrapText="1"/>
    </xf>
    <xf numFmtId="0" fontId="0" fillId="0" borderId="16" xfId="0" applyBorder="1"/>
    <xf numFmtId="0" fontId="4" fillId="0" borderId="37" xfId="0" applyFont="1" applyFill="1" applyBorder="1" applyAlignment="1">
      <alignment horizontal="center" vertical="center"/>
    </xf>
    <xf numFmtId="165" fontId="4" fillId="0" borderId="26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2" fontId="7" fillId="3" borderId="13" xfId="5" applyNumberFormat="1" applyFont="1" applyFill="1" applyBorder="1" applyAlignment="1">
      <alignment horizontal="center" vertical="center"/>
    </xf>
    <xf numFmtId="2" fontId="7" fillId="3" borderId="7" xfId="5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13" fillId="0" borderId="25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right"/>
    </xf>
    <xf numFmtId="164" fontId="6" fillId="0" borderId="26" xfId="0" applyNumberFormat="1" applyFont="1" applyFill="1" applyBorder="1" applyAlignment="1">
      <alignment horizontal="right"/>
    </xf>
    <xf numFmtId="0" fontId="6" fillId="0" borderId="26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right"/>
    </xf>
    <xf numFmtId="164" fontId="6" fillId="0" borderId="30" xfId="0" applyNumberFormat="1" applyFont="1" applyFill="1" applyBorder="1" applyAlignment="1">
      <alignment horizontal="right"/>
    </xf>
    <xf numFmtId="0" fontId="6" fillId="0" borderId="30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right"/>
    </xf>
    <xf numFmtId="164" fontId="6" fillId="0" borderId="1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0" fontId="5" fillId="0" borderId="26" xfId="0" applyFont="1" applyFill="1" applyBorder="1"/>
    <xf numFmtId="0" fontId="5" fillId="0" borderId="14" xfId="0" applyFont="1" applyFill="1" applyBorder="1"/>
    <xf numFmtId="0" fontId="5" fillId="0" borderId="30" xfId="0" applyFont="1" applyFill="1" applyBorder="1"/>
    <xf numFmtId="0" fontId="5" fillId="0" borderId="7" xfId="0" applyFont="1" applyFill="1" applyBorder="1"/>
    <xf numFmtId="0" fontId="6" fillId="0" borderId="7" xfId="0" applyFont="1" applyFill="1" applyBorder="1" applyAlignment="1">
      <alignment horizontal="right"/>
    </xf>
    <xf numFmtId="164" fontId="6" fillId="0" borderId="7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center"/>
    </xf>
    <xf numFmtId="0" fontId="6" fillId="0" borderId="7" xfId="0" quotePrefix="1" applyFont="1" applyFill="1" applyBorder="1" applyAlignment="1">
      <alignment horizontal="right"/>
    </xf>
    <xf numFmtId="0" fontId="6" fillId="0" borderId="26" xfId="0" quotePrefix="1" applyFont="1" applyFill="1" applyBorder="1" applyAlignment="1">
      <alignment horizontal="right"/>
    </xf>
    <xf numFmtId="164" fontId="8" fillId="0" borderId="14" xfId="0" applyNumberFormat="1" applyFont="1" applyFill="1" applyBorder="1" applyAlignment="1">
      <alignment horizontal="right"/>
    </xf>
    <xf numFmtId="0" fontId="8" fillId="0" borderId="30" xfId="0" applyFont="1" applyFill="1" applyBorder="1" applyAlignment="1">
      <alignment horizontal="right"/>
    </xf>
    <xf numFmtId="164" fontId="8" fillId="0" borderId="30" xfId="0" applyNumberFormat="1" applyFont="1" applyFill="1" applyBorder="1" applyAlignment="1">
      <alignment horizontal="right"/>
    </xf>
    <xf numFmtId="0" fontId="15" fillId="0" borderId="30" xfId="0" applyFont="1" applyFill="1" applyBorder="1" applyAlignment="1">
      <alignment horizontal="center"/>
    </xf>
    <xf numFmtId="0" fontId="8" fillId="0" borderId="6" xfId="8" applyFont="1" applyFill="1" applyBorder="1" applyAlignment="1">
      <alignment horizontal="center"/>
    </xf>
    <xf numFmtId="0" fontId="6" fillId="0" borderId="7" xfId="8" applyFont="1" applyFill="1" applyBorder="1" applyAlignment="1">
      <alignment horizontal="left"/>
    </xf>
    <xf numFmtId="0" fontId="6" fillId="0" borderId="7" xfId="8" applyFont="1" applyFill="1" applyBorder="1" applyAlignment="1">
      <alignment horizontal="right"/>
    </xf>
    <xf numFmtId="164" fontId="5" fillId="0" borderId="7" xfId="8" applyNumberFormat="1" applyFont="1" applyFill="1" applyBorder="1" applyAlignment="1">
      <alignment horizontal="right"/>
    </xf>
    <xf numFmtId="0" fontId="6" fillId="0" borderId="7" xfId="8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 wrapText="1"/>
    </xf>
    <xf numFmtId="0" fontId="6" fillId="0" borderId="23" xfId="2" applyFont="1" applyFill="1" applyBorder="1" applyAlignment="1">
      <alignment horizontal="center" wrapText="1"/>
    </xf>
    <xf numFmtId="4" fontId="5" fillId="0" borderId="9" xfId="2" applyNumberFormat="1" applyFont="1" applyFill="1" applyBorder="1" applyAlignment="1"/>
    <xf numFmtId="164" fontId="5" fillId="0" borderId="7" xfId="0" applyNumberFormat="1" applyFont="1" applyFill="1" applyBorder="1" applyAlignment="1">
      <alignment horizontal="right"/>
    </xf>
    <xf numFmtId="0" fontId="6" fillId="0" borderId="23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6" fillId="0" borderId="10" xfId="0" quotePrefix="1" applyFont="1" applyFill="1" applyBorder="1" applyAlignment="1">
      <alignment horizontal="right"/>
    </xf>
    <xf numFmtId="0" fontId="5" fillId="0" borderId="6" xfId="2" applyFont="1" applyFill="1" applyBorder="1" applyAlignment="1"/>
    <xf numFmtId="0" fontId="5" fillId="0" borderId="7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2" fontId="5" fillId="0" borderId="7" xfId="2" applyNumberFormat="1" applyFont="1" applyFill="1" applyBorder="1" applyAlignment="1">
      <alignment horizontal="center"/>
    </xf>
    <xf numFmtId="164" fontId="5" fillId="0" borderId="7" xfId="2" applyNumberFormat="1" applyFont="1" applyFill="1" applyBorder="1" applyAlignment="1">
      <alignment horizontal="right"/>
    </xf>
    <xf numFmtId="2" fontId="18" fillId="0" borderId="27" xfId="0" applyNumberFormat="1" applyFont="1" applyBorder="1"/>
    <xf numFmtId="2" fontId="18" fillId="0" borderId="31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20" fillId="0" borderId="7" xfId="2" applyNumberFormat="1" applyFont="1" applyFill="1" applyBorder="1" applyAlignment="1">
      <alignment horizontal="right" vertical="center"/>
    </xf>
    <xf numFmtId="0" fontId="21" fillId="0" borderId="7" xfId="2" applyFont="1" applyFill="1" applyBorder="1" applyAlignment="1">
      <alignment horizontal="center"/>
    </xf>
    <xf numFmtId="2" fontId="21" fillId="0" borderId="7" xfId="2" applyNumberFormat="1" applyFont="1" applyFill="1" applyBorder="1" applyAlignment="1">
      <alignment horizontal="center"/>
    </xf>
    <xf numFmtId="4" fontId="21" fillId="0" borderId="9" xfId="2" applyNumberFormat="1" applyFont="1" applyFill="1" applyBorder="1" applyAlignment="1">
      <alignment horizontal="center"/>
    </xf>
    <xf numFmtId="0" fontId="6" fillId="0" borderId="29" xfId="2" applyFont="1" applyFill="1" applyBorder="1" applyAlignment="1"/>
    <xf numFmtId="0" fontId="11" fillId="0" borderId="43" xfId="0" applyFont="1" applyFill="1" applyBorder="1"/>
    <xf numFmtId="0" fontId="0" fillId="0" borderId="43" xfId="0" applyFont="1" applyFill="1" applyBorder="1" applyAlignment="1">
      <alignment horizontal="right"/>
    </xf>
    <xf numFmtId="164" fontId="0" fillId="0" borderId="43" xfId="0" applyNumberFormat="1" applyFont="1" applyFill="1" applyBorder="1" applyAlignment="1">
      <alignment horizontal="right"/>
    </xf>
    <xf numFmtId="0" fontId="0" fillId="0" borderId="43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right" wrapText="1"/>
    </xf>
    <xf numFmtId="0" fontId="5" fillId="0" borderId="15" xfId="2" applyFont="1" applyFill="1" applyBorder="1"/>
    <xf numFmtId="0" fontId="5" fillId="0" borderId="8" xfId="0" applyFont="1" applyFill="1" applyBorder="1"/>
    <xf numFmtId="0" fontId="16" fillId="0" borderId="8" xfId="0" applyFont="1" applyFill="1" applyBorder="1" applyAlignment="1">
      <alignment horizontal="right"/>
    </xf>
    <xf numFmtId="164" fontId="16" fillId="0" borderId="8" xfId="0" applyNumberFormat="1" applyFont="1" applyFill="1" applyBorder="1" applyAlignment="1">
      <alignment horizontal="right"/>
    </xf>
    <xf numFmtId="0" fontId="17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2" fontId="5" fillId="0" borderId="8" xfId="2" applyNumberFormat="1" applyFont="1" applyFill="1" applyBorder="1" applyAlignment="1">
      <alignment horizontal="center"/>
    </xf>
    <xf numFmtId="4" fontId="5" fillId="0" borderId="16" xfId="2" applyNumberFormat="1" applyFont="1" applyFill="1" applyBorder="1" applyAlignment="1">
      <alignment horizontal="center"/>
    </xf>
    <xf numFmtId="0" fontId="8" fillId="0" borderId="32" xfId="2" applyFont="1" applyFill="1" applyBorder="1" applyAlignment="1">
      <alignment horizontal="center"/>
    </xf>
    <xf numFmtId="0" fontId="5" fillId="0" borderId="33" xfId="0" applyFont="1" applyFill="1" applyBorder="1"/>
    <xf numFmtId="0" fontId="6" fillId="0" borderId="33" xfId="0" applyFont="1" applyFill="1" applyBorder="1" applyAlignment="1">
      <alignment horizontal="right"/>
    </xf>
    <xf numFmtId="164" fontId="5" fillId="0" borderId="33" xfId="0" applyNumberFormat="1" applyFont="1" applyFill="1" applyBorder="1" applyAlignment="1">
      <alignment horizontal="right"/>
    </xf>
    <xf numFmtId="0" fontId="6" fillId="0" borderId="33" xfId="0" applyFont="1" applyFill="1" applyBorder="1" applyAlignment="1">
      <alignment horizontal="center"/>
    </xf>
    <xf numFmtId="2" fontId="6" fillId="0" borderId="33" xfId="2" applyNumberFormat="1" applyFont="1" applyFill="1" applyBorder="1" applyAlignment="1">
      <alignment horizontal="center"/>
    </xf>
    <xf numFmtId="4" fontId="6" fillId="0" borderId="34" xfId="2" applyNumberFormat="1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2" fontId="0" fillId="0" borderId="30" xfId="0" applyNumberFormat="1" applyFont="1" applyBorder="1" applyAlignment="1">
      <alignment horizontal="center"/>
    </xf>
    <xf numFmtId="0" fontId="8" fillId="3" borderId="6" xfId="2" applyFont="1" applyFill="1" applyBorder="1" applyAlignment="1">
      <alignment horizontal="center"/>
    </xf>
    <xf numFmtId="0" fontId="5" fillId="3" borderId="7" xfId="0" applyFont="1" applyFill="1" applyBorder="1"/>
    <xf numFmtId="0" fontId="6" fillId="3" borderId="7" xfId="0" applyFont="1" applyFill="1" applyBorder="1" applyAlignment="1">
      <alignment horizontal="right"/>
    </xf>
    <xf numFmtId="164" fontId="6" fillId="3" borderId="7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center"/>
    </xf>
    <xf numFmtId="2" fontId="6" fillId="3" borderId="7" xfId="2" applyNumberFormat="1" applyFont="1" applyFill="1" applyBorder="1" applyAlignment="1">
      <alignment horizontal="center"/>
    </xf>
    <xf numFmtId="4" fontId="6" fillId="3" borderId="9" xfId="2" applyNumberFormat="1" applyFont="1" applyFill="1" applyBorder="1" applyAlignment="1">
      <alignment horizontal="center"/>
    </xf>
    <xf numFmtId="0" fontId="23" fillId="0" borderId="0" xfId="0" applyFont="1"/>
    <xf numFmtId="0" fontId="22" fillId="0" borderId="1" xfId="3" applyFont="1" applyFill="1" applyBorder="1" applyAlignment="1">
      <alignment horizontal="center" wrapText="1"/>
    </xf>
    <xf numFmtId="0" fontId="22" fillId="0" borderId="2" xfId="3" applyFont="1" applyFill="1" applyBorder="1" applyAlignment="1">
      <alignment horizontal="center" wrapText="1"/>
    </xf>
    <xf numFmtId="0" fontId="22" fillId="0" borderId="3" xfId="3" applyFont="1" applyFill="1" applyBorder="1" applyAlignment="1">
      <alignment horizontal="center" wrapText="1"/>
    </xf>
    <xf numFmtId="0" fontId="22" fillId="0" borderId="4" xfId="3" applyFont="1" applyFill="1" applyBorder="1" applyAlignment="1">
      <alignment horizontal="center" wrapText="1"/>
    </xf>
    <xf numFmtId="0" fontId="22" fillId="0" borderId="0" xfId="3" applyFont="1" applyFill="1" applyBorder="1" applyAlignment="1">
      <alignment horizontal="center" wrapText="1"/>
    </xf>
    <xf numFmtId="0" fontId="22" fillId="0" borderId="5" xfId="3" applyFont="1" applyFill="1" applyBorder="1" applyAlignment="1">
      <alignment horizontal="center" wrapText="1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19" fillId="0" borderId="11" xfId="2" applyFont="1" applyFill="1" applyBorder="1" applyAlignment="1">
      <alignment horizontal="left" vertical="center" wrapText="1"/>
    </xf>
    <xf numFmtId="0" fontId="19" fillId="0" borderId="12" xfId="2" applyFont="1" applyFill="1" applyBorder="1" applyAlignment="1">
      <alignment horizontal="left" vertical="center" wrapText="1"/>
    </xf>
    <xf numFmtId="0" fontId="19" fillId="0" borderId="22" xfId="2" applyFont="1" applyFill="1" applyBorder="1" applyAlignment="1">
      <alignment horizontal="left" vertical="center" wrapText="1"/>
    </xf>
    <xf numFmtId="0" fontId="8" fillId="0" borderId="1" xfId="8" applyFont="1" applyFill="1" applyBorder="1" applyAlignment="1">
      <alignment horizontal="center"/>
    </xf>
    <xf numFmtId="0" fontId="8" fillId="0" borderId="2" xfId="8" applyFont="1" applyFill="1" applyBorder="1" applyAlignment="1">
      <alignment horizontal="center"/>
    </xf>
    <xf numFmtId="0" fontId="8" fillId="0" borderId="3" xfId="8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/>
    </xf>
    <xf numFmtId="0" fontId="8" fillId="0" borderId="13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3" fillId="0" borderId="33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wrapText="1"/>
    </xf>
    <xf numFmtId="0" fontId="4" fillId="0" borderId="40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16" fontId="3" fillId="0" borderId="35" xfId="0" applyNumberFormat="1" applyFont="1" applyFill="1" applyBorder="1" applyAlignment="1">
      <alignment horizontal="center" wrapText="1"/>
    </xf>
    <xf numFmtId="16" fontId="3" fillId="0" borderId="38" xfId="0" applyNumberFormat="1" applyFont="1" applyFill="1" applyBorder="1" applyAlignment="1">
      <alignment horizontal="center" wrapText="1"/>
    </xf>
    <xf numFmtId="16" fontId="3" fillId="0" borderId="42" xfId="0" applyNumberFormat="1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</cellXfs>
  <cellStyles count="10">
    <cellStyle name="Normal_Sheet1" xfId="7"/>
    <cellStyle name="Нормален" xfId="0" builtinId="0"/>
    <cellStyle name="Нормален 2" xfId="2"/>
    <cellStyle name="Нормален 2 2" xfId="8"/>
    <cellStyle name="Нормален 3" xfId="1"/>
    <cellStyle name="Нормален 4" xfId="6"/>
    <cellStyle name="Нормален_Лист2" xfId="4"/>
    <cellStyle name="Нормален_Лист3" xfId="3"/>
    <cellStyle name="Нормален_ниви" xfId="5"/>
    <cellStyle name="Процент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workbookViewId="0">
      <selection activeCell="L8" sqref="L8"/>
    </sheetView>
  </sheetViews>
  <sheetFormatPr defaultRowHeight="15" x14ac:dyDescent="0.25"/>
  <cols>
    <col min="1" max="1" width="6.85546875" customWidth="1"/>
    <col min="2" max="2" width="14.7109375" bestFit="1" customWidth="1"/>
    <col min="3" max="3" width="13.28515625" customWidth="1"/>
    <col min="4" max="4" width="12.7109375" customWidth="1"/>
    <col min="5" max="5" width="6.7109375" customWidth="1"/>
    <col min="6" max="6" width="9" customWidth="1"/>
    <col min="8" max="8" width="9.7109375" customWidth="1"/>
  </cols>
  <sheetData>
    <row r="1" spans="1:11" ht="33" customHeight="1" thickBot="1" x14ac:dyDescent="0.3">
      <c r="A1" s="164" t="s">
        <v>83</v>
      </c>
      <c r="B1" s="1"/>
      <c r="C1" s="1"/>
      <c r="D1" s="1"/>
      <c r="E1" s="1"/>
      <c r="F1" s="1"/>
      <c r="G1" s="1"/>
      <c r="H1" s="1"/>
    </row>
    <row r="2" spans="1:11" ht="30.75" customHeight="1" x14ac:dyDescent="0.25">
      <c r="A2" s="165" t="s">
        <v>82</v>
      </c>
      <c r="B2" s="166"/>
      <c r="C2" s="166"/>
      <c r="D2" s="166"/>
      <c r="E2" s="166"/>
      <c r="F2" s="166"/>
      <c r="G2" s="166"/>
      <c r="H2" s="167"/>
    </row>
    <row r="3" spans="1:11" ht="70.5" customHeight="1" thickBot="1" x14ac:dyDescent="0.3">
      <c r="A3" s="168"/>
      <c r="B3" s="169"/>
      <c r="C3" s="169"/>
      <c r="D3" s="169"/>
      <c r="E3" s="169"/>
      <c r="F3" s="169"/>
      <c r="G3" s="169"/>
      <c r="H3" s="170"/>
    </row>
    <row r="4" spans="1:11" ht="45.75" thickBot="1" x14ac:dyDescent="0.3">
      <c r="A4" s="26" t="s">
        <v>0</v>
      </c>
      <c r="B4" s="27" t="s">
        <v>1</v>
      </c>
      <c r="C4" s="28" t="s">
        <v>2</v>
      </c>
      <c r="D4" s="29" t="s">
        <v>3</v>
      </c>
      <c r="E4" s="30" t="s">
        <v>4</v>
      </c>
      <c r="F4" s="27" t="s">
        <v>5</v>
      </c>
      <c r="G4" s="31" t="s">
        <v>6</v>
      </c>
      <c r="H4" s="32" t="s">
        <v>7</v>
      </c>
    </row>
    <row r="5" spans="1:11" ht="15.75" thickBot="1" x14ac:dyDescent="0.3">
      <c r="A5" s="33">
        <v>1</v>
      </c>
      <c r="B5" s="34">
        <v>2</v>
      </c>
      <c r="C5" s="34">
        <v>3</v>
      </c>
      <c r="D5" s="35">
        <v>4</v>
      </c>
      <c r="E5" s="34">
        <v>5</v>
      </c>
      <c r="F5" s="34">
        <v>6</v>
      </c>
      <c r="G5" s="36">
        <v>7</v>
      </c>
      <c r="H5" s="37">
        <v>8</v>
      </c>
    </row>
    <row r="6" spans="1:11" ht="15.75" thickBot="1" x14ac:dyDescent="0.3">
      <c r="A6" s="171"/>
      <c r="B6" s="172"/>
      <c r="C6" s="172"/>
      <c r="D6" s="172"/>
      <c r="E6" s="172"/>
      <c r="F6" s="172"/>
      <c r="G6" s="172"/>
      <c r="H6" s="173"/>
    </row>
    <row r="7" spans="1:11" x14ac:dyDescent="0.25">
      <c r="A7" s="4">
        <v>1</v>
      </c>
      <c r="B7" s="83" t="s">
        <v>8</v>
      </c>
      <c r="C7" s="84" t="s">
        <v>9</v>
      </c>
      <c r="D7" s="85">
        <v>3</v>
      </c>
      <c r="E7" s="86">
        <v>3</v>
      </c>
      <c r="F7" s="86" t="s">
        <v>10</v>
      </c>
      <c r="G7" s="5">
        <v>96</v>
      </c>
      <c r="H7" s="6">
        <f>G7*D7*20%</f>
        <v>57.6</v>
      </c>
      <c r="K7" s="3"/>
    </row>
    <row r="8" spans="1:11" ht="15.75" thickBot="1" x14ac:dyDescent="0.3">
      <c r="A8" s="9">
        <v>2</v>
      </c>
      <c r="B8" s="87" t="s">
        <v>8</v>
      </c>
      <c r="C8" s="88" t="s">
        <v>11</v>
      </c>
      <c r="D8" s="89">
        <v>6.2510000000000003</v>
      </c>
      <c r="E8" s="90">
        <v>3</v>
      </c>
      <c r="F8" s="90" t="s">
        <v>10</v>
      </c>
      <c r="G8" s="10">
        <v>96</v>
      </c>
      <c r="H8" s="11">
        <f>G8*D8*20%</f>
        <v>120.01920000000001</v>
      </c>
    </row>
    <row r="9" spans="1:11" ht="15.75" thickBot="1" x14ac:dyDescent="0.3">
      <c r="A9" s="107"/>
      <c r="B9" s="108"/>
      <c r="C9" s="109"/>
      <c r="D9" s="110">
        <f>SUM(D7:D8)</f>
        <v>9.2510000000000012</v>
      </c>
      <c r="E9" s="111"/>
      <c r="F9" s="111"/>
      <c r="G9" s="16"/>
      <c r="H9" s="17"/>
    </row>
    <row r="10" spans="1:11" ht="15.75" thickBot="1" x14ac:dyDescent="0.3">
      <c r="A10" s="177"/>
      <c r="B10" s="178"/>
      <c r="C10" s="178"/>
      <c r="D10" s="178"/>
      <c r="E10" s="178"/>
      <c r="F10" s="178"/>
      <c r="G10" s="178"/>
      <c r="H10" s="179"/>
    </row>
    <row r="11" spans="1:11" x14ac:dyDescent="0.25">
      <c r="A11" s="112">
        <v>1</v>
      </c>
      <c r="B11" s="94" t="s">
        <v>12</v>
      </c>
      <c r="C11" s="84" t="s">
        <v>13</v>
      </c>
      <c r="D11" s="85">
        <v>23.334</v>
      </c>
      <c r="E11" s="86">
        <v>3</v>
      </c>
      <c r="F11" s="86" t="s">
        <v>10</v>
      </c>
      <c r="G11" s="5">
        <v>96</v>
      </c>
      <c r="H11" s="6">
        <f t="shared" ref="H11:H17" si="0">G11*D11*20%</f>
        <v>448.01279999999997</v>
      </c>
    </row>
    <row r="12" spans="1:11" x14ac:dyDescent="0.25">
      <c r="A12" s="113">
        <v>2</v>
      </c>
      <c r="B12" s="95" t="s">
        <v>12</v>
      </c>
      <c r="C12" s="91" t="s">
        <v>14</v>
      </c>
      <c r="D12" s="92">
        <v>5.1340000000000003</v>
      </c>
      <c r="E12" s="93">
        <v>3</v>
      </c>
      <c r="F12" s="93" t="s">
        <v>10</v>
      </c>
      <c r="G12" s="7">
        <v>96</v>
      </c>
      <c r="H12" s="8">
        <f t="shared" si="0"/>
        <v>98.572800000000015</v>
      </c>
    </row>
    <row r="13" spans="1:11" ht="60" x14ac:dyDescent="0.25">
      <c r="A13" s="113">
        <v>3</v>
      </c>
      <c r="B13" s="135" t="s">
        <v>12</v>
      </c>
      <c r="C13" s="136" t="s">
        <v>15</v>
      </c>
      <c r="D13" s="137">
        <v>35.006999999999998</v>
      </c>
      <c r="E13" s="138">
        <v>3</v>
      </c>
      <c r="F13" s="139" t="s">
        <v>16</v>
      </c>
      <c r="G13" s="7">
        <v>96</v>
      </c>
      <c r="H13" s="8">
        <f t="shared" si="0"/>
        <v>672.13439999999991</v>
      </c>
    </row>
    <row r="14" spans="1:11" x14ac:dyDescent="0.25">
      <c r="A14" s="113">
        <v>4</v>
      </c>
      <c r="B14" s="95" t="s">
        <v>12</v>
      </c>
      <c r="C14" s="91" t="s">
        <v>17</v>
      </c>
      <c r="D14" s="92">
        <v>15.000999999999999</v>
      </c>
      <c r="E14" s="93">
        <v>3</v>
      </c>
      <c r="F14" s="93" t="s">
        <v>10</v>
      </c>
      <c r="G14" s="7">
        <v>96</v>
      </c>
      <c r="H14" s="8">
        <f t="shared" si="0"/>
        <v>288.01920000000001</v>
      </c>
    </row>
    <row r="15" spans="1:11" x14ac:dyDescent="0.25">
      <c r="A15" s="113">
        <v>5</v>
      </c>
      <c r="B15" s="95" t="s">
        <v>12</v>
      </c>
      <c r="C15" s="91" t="s">
        <v>18</v>
      </c>
      <c r="D15" s="92">
        <v>15</v>
      </c>
      <c r="E15" s="93">
        <v>3</v>
      </c>
      <c r="F15" s="93" t="s">
        <v>10</v>
      </c>
      <c r="G15" s="7">
        <v>96</v>
      </c>
      <c r="H15" s="8">
        <f t="shared" si="0"/>
        <v>288</v>
      </c>
    </row>
    <row r="16" spans="1:11" x14ac:dyDescent="0.25">
      <c r="A16" s="113">
        <v>6</v>
      </c>
      <c r="B16" s="95" t="s">
        <v>12</v>
      </c>
      <c r="C16" s="91" t="s">
        <v>19</v>
      </c>
      <c r="D16" s="92">
        <v>15.000999999999999</v>
      </c>
      <c r="E16" s="93">
        <v>3</v>
      </c>
      <c r="F16" s="93" t="s">
        <v>10</v>
      </c>
      <c r="G16" s="7">
        <v>96</v>
      </c>
      <c r="H16" s="8">
        <f t="shared" si="0"/>
        <v>288.01920000000001</v>
      </c>
    </row>
    <row r="17" spans="1:8" ht="15.75" thickBot="1" x14ac:dyDescent="0.3">
      <c r="A17" s="113">
        <v>7</v>
      </c>
      <c r="B17" s="96" t="s">
        <v>12</v>
      </c>
      <c r="C17" s="88" t="s">
        <v>20</v>
      </c>
      <c r="D17" s="89">
        <v>15.000999999999999</v>
      </c>
      <c r="E17" s="90">
        <v>9</v>
      </c>
      <c r="F17" s="90" t="s">
        <v>10</v>
      </c>
      <c r="G17" s="10">
        <v>96</v>
      </c>
      <c r="H17" s="11">
        <f t="shared" si="0"/>
        <v>288.01920000000001</v>
      </c>
    </row>
    <row r="18" spans="1:8" ht="15.75" thickBot="1" x14ac:dyDescent="0.3">
      <c r="A18" s="134"/>
      <c r="B18" s="97"/>
      <c r="C18" s="98"/>
      <c r="D18" s="115">
        <f>SUM(D11:D17)</f>
        <v>123.47800000000001</v>
      </c>
      <c r="E18" s="100"/>
      <c r="F18" s="100"/>
      <c r="G18" s="16"/>
      <c r="H18" s="114"/>
    </row>
    <row r="19" spans="1:8" ht="15.75" thickBot="1" x14ac:dyDescent="0.3">
      <c r="A19" s="180"/>
      <c r="B19" s="181"/>
      <c r="C19" s="181"/>
      <c r="D19" s="181"/>
      <c r="E19" s="181"/>
      <c r="F19" s="181"/>
      <c r="G19" s="181"/>
      <c r="H19" s="182"/>
    </row>
    <row r="20" spans="1:8" x14ac:dyDescent="0.25">
      <c r="A20" s="18">
        <v>1</v>
      </c>
      <c r="B20" s="94" t="s">
        <v>21</v>
      </c>
      <c r="C20" s="84" t="s">
        <v>57</v>
      </c>
      <c r="D20" s="85">
        <v>12.500999999999999</v>
      </c>
      <c r="E20" s="86">
        <v>3</v>
      </c>
      <c r="F20" s="86" t="s">
        <v>10</v>
      </c>
      <c r="G20" s="5">
        <v>96</v>
      </c>
      <c r="H20" s="6">
        <f>G20*D20*20%</f>
        <v>240.01920000000001</v>
      </c>
    </row>
    <row r="21" spans="1:8" x14ac:dyDescent="0.25">
      <c r="A21" s="116">
        <v>2</v>
      </c>
      <c r="B21" s="95" t="s">
        <v>21</v>
      </c>
      <c r="C21" s="91" t="s">
        <v>58</v>
      </c>
      <c r="D21" s="92">
        <v>12.502000000000001</v>
      </c>
      <c r="E21" s="93">
        <v>3</v>
      </c>
      <c r="F21" s="93" t="s">
        <v>10</v>
      </c>
      <c r="G21" s="7">
        <v>96</v>
      </c>
      <c r="H21" s="8">
        <f>G21*D21*20%</f>
        <v>240.03840000000002</v>
      </c>
    </row>
    <row r="22" spans="1:8" ht="15.75" thickBot="1" x14ac:dyDescent="0.3">
      <c r="A22" s="24">
        <v>3</v>
      </c>
      <c r="B22" s="96" t="s">
        <v>21</v>
      </c>
      <c r="C22" s="88" t="s">
        <v>59</v>
      </c>
      <c r="D22" s="89">
        <v>10.000999999999999</v>
      </c>
      <c r="E22" s="90">
        <v>3</v>
      </c>
      <c r="F22" s="90" t="s">
        <v>10</v>
      </c>
      <c r="G22" s="10">
        <v>96</v>
      </c>
      <c r="H22" s="11">
        <f>G22*D22*20%</f>
        <v>192.01920000000001</v>
      </c>
    </row>
    <row r="23" spans="1:8" ht="15.75" thickBot="1" x14ac:dyDescent="0.3">
      <c r="A23" s="21"/>
      <c r="B23" s="97"/>
      <c r="C23" s="98"/>
      <c r="D23" s="115">
        <f>SUM(D20:D22)</f>
        <v>35.003999999999998</v>
      </c>
      <c r="E23" s="100"/>
      <c r="F23" s="100"/>
      <c r="G23" s="16"/>
      <c r="H23" s="17"/>
    </row>
    <row r="24" spans="1:8" ht="15.75" thickBot="1" x14ac:dyDescent="0.3">
      <c r="A24" s="183"/>
      <c r="B24" s="184"/>
      <c r="C24" s="184"/>
      <c r="D24" s="184"/>
      <c r="E24" s="184"/>
      <c r="F24" s="184"/>
      <c r="G24" s="184"/>
      <c r="H24" s="185"/>
    </row>
    <row r="25" spans="1:8" ht="15.75" thickBot="1" x14ac:dyDescent="0.3">
      <c r="A25" s="13">
        <v>1</v>
      </c>
      <c r="B25" s="97" t="s">
        <v>31</v>
      </c>
      <c r="C25" s="98" t="s">
        <v>60</v>
      </c>
      <c r="D25" s="99">
        <v>37.003999999999998</v>
      </c>
      <c r="E25" s="100">
        <v>3</v>
      </c>
      <c r="F25" s="100" t="s">
        <v>10</v>
      </c>
      <c r="G25" s="16">
        <v>96</v>
      </c>
      <c r="H25" s="17">
        <f>G25*D25*20%</f>
        <v>710.47680000000003</v>
      </c>
    </row>
    <row r="26" spans="1:8" ht="15.75" thickBot="1" x14ac:dyDescent="0.3">
      <c r="A26" s="13"/>
      <c r="B26" s="97"/>
      <c r="C26" s="98"/>
      <c r="D26" s="115">
        <f>SUM(D25)</f>
        <v>37.003999999999998</v>
      </c>
      <c r="E26" s="100"/>
      <c r="F26" s="100"/>
      <c r="G26" s="16"/>
      <c r="H26" s="17"/>
    </row>
    <row r="27" spans="1:8" ht="15.75" thickBot="1" x14ac:dyDescent="0.3">
      <c r="A27" s="186"/>
      <c r="B27" s="187"/>
      <c r="C27" s="187"/>
      <c r="D27" s="187"/>
      <c r="E27" s="187"/>
      <c r="F27" s="187"/>
      <c r="G27" s="187"/>
      <c r="H27" s="188"/>
    </row>
    <row r="28" spans="1:8" x14ac:dyDescent="0.25">
      <c r="A28" s="18">
        <v>1</v>
      </c>
      <c r="B28" s="94" t="s">
        <v>22</v>
      </c>
      <c r="C28" s="84" t="s">
        <v>61</v>
      </c>
      <c r="D28" s="85">
        <v>2.8140000000000001</v>
      </c>
      <c r="E28" s="86">
        <v>4</v>
      </c>
      <c r="F28" s="86" t="s">
        <v>10</v>
      </c>
      <c r="G28" s="5">
        <v>96</v>
      </c>
      <c r="H28" s="6">
        <f>G28*D28*20%</f>
        <v>54.028800000000004</v>
      </c>
    </row>
    <row r="29" spans="1:8" ht="15.75" thickBot="1" x14ac:dyDescent="0.3">
      <c r="A29" s="117">
        <v>2</v>
      </c>
      <c r="B29" s="96" t="s">
        <v>22</v>
      </c>
      <c r="C29" s="88" t="s">
        <v>62</v>
      </c>
      <c r="D29" s="89">
        <v>9.3699999999999992</v>
      </c>
      <c r="E29" s="90">
        <v>4</v>
      </c>
      <c r="F29" s="90" t="s">
        <v>10</v>
      </c>
      <c r="G29" s="10">
        <v>96</v>
      </c>
      <c r="H29" s="11">
        <f>G29*D29*20%</f>
        <v>179.904</v>
      </c>
    </row>
    <row r="30" spans="1:8" ht="15.75" thickBot="1" x14ac:dyDescent="0.3">
      <c r="A30" s="118"/>
      <c r="B30" s="97"/>
      <c r="C30" s="98"/>
      <c r="D30" s="115">
        <f>SUM(D28:D29)</f>
        <v>12.183999999999999</v>
      </c>
      <c r="E30" s="100"/>
      <c r="F30" s="100"/>
      <c r="G30" s="16"/>
      <c r="H30" s="12"/>
    </row>
    <row r="31" spans="1:8" ht="15.75" thickBot="1" x14ac:dyDescent="0.3">
      <c r="A31" s="189"/>
      <c r="B31" s="190"/>
      <c r="C31" s="190"/>
      <c r="D31" s="190"/>
      <c r="E31" s="190"/>
      <c r="F31" s="190"/>
      <c r="G31" s="190"/>
      <c r="H31" s="191"/>
    </row>
    <row r="32" spans="1:8" ht="15.75" thickBot="1" x14ac:dyDescent="0.3">
      <c r="A32" s="13">
        <v>1</v>
      </c>
      <c r="B32" s="97" t="s">
        <v>23</v>
      </c>
      <c r="C32" s="101" t="s">
        <v>63</v>
      </c>
      <c r="D32" s="99">
        <v>14.304</v>
      </c>
      <c r="E32" s="100">
        <v>3</v>
      </c>
      <c r="F32" s="100" t="s">
        <v>10</v>
      </c>
      <c r="G32" s="16">
        <v>96</v>
      </c>
      <c r="H32" s="17">
        <f>G32*D32*20%</f>
        <v>274.63679999999999</v>
      </c>
    </row>
    <row r="33" spans="1:8" ht="15.75" thickBot="1" x14ac:dyDescent="0.3">
      <c r="A33" s="13"/>
      <c r="B33" s="97"/>
      <c r="C33" s="119"/>
      <c r="D33" s="115">
        <f>SUM(D32)</f>
        <v>14.304</v>
      </c>
      <c r="E33" s="100"/>
      <c r="F33" s="100"/>
      <c r="G33" s="16"/>
      <c r="H33" s="17"/>
    </row>
    <row r="34" spans="1:8" ht="15.75" thickBot="1" x14ac:dyDescent="0.3">
      <c r="A34" s="186"/>
      <c r="B34" s="187"/>
      <c r="C34" s="187"/>
      <c r="D34" s="187"/>
      <c r="E34" s="187"/>
      <c r="F34" s="187"/>
      <c r="G34" s="187"/>
      <c r="H34" s="188"/>
    </row>
    <row r="35" spans="1:8" x14ac:dyDescent="0.25">
      <c r="A35" s="19">
        <v>1</v>
      </c>
      <c r="B35" s="95" t="s">
        <v>24</v>
      </c>
      <c r="C35" s="91" t="s">
        <v>64</v>
      </c>
      <c r="D35" s="92">
        <v>15.002000000000001</v>
      </c>
      <c r="E35" s="93">
        <v>3</v>
      </c>
      <c r="F35" s="93" t="s">
        <v>10</v>
      </c>
      <c r="G35" s="7">
        <v>96</v>
      </c>
      <c r="H35" s="8">
        <f>G35*D35*20%</f>
        <v>288.03840000000002</v>
      </c>
    </row>
    <row r="36" spans="1:8" x14ac:dyDescent="0.25">
      <c r="A36" s="19">
        <v>2</v>
      </c>
      <c r="B36" s="95" t="s">
        <v>24</v>
      </c>
      <c r="C36" s="91" t="s">
        <v>65</v>
      </c>
      <c r="D36" s="92">
        <v>14.999000000000001</v>
      </c>
      <c r="E36" s="93">
        <v>3</v>
      </c>
      <c r="F36" s="93" t="s">
        <v>10</v>
      </c>
      <c r="G36" s="7">
        <v>96</v>
      </c>
      <c r="H36" s="8">
        <f>G36*D36*20%</f>
        <v>287.98079999999999</v>
      </c>
    </row>
    <row r="37" spans="1:8" ht="15.75" thickBot="1" x14ac:dyDescent="0.3">
      <c r="A37" s="19">
        <v>3</v>
      </c>
      <c r="B37" s="95" t="s">
        <v>24</v>
      </c>
      <c r="C37" s="91" t="s">
        <v>66</v>
      </c>
      <c r="D37" s="92">
        <v>22.702000000000002</v>
      </c>
      <c r="E37" s="93">
        <v>3</v>
      </c>
      <c r="F37" s="93" t="s">
        <v>10</v>
      </c>
      <c r="G37" s="7">
        <v>96</v>
      </c>
      <c r="H37" s="8">
        <f>G37*D37*20%</f>
        <v>435.87840000000006</v>
      </c>
    </row>
    <row r="38" spans="1:8" ht="15.75" thickBot="1" x14ac:dyDescent="0.3">
      <c r="A38" s="13"/>
      <c r="B38" s="97"/>
      <c r="C38" s="98"/>
      <c r="D38" s="115">
        <f>SUM(D35:D37)</f>
        <v>52.703000000000003</v>
      </c>
      <c r="E38" s="100"/>
      <c r="F38" s="100"/>
      <c r="G38" s="16"/>
      <c r="H38" s="17"/>
    </row>
    <row r="39" spans="1:8" ht="15.75" thickBot="1" x14ac:dyDescent="0.3">
      <c r="A39" s="148"/>
      <c r="B39" s="149"/>
      <c r="C39" s="150"/>
      <c r="D39" s="151"/>
      <c r="E39" s="152"/>
      <c r="F39" s="152"/>
      <c r="G39" s="153"/>
      <c r="H39" s="154"/>
    </row>
    <row r="40" spans="1:8" ht="15.75" thickBot="1" x14ac:dyDescent="0.3">
      <c r="A40" s="157">
        <v>1</v>
      </c>
      <c r="B40" s="158" t="s">
        <v>32</v>
      </c>
      <c r="C40" s="159" t="s">
        <v>67</v>
      </c>
      <c r="D40" s="160">
        <v>60.003999999999998</v>
      </c>
      <c r="E40" s="161">
        <v>3</v>
      </c>
      <c r="F40" s="161" t="s">
        <v>10</v>
      </c>
      <c r="G40" s="162">
        <v>96</v>
      </c>
      <c r="H40" s="163">
        <f>G40*D40*20%</f>
        <v>1152.0768</v>
      </c>
    </row>
    <row r="41" spans="1:8" ht="15.75" thickBot="1" x14ac:dyDescent="0.3">
      <c r="A41" s="13"/>
      <c r="B41" s="97"/>
      <c r="C41" s="98"/>
      <c r="D41" s="115">
        <f>SUM(D40)</f>
        <v>60.003999999999998</v>
      </c>
      <c r="E41" s="100"/>
      <c r="F41" s="100"/>
      <c r="G41" s="16"/>
      <c r="H41" s="17"/>
    </row>
    <row r="42" spans="1:8" ht="15.75" thickBot="1" x14ac:dyDescent="0.3">
      <c r="A42" s="127"/>
      <c r="B42" s="128"/>
      <c r="C42" s="128"/>
      <c r="D42" s="128"/>
      <c r="E42" s="128"/>
      <c r="F42" s="128"/>
      <c r="G42" s="128"/>
      <c r="H42" s="129"/>
    </row>
    <row r="43" spans="1:8" ht="15.75" thickBot="1" x14ac:dyDescent="0.3">
      <c r="A43" s="13">
        <v>1</v>
      </c>
      <c r="B43" s="97" t="s">
        <v>33</v>
      </c>
      <c r="C43" s="98" t="s">
        <v>68</v>
      </c>
      <c r="D43" s="99">
        <v>13.5</v>
      </c>
      <c r="E43" s="100">
        <v>3</v>
      </c>
      <c r="F43" s="100" t="s">
        <v>10</v>
      </c>
      <c r="G43" s="16">
        <v>96</v>
      </c>
      <c r="H43" s="17">
        <f>G43*D43*20%</f>
        <v>259.2</v>
      </c>
    </row>
    <row r="44" spans="1:8" ht="15.75" thickBot="1" x14ac:dyDescent="0.3">
      <c r="A44" s="13"/>
      <c r="B44" s="97"/>
      <c r="C44" s="98"/>
      <c r="D44" s="115">
        <f>SUM(D43)</f>
        <v>13.5</v>
      </c>
      <c r="E44" s="100"/>
      <c r="F44" s="100"/>
      <c r="G44" s="16"/>
      <c r="H44" s="17"/>
    </row>
    <row r="45" spans="1:8" ht="15.75" thickBot="1" x14ac:dyDescent="0.3">
      <c r="A45" s="186"/>
      <c r="B45" s="187"/>
      <c r="C45" s="187"/>
      <c r="D45" s="187"/>
      <c r="E45" s="187"/>
      <c r="F45" s="187"/>
      <c r="G45" s="187"/>
      <c r="H45" s="188"/>
    </row>
    <row r="46" spans="1:8" x14ac:dyDescent="0.25">
      <c r="A46" s="23">
        <v>1</v>
      </c>
      <c r="B46" s="94" t="s">
        <v>34</v>
      </c>
      <c r="C46" s="102" t="s">
        <v>69</v>
      </c>
      <c r="D46" s="85">
        <v>60.000999999999998</v>
      </c>
      <c r="E46" s="86">
        <v>3</v>
      </c>
      <c r="F46" s="86" t="s">
        <v>10</v>
      </c>
      <c r="G46" s="5">
        <v>96</v>
      </c>
      <c r="H46" s="6">
        <f>G46*D46*20%</f>
        <v>1152.0192</v>
      </c>
    </row>
    <row r="47" spans="1:8" ht="15.75" thickBot="1" x14ac:dyDescent="0.3">
      <c r="A47" s="24">
        <v>2</v>
      </c>
      <c r="B47" s="96" t="s">
        <v>34</v>
      </c>
      <c r="C47" s="88" t="s">
        <v>70</v>
      </c>
      <c r="D47" s="89">
        <v>22.001000000000001</v>
      </c>
      <c r="E47" s="90">
        <v>3</v>
      </c>
      <c r="F47" s="90" t="s">
        <v>10</v>
      </c>
      <c r="G47" s="10">
        <v>96</v>
      </c>
      <c r="H47" s="11">
        <f>G47*D47*20%</f>
        <v>422.41920000000005</v>
      </c>
    </row>
    <row r="48" spans="1:8" ht="15.75" thickBot="1" x14ac:dyDescent="0.3">
      <c r="A48" s="120"/>
      <c r="B48" s="97"/>
      <c r="C48" s="121"/>
      <c r="D48" s="115">
        <f>SUM(D46:D47)</f>
        <v>82.001999999999995</v>
      </c>
      <c r="E48" s="122"/>
      <c r="F48" s="122"/>
      <c r="G48" s="123"/>
      <c r="H48" s="114"/>
    </row>
    <row r="49" spans="1:8" ht="15.75" thickBot="1" x14ac:dyDescent="0.3">
      <c r="A49" s="192"/>
      <c r="B49" s="193"/>
      <c r="C49" s="193"/>
      <c r="D49" s="193"/>
      <c r="E49" s="193"/>
      <c r="F49" s="193"/>
      <c r="G49" s="193"/>
      <c r="H49" s="194"/>
    </row>
    <row r="50" spans="1:8" x14ac:dyDescent="0.25">
      <c r="A50" s="18">
        <v>1</v>
      </c>
      <c r="B50" s="94" t="s">
        <v>25</v>
      </c>
      <c r="C50" s="84" t="s">
        <v>71</v>
      </c>
      <c r="D50" s="85">
        <v>25.001000000000001</v>
      </c>
      <c r="E50" s="86">
        <v>3</v>
      </c>
      <c r="F50" s="86" t="s">
        <v>10</v>
      </c>
      <c r="G50" s="5">
        <v>96</v>
      </c>
      <c r="H50" s="6">
        <f t="shared" ref="H50:H56" si="1">G50*D50*20%</f>
        <v>480.01920000000001</v>
      </c>
    </row>
    <row r="51" spans="1:8" x14ac:dyDescent="0.25">
      <c r="A51" s="19">
        <v>2</v>
      </c>
      <c r="B51" s="95" t="s">
        <v>25</v>
      </c>
      <c r="C51" s="91" t="s">
        <v>72</v>
      </c>
      <c r="D51" s="92">
        <v>15.065</v>
      </c>
      <c r="E51" s="93">
        <v>3</v>
      </c>
      <c r="F51" s="93" t="s">
        <v>10</v>
      </c>
      <c r="G51" s="7">
        <v>96</v>
      </c>
      <c r="H51" s="8">
        <f t="shared" si="1"/>
        <v>289.24799999999999</v>
      </c>
    </row>
    <row r="52" spans="1:8" x14ac:dyDescent="0.25">
      <c r="A52" s="19">
        <v>3</v>
      </c>
      <c r="B52" s="95" t="s">
        <v>25</v>
      </c>
      <c r="C52" s="91" t="s">
        <v>73</v>
      </c>
      <c r="D52" s="92">
        <v>15</v>
      </c>
      <c r="E52" s="93">
        <v>3</v>
      </c>
      <c r="F52" s="93" t="s">
        <v>10</v>
      </c>
      <c r="G52" s="7">
        <v>96</v>
      </c>
      <c r="H52" s="8">
        <f t="shared" si="1"/>
        <v>288</v>
      </c>
    </row>
    <row r="53" spans="1:8" x14ac:dyDescent="0.25">
      <c r="A53" s="19">
        <v>4</v>
      </c>
      <c r="B53" s="95" t="s">
        <v>25</v>
      </c>
      <c r="C53" s="91" t="s">
        <v>74</v>
      </c>
      <c r="D53" s="92">
        <v>15.502000000000001</v>
      </c>
      <c r="E53" s="93">
        <v>3</v>
      </c>
      <c r="F53" s="93" t="s">
        <v>10</v>
      </c>
      <c r="G53" s="7">
        <v>96</v>
      </c>
      <c r="H53" s="8">
        <f t="shared" si="1"/>
        <v>297.63839999999999</v>
      </c>
    </row>
    <row r="54" spans="1:8" x14ac:dyDescent="0.25">
      <c r="A54" s="19">
        <v>5</v>
      </c>
      <c r="B54" s="95" t="s">
        <v>25</v>
      </c>
      <c r="C54" s="91" t="s">
        <v>29</v>
      </c>
      <c r="D54" s="103">
        <v>4.0549999999999997</v>
      </c>
      <c r="E54" s="93">
        <v>3</v>
      </c>
      <c r="F54" s="93" t="s">
        <v>10</v>
      </c>
      <c r="G54" s="7">
        <v>96</v>
      </c>
      <c r="H54" s="8">
        <f t="shared" si="1"/>
        <v>77.855999999999995</v>
      </c>
    </row>
    <row r="55" spans="1:8" x14ac:dyDescent="0.25">
      <c r="A55" s="19">
        <v>6</v>
      </c>
      <c r="B55" s="95" t="s">
        <v>25</v>
      </c>
      <c r="C55" s="91" t="s">
        <v>30</v>
      </c>
      <c r="D55" s="103">
        <v>6.2240000000000002</v>
      </c>
      <c r="E55" s="93">
        <v>3</v>
      </c>
      <c r="F55" s="93" t="s">
        <v>10</v>
      </c>
      <c r="G55" s="7">
        <v>96</v>
      </c>
      <c r="H55" s="8">
        <f t="shared" si="1"/>
        <v>119.50080000000001</v>
      </c>
    </row>
    <row r="56" spans="1:8" ht="15.75" thickBot="1" x14ac:dyDescent="0.3">
      <c r="A56" s="20">
        <v>7</v>
      </c>
      <c r="B56" s="96" t="s">
        <v>25</v>
      </c>
      <c r="C56" s="104" t="s">
        <v>75</v>
      </c>
      <c r="D56" s="105">
        <v>62.713000000000001</v>
      </c>
      <c r="E56" s="106">
        <v>3</v>
      </c>
      <c r="F56" s="90" t="s">
        <v>10</v>
      </c>
      <c r="G56" s="10">
        <v>96</v>
      </c>
      <c r="H56" s="11">
        <f t="shared" si="1"/>
        <v>1204.0896</v>
      </c>
    </row>
    <row r="57" spans="1:8" ht="15.75" thickBot="1" x14ac:dyDescent="0.3">
      <c r="A57" s="140"/>
      <c r="B57" s="141"/>
      <c r="C57" s="142"/>
      <c r="D57" s="143">
        <f>SUM(D50:D56)</f>
        <v>143.56</v>
      </c>
      <c r="E57" s="144"/>
      <c r="F57" s="145"/>
      <c r="G57" s="146"/>
      <c r="H57" s="147"/>
    </row>
    <row r="58" spans="1:8" ht="15.75" thickBot="1" x14ac:dyDescent="0.3">
      <c r="A58" s="180"/>
      <c r="B58" s="181"/>
      <c r="C58" s="181"/>
      <c r="D58" s="181"/>
      <c r="E58" s="181"/>
      <c r="F58" s="181"/>
      <c r="G58" s="181"/>
      <c r="H58" s="182"/>
    </row>
    <row r="59" spans="1:8" x14ac:dyDescent="0.25">
      <c r="A59" s="18">
        <v>1</v>
      </c>
      <c r="B59" s="94" t="s">
        <v>76</v>
      </c>
      <c r="C59" s="84" t="s">
        <v>77</v>
      </c>
      <c r="D59" s="85">
        <v>20.001000000000001</v>
      </c>
      <c r="E59" s="86">
        <v>3</v>
      </c>
      <c r="F59" s="86" t="s">
        <v>10</v>
      </c>
      <c r="G59" s="5">
        <v>96</v>
      </c>
      <c r="H59" s="6">
        <f>G59*D59*20%</f>
        <v>384.01920000000001</v>
      </c>
    </row>
    <row r="60" spans="1:8" ht="15.75" thickBot="1" x14ac:dyDescent="0.3">
      <c r="A60" s="24">
        <v>2</v>
      </c>
      <c r="B60" s="96" t="s">
        <v>76</v>
      </c>
      <c r="C60" s="88" t="s">
        <v>78</v>
      </c>
      <c r="D60" s="89">
        <v>30.667999999999999</v>
      </c>
      <c r="E60" s="90">
        <v>3</v>
      </c>
      <c r="F60" s="90" t="s">
        <v>10</v>
      </c>
      <c r="G60" s="10">
        <v>96</v>
      </c>
      <c r="H60" s="11">
        <f>G60*D60*20%*1.2</f>
        <v>706.59072000000003</v>
      </c>
    </row>
    <row r="61" spans="1:8" ht="15.75" thickBot="1" x14ac:dyDescent="0.3">
      <c r="A61" s="21"/>
      <c r="B61" s="97"/>
      <c r="C61" s="98"/>
      <c r="D61" s="115">
        <f>SUM(D59:D60)</f>
        <v>50.668999999999997</v>
      </c>
      <c r="E61" s="100"/>
      <c r="F61" s="100"/>
      <c r="G61" s="16"/>
      <c r="H61" s="17"/>
    </row>
    <row r="62" spans="1:8" ht="15.75" thickBot="1" x14ac:dyDescent="0.3">
      <c r="A62" s="183"/>
      <c r="B62" s="184"/>
      <c r="C62" s="184"/>
      <c r="D62" s="184"/>
      <c r="E62" s="184"/>
      <c r="F62" s="184"/>
      <c r="G62" s="184"/>
      <c r="H62" s="185"/>
    </row>
    <row r="63" spans="1:8" x14ac:dyDescent="0.25">
      <c r="A63" s="23">
        <v>1</v>
      </c>
      <c r="B63" s="94" t="s">
        <v>26</v>
      </c>
      <c r="C63" s="84" t="s">
        <v>27</v>
      </c>
      <c r="D63" s="85">
        <v>3.2040000000000002</v>
      </c>
      <c r="E63" s="86">
        <v>4</v>
      </c>
      <c r="F63" s="86" t="s">
        <v>10</v>
      </c>
      <c r="G63" s="5">
        <v>96</v>
      </c>
      <c r="H63" s="6">
        <f>G63*D63*20%</f>
        <v>61.516800000000003</v>
      </c>
    </row>
    <row r="64" spans="1:8" ht="15.75" thickBot="1" x14ac:dyDescent="0.3">
      <c r="A64" s="20">
        <v>2</v>
      </c>
      <c r="B64" s="96" t="s">
        <v>26</v>
      </c>
      <c r="C64" s="88" t="s">
        <v>79</v>
      </c>
      <c r="D64" s="89">
        <v>25.003</v>
      </c>
      <c r="E64" s="90">
        <v>2</v>
      </c>
      <c r="F64" s="90" t="s">
        <v>10</v>
      </c>
      <c r="G64" s="10">
        <v>96</v>
      </c>
      <c r="H64" s="11">
        <f>G64*D64*20%</f>
        <v>480.05760000000004</v>
      </c>
    </row>
    <row r="65" spans="1:8" ht="15.75" thickBot="1" x14ac:dyDescent="0.3">
      <c r="A65" s="13"/>
      <c r="B65" s="22"/>
      <c r="C65" s="14"/>
      <c r="D65" s="124">
        <f>SUM(D63:D64)</f>
        <v>28.207000000000001</v>
      </c>
      <c r="E65" s="15"/>
      <c r="F65" s="15"/>
      <c r="G65" s="16"/>
      <c r="H65" s="17"/>
    </row>
    <row r="66" spans="1:8" ht="15.75" thickBot="1" x14ac:dyDescent="0.3">
      <c r="A66" s="186"/>
      <c r="B66" s="187"/>
      <c r="C66" s="187"/>
      <c r="D66" s="187"/>
      <c r="E66" s="187"/>
      <c r="F66" s="187"/>
      <c r="G66" s="187"/>
      <c r="H66" s="188"/>
    </row>
    <row r="67" spans="1:8" ht="18" thickBot="1" x14ac:dyDescent="0.35">
      <c r="A67" s="174" t="s">
        <v>81</v>
      </c>
      <c r="B67" s="175"/>
      <c r="C67" s="176"/>
      <c r="D67" s="130">
        <f>SUM(D65+D61+D57+D48+D44+D41+D38+D33+D30+D26+D23+D18+D9)</f>
        <v>661.86999999999989</v>
      </c>
      <c r="E67" s="131"/>
      <c r="F67" s="131"/>
      <c r="G67" s="132"/>
      <c r="H67" s="133"/>
    </row>
    <row r="68" spans="1:8" x14ac:dyDescent="0.25">
      <c r="A68" s="25"/>
      <c r="B68" s="25"/>
      <c r="C68" s="25"/>
      <c r="D68" s="25"/>
      <c r="E68" s="25"/>
      <c r="F68" s="25"/>
      <c r="G68" s="25"/>
      <c r="H68" s="25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ht="15" customHeight="1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38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ht="27.75" customHeight="1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ht="29.25" customHeight="1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ht="33" customHeight="1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</sheetData>
  <mergeCells count="14">
    <mergeCell ref="A2:H3"/>
    <mergeCell ref="A6:H6"/>
    <mergeCell ref="A67:C67"/>
    <mergeCell ref="A10:H10"/>
    <mergeCell ref="A19:H19"/>
    <mergeCell ref="A24:H24"/>
    <mergeCell ref="A27:H27"/>
    <mergeCell ref="A31:H31"/>
    <mergeCell ref="A34:H34"/>
    <mergeCell ref="A45:H45"/>
    <mergeCell ref="A49:H49"/>
    <mergeCell ref="A58:H58"/>
    <mergeCell ref="A62:H62"/>
    <mergeCell ref="A66:H66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abSelected="1" workbookViewId="0">
      <selection activeCell="O17" sqref="O17"/>
    </sheetView>
  </sheetViews>
  <sheetFormatPr defaultRowHeight="15" x14ac:dyDescent="0.25"/>
  <cols>
    <col min="1" max="1" width="6.140625" customWidth="1"/>
    <col min="2" max="2" width="27.5703125" customWidth="1"/>
    <col min="3" max="3" width="12.5703125" customWidth="1"/>
    <col min="8" max="8" width="29.28515625" customWidth="1"/>
    <col min="10" max="10" width="17.42578125" customWidth="1"/>
  </cols>
  <sheetData>
    <row r="2" spans="1:10" x14ac:dyDescent="0.25">
      <c r="A2" s="195" t="s">
        <v>28</v>
      </c>
      <c r="B2" s="195"/>
      <c r="C2" s="195"/>
    </row>
    <row r="3" spans="1:10" ht="15.75" thickBot="1" x14ac:dyDescent="0.3">
      <c r="A3" s="196"/>
      <c r="B3" s="196"/>
      <c r="C3" s="39"/>
      <c r="D3" s="39"/>
      <c r="E3" s="39"/>
      <c r="F3" s="39"/>
      <c r="G3" s="39"/>
      <c r="H3" s="40"/>
    </row>
    <row r="4" spans="1:10" ht="78" customHeight="1" thickBot="1" x14ac:dyDescent="0.3">
      <c r="A4" s="198" t="s">
        <v>80</v>
      </c>
      <c r="B4" s="199"/>
      <c r="C4" s="199"/>
      <c r="D4" s="199"/>
      <c r="E4" s="199"/>
      <c r="F4" s="199"/>
      <c r="G4" s="199"/>
      <c r="H4" s="200"/>
      <c r="I4" s="69"/>
      <c r="J4" s="69"/>
    </row>
    <row r="5" spans="1:10" ht="83.25" customHeight="1" thickBot="1" x14ac:dyDescent="0.3">
      <c r="A5" s="41" t="s">
        <v>0</v>
      </c>
      <c r="B5" s="42" t="s">
        <v>35</v>
      </c>
      <c r="C5" s="43" t="s">
        <v>36</v>
      </c>
      <c r="D5" s="44" t="s">
        <v>37</v>
      </c>
      <c r="E5" s="43" t="s">
        <v>38</v>
      </c>
      <c r="F5" s="43" t="s">
        <v>5</v>
      </c>
      <c r="G5" s="79" t="s">
        <v>39</v>
      </c>
      <c r="H5" s="78" t="s">
        <v>40</v>
      </c>
      <c r="I5" s="62"/>
      <c r="J5" s="63"/>
    </row>
    <row r="6" spans="1:10" ht="15.75" thickBot="1" x14ac:dyDescent="0.3">
      <c r="A6" s="45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70">
        <v>8</v>
      </c>
      <c r="I6" s="64"/>
      <c r="J6" s="65"/>
    </row>
    <row r="7" spans="1:10" ht="38.25" customHeight="1" x14ac:dyDescent="0.25">
      <c r="A7" s="81">
        <v>1</v>
      </c>
      <c r="B7" s="48" t="s">
        <v>12</v>
      </c>
      <c r="C7" s="49" t="s">
        <v>41</v>
      </c>
      <c r="D7" s="50">
        <v>0.79600000000000004</v>
      </c>
      <c r="E7" s="51">
        <v>3</v>
      </c>
      <c r="F7" s="52" t="s">
        <v>42</v>
      </c>
      <c r="G7" s="155">
        <f>D7*20</f>
        <v>15.920000000000002</v>
      </c>
      <c r="H7" s="71" t="s">
        <v>56</v>
      </c>
      <c r="I7" s="66"/>
      <c r="J7" s="67"/>
    </row>
    <row r="8" spans="1:10" ht="28.5" customHeight="1" thickBot="1" x14ac:dyDescent="0.3">
      <c r="A8" s="82">
        <v>2</v>
      </c>
      <c r="B8" s="53" t="s">
        <v>12</v>
      </c>
      <c r="C8" s="54" t="s">
        <v>43</v>
      </c>
      <c r="D8" s="55">
        <v>0.83299999999999996</v>
      </c>
      <c r="E8" s="56">
        <v>3</v>
      </c>
      <c r="F8" s="57" t="s">
        <v>42</v>
      </c>
      <c r="G8" s="156">
        <v>16.66</v>
      </c>
      <c r="H8" s="80" t="s">
        <v>56</v>
      </c>
      <c r="I8" s="66"/>
      <c r="J8" s="67"/>
    </row>
    <row r="9" spans="1:10" ht="15.75" thickBot="1" x14ac:dyDescent="0.3">
      <c r="A9" s="58"/>
      <c r="B9" s="59"/>
      <c r="C9" s="59"/>
      <c r="D9" s="60">
        <v>1.629</v>
      </c>
      <c r="E9" s="59"/>
      <c r="F9" s="59"/>
      <c r="G9" s="59"/>
      <c r="H9" s="72"/>
      <c r="I9" s="2"/>
      <c r="J9" s="68"/>
    </row>
    <row r="10" spans="1:10" x14ac:dyDescent="0.25">
      <c r="D10" s="61"/>
    </row>
    <row r="12" spans="1:10" x14ac:dyDescent="0.25">
      <c r="B12" s="197" t="s">
        <v>44</v>
      </c>
      <c r="C12" s="197"/>
      <c r="D12" s="197"/>
      <c r="E12" s="197"/>
      <c r="F12" s="197"/>
      <c r="G12" s="197"/>
      <c r="H12" s="197"/>
    </row>
    <row r="13" spans="1:10" ht="23.25" customHeight="1" x14ac:dyDescent="0.25">
      <c r="B13" s="197"/>
      <c r="C13" s="197"/>
      <c r="D13" s="197"/>
      <c r="E13" s="197"/>
      <c r="F13" s="197"/>
      <c r="G13" s="197"/>
      <c r="H13" s="197"/>
    </row>
    <row r="15" spans="1:10" ht="15.75" thickBot="1" x14ac:dyDescent="0.3">
      <c r="B15" s="201" t="s">
        <v>49</v>
      </c>
      <c r="C15" s="201"/>
      <c r="D15" s="201"/>
      <c r="E15" s="201"/>
      <c r="F15" s="201"/>
      <c r="G15" s="201"/>
      <c r="H15" s="201"/>
    </row>
    <row r="16" spans="1:10" ht="25.5" x14ac:dyDescent="0.25">
      <c r="B16" s="73" t="s">
        <v>45</v>
      </c>
      <c r="C16" s="74" t="s">
        <v>50</v>
      </c>
      <c r="D16" s="206" t="s">
        <v>51</v>
      </c>
      <c r="E16" s="207"/>
      <c r="F16" s="207"/>
      <c r="G16" s="207"/>
      <c r="H16" s="208"/>
    </row>
    <row r="17" spans="1:8" ht="15.75" thickBot="1" x14ac:dyDescent="0.3">
      <c r="B17" s="75" t="s">
        <v>52</v>
      </c>
      <c r="C17" s="76" t="s">
        <v>46</v>
      </c>
      <c r="D17" s="209" t="s">
        <v>47</v>
      </c>
      <c r="E17" s="210"/>
      <c r="F17" s="210"/>
      <c r="G17" s="211"/>
      <c r="H17" s="77" t="s">
        <v>48</v>
      </c>
    </row>
    <row r="18" spans="1:8" ht="15" customHeight="1" x14ac:dyDescent="0.25">
      <c r="B18" s="202" t="s">
        <v>55</v>
      </c>
      <c r="C18" s="204">
        <v>3</v>
      </c>
      <c r="D18" s="212" t="s">
        <v>53</v>
      </c>
      <c r="E18" s="213"/>
      <c r="F18" s="213"/>
      <c r="G18" s="214"/>
      <c r="H18" s="125">
        <v>62</v>
      </c>
    </row>
    <row r="19" spans="1:8" ht="15.75" thickBot="1" x14ac:dyDescent="0.3">
      <c r="B19" s="203"/>
      <c r="C19" s="205"/>
      <c r="D19" s="215" t="s">
        <v>54</v>
      </c>
      <c r="E19" s="216"/>
      <c r="F19" s="216"/>
      <c r="G19" s="217"/>
      <c r="H19" s="126">
        <v>94</v>
      </c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</sheetData>
  <mergeCells count="11">
    <mergeCell ref="B18:B19"/>
    <mergeCell ref="C18:C19"/>
    <mergeCell ref="D16:H16"/>
    <mergeCell ref="D17:G17"/>
    <mergeCell ref="D18:G18"/>
    <mergeCell ref="D19:G19"/>
    <mergeCell ref="A2:C2"/>
    <mergeCell ref="A3:B3"/>
    <mergeCell ref="B12:H13"/>
    <mergeCell ref="A4:H4"/>
    <mergeCell ref="B15:H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ТЪРГ 24-25 втора тръжна</vt:lpstr>
      <vt:lpstr>ЛОЗЯ ТЪРГ 24-25 </vt:lpstr>
      <vt:lpstr>'ТЪРГ 24-25 втора тръжна'!Печат_заглавия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Анелия</cp:lastModifiedBy>
  <cp:lastPrinted>2024-08-26T07:53:20Z</cp:lastPrinted>
  <dcterms:created xsi:type="dcterms:W3CDTF">2023-03-13T08:42:55Z</dcterms:created>
  <dcterms:modified xsi:type="dcterms:W3CDTF">2024-08-29T08:38:32Z</dcterms:modified>
</cp:coreProperties>
</file>