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ПРИЛОЖЕНИЕ 1" sheetId="1" r:id="rId1"/>
    <sheet name="ПРИЛОЖЕНИЕ 2" sheetId="2" r:id="rId2"/>
  </sheets>
  <definedNames>
    <definedName name="_xlnm.Print_Titles" localSheetId="0">'ПРИЛОЖЕНИЕ 1'!$7:$8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E17" i="2"/>
  <c r="J16" i="2"/>
  <c r="J15" i="2"/>
  <c r="J14" i="2"/>
  <c r="F60" i="1"/>
  <c r="E60" i="1"/>
  <c r="J59" i="1"/>
  <c r="J58" i="1"/>
  <c r="F56" i="1"/>
  <c r="E56" i="1"/>
  <c r="J55" i="1"/>
  <c r="J54" i="1"/>
  <c r="F52" i="1"/>
  <c r="E52" i="1"/>
  <c r="J51" i="1"/>
  <c r="F49" i="1"/>
  <c r="E49" i="1"/>
  <c r="J48" i="1"/>
  <c r="F44" i="1"/>
  <c r="E44" i="1"/>
  <c r="J43" i="1"/>
  <c r="F41" i="1"/>
  <c r="E41" i="1"/>
  <c r="J40" i="1"/>
  <c r="J39" i="1"/>
  <c r="J38" i="1"/>
  <c r="J37" i="1"/>
  <c r="J36" i="1"/>
  <c r="F34" i="1"/>
  <c r="E34" i="1"/>
  <c r="J33" i="1"/>
  <c r="F31" i="1"/>
  <c r="E31" i="1"/>
  <c r="J30" i="1"/>
  <c r="J29" i="1"/>
  <c r="F27" i="1"/>
  <c r="E27" i="1"/>
  <c r="J26" i="1"/>
  <c r="J25" i="1"/>
  <c r="J24" i="1"/>
  <c r="J23" i="1"/>
  <c r="J22" i="1"/>
  <c r="J21" i="1"/>
  <c r="J20" i="1"/>
  <c r="J19" i="1"/>
  <c r="F17" i="1"/>
  <c r="E17" i="1"/>
  <c r="J16" i="1"/>
  <c r="J15" i="1"/>
  <c r="J14" i="1"/>
  <c r="F12" i="1"/>
  <c r="E12" i="1"/>
  <c r="J11" i="1"/>
  <c r="J10" i="1"/>
  <c r="E62" i="1" l="1"/>
</calcChain>
</file>

<file path=xl/sharedStrings.xml><?xml version="1.0" encoding="utf-8"?>
<sst xmlns="http://schemas.openxmlformats.org/spreadsheetml/2006/main" count="118" uniqueCount="63">
  <si>
    <t>ПРИЛОЖЕНИЕ 1</t>
  </si>
  <si>
    <t>№ 
по ред</t>
  </si>
  <si>
    <t>Землище</t>
  </si>
  <si>
    <t>Номер имот</t>
  </si>
  <si>
    <t>Площ дка</t>
  </si>
  <si>
    <t>Площ допустим слой</t>
  </si>
  <si>
    <t>Кат.</t>
  </si>
  <si>
    <t>НТП</t>
  </si>
  <si>
    <t>Начална цена лв/дка</t>
  </si>
  <si>
    <t>Депозит 20 %</t>
  </si>
  <si>
    <t>Белгун</t>
  </si>
  <si>
    <t>03318.6.20</t>
  </si>
  <si>
    <t>нива</t>
  </si>
  <si>
    <t>03318.8.78</t>
  </si>
  <si>
    <t xml:space="preserve">Било </t>
  </si>
  <si>
    <t>04090.3.8</t>
  </si>
  <si>
    <t>04090.5.32</t>
  </si>
  <si>
    <t>04090.7.15</t>
  </si>
  <si>
    <t xml:space="preserve">Българево     </t>
  </si>
  <si>
    <t>07257.16.57</t>
  </si>
  <si>
    <t>07257.16.80</t>
  </si>
  <si>
    <t>07257.16.85</t>
  </si>
  <si>
    <t>Изоставена орна земя</t>
  </si>
  <si>
    <t>07257.16.88</t>
  </si>
  <si>
    <t>07257.16.89</t>
  </si>
  <si>
    <t>07257.16.90</t>
  </si>
  <si>
    <t>07257.34.61</t>
  </si>
  <si>
    <t>07257.39.64</t>
  </si>
  <si>
    <t>Видно</t>
  </si>
  <si>
    <t>11003.7.23</t>
  </si>
  <si>
    <t>11003.15.34</t>
  </si>
  <si>
    <t>Каварна</t>
  </si>
  <si>
    <t>35064.32.78</t>
  </si>
  <si>
    <t>Камен бряг</t>
  </si>
  <si>
    <t>35746.13.39</t>
  </si>
  <si>
    <t>35746.15.12</t>
  </si>
  <si>
    <t>35746.21.16</t>
  </si>
  <si>
    <t>35746.23.7</t>
  </si>
  <si>
    <t>35746.24.18</t>
  </si>
  <si>
    <t>Крупен</t>
  </si>
  <si>
    <t>40049.13.27</t>
  </si>
  <si>
    <t>Друг вид нива</t>
  </si>
  <si>
    <t>Нейково</t>
  </si>
  <si>
    <t>51408.11.34</t>
  </si>
  <si>
    <t>Св. Никола</t>
  </si>
  <si>
    <t>65543.11.95</t>
  </si>
  <si>
    <t>Септемврийци</t>
  </si>
  <si>
    <t>66281.10.34</t>
  </si>
  <si>
    <t>66281.32.20</t>
  </si>
  <si>
    <t>Челопечене</t>
  </si>
  <si>
    <t>80340.6.52</t>
  </si>
  <si>
    <t>80340.22.43</t>
  </si>
  <si>
    <t>Общо 28 броя имоти</t>
  </si>
  <si>
    <t>ПРИЛОЖЕНИЕ 2</t>
  </si>
  <si>
    <t xml:space="preserve">За първата 2022/2023 стопанска година, на основание чл. 24а, ал. 9 ЗСПЗЗ, АРЕНДАТОРЪТ не дължи арендно плащане. На основание т. 4.3 от Заповед № РД-46-96/ 30.03.2022 г. на министъра на земеделието началната тръжна цена за тези имоти е в размер на 50 % от определената със заповедта.                                                                                                                                                    При възстановяване на негодната част АРЕНДАТОРЪТ може да я включи в допустимия слой по предвидения за това ред  </t>
  </si>
  <si>
    <t>Площ допустим слой дка</t>
  </si>
  <si>
    <t>начална цена лв/дка</t>
  </si>
  <si>
    <t>65543.19.42</t>
  </si>
  <si>
    <t>65543.21.17</t>
  </si>
  <si>
    <t>65543.22.14</t>
  </si>
  <si>
    <t>ОБЩО 3 броя имоти</t>
  </si>
  <si>
    <t xml:space="preserve">СПИСЪК
ЗА ОТДАВАНЕ ПОД АРЕНДА ЗА СРОК ОТ ДЕСЕТ СТОПАНСКИ ГОДИНИ                                                                                                                                                                     НА СВОБОДНИТЕ ЗЕМЕДЕЛСКИ ЗЕМИ ОТ ДПФ
С НТП – НИВИ
ЗА ОБЩИНА КАВАРНА - ПЪРВА ТРЪЖНА СЕСИЯ ЗА СТОПАНСКАТА 2022/2023 г.                                                         
</t>
  </si>
  <si>
    <t xml:space="preserve"> СПИСЪК
ЗА ПРОВЕЖДАНЕ НА I ТРЪЖНА СЕСИЯ ЗА ОТДАВАНЕ ПОД АРЕНДА ЗА СРОК ОТ ДЕСЕТ СТОПАНСКИ ГОДИНИ                                                                                                                                                                     НА СВОБОДНИТЕ ЗЕМЕДЕЛСКИ ЗЕМИ ОТ ДПФ ПРИ УСЛОВИЯТА НА ЧЛ. 47о, АЛ. 2 ППЗСПЗЗ, ЗА КОИТО НА ТРИ ПОСЛЕДОВАТЕЛНИ ТРЪЖНИ СЕСИИ НЕ СА ПОДАВАНИ ПРЕДЛОЖЕНИЯ И ПОПАДАТ ИЗЦЯЛО ИЛИ В ПРЕОБЛАДАВАЩАТА СИ ЧАСТ ИЗВЪН ДОПУСТИМИЯ СЛОЙ ЗА ПОДПОМАГАНЕ
ЗА ОБЩИНА КАВАРНА ЗА СТОПАНСКАТА 2022/2023 г.                          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</si>
</sst>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i/>
      <sz val="12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202">
    <xf numFmtId="0" fontId="0" fillId="0" borderId="0" xfId="0"/>
    <xf numFmtId="0" fontId="2" fillId="0" borderId="0" xfId="1" applyFont="1"/>
    <xf numFmtId="0" fontId="1" fillId="0" borderId="0" xfId="1"/>
    <xf numFmtId="3" fontId="6" fillId="2" borderId="9" xfId="1" applyNumberFormat="1" applyFont="1" applyFill="1" applyBorder="1" applyAlignment="1">
      <alignment horizontal="center"/>
    </xf>
    <xf numFmtId="0" fontId="7" fillId="3" borderId="11" xfId="1" applyFont="1" applyFill="1" applyBorder="1" applyAlignment="1">
      <alignment horizontal="center"/>
    </xf>
    <xf numFmtId="0" fontId="7" fillId="3" borderId="6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right"/>
    </xf>
    <xf numFmtId="164" fontId="8" fillId="3" borderId="6" xfId="0" applyNumberFormat="1" applyFont="1" applyFill="1" applyBorder="1" applyAlignment="1">
      <alignment horizontal="right"/>
    </xf>
    <xf numFmtId="0" fontId="8" fillId="3" borderId="6" xfId="1" applyFont="1" applyFill="1" applyBorder="1" applyAlignment="1">
      <alignment horizontal="center"/>
    </xf>
    <xf numFmtId="2" fontId="8" fillId="3" borderId="12" xfId="1" applyNumberFormat="1" applyFont="1" applyFill="1" applyBorder="1" applyAlignment="1">
      <alignment horizontal="center"/>
    </xf>
    <xf numFmtId="0" fontId="7" fillId="3" borderId="13" xfId="1" applyFont="1" applyFill="1" applyBorder="1" applyAlignment="1">
      <alignment horizontal="center"/>
    </xf>
    <xf numFmtId="0" fontId="7" fillId="3" borderId="14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right"/>
    </xf>
    <xf numFmtId="164" fontId="8" fillId="3" borderId="14" xfId="0" applyNumberFormat="1" applyFont="1" applyFill="1" applyBorder="1" applyAlignment="1">
      <alignment horizontal="right"/>
    </xf>
    <xf numFmtId="0" fontId="8" fillId="3" borderId="14" xfId="1" applyFont="1" applyFill="1" applyBorder="1" applyAlignment="1">
      <alignment horizontal="center"/>
    </xf>
    <xf numFmtId="2" fontId="8" fillId="3" borderId="15" xfId="1" applyNumberFormat="1" applyFont="1" applyFill="1" applyBorder="1" applyAlignment="1">
      <alignment horizontal="center"/>
    </xf>
    <xf numFmtId="0" fontId="9" fillId="3" borderId="7" xfId="1" applyFont="1" applyFill="1" applyBorder="1" applyAlignment="1">
      <alignment horizontal="center"/>
    </xf>
    <xf numFmtId="0" fontId="7" fillId="3" borderId="8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right"/>
    </xf>
    <xf numFmtId="164" fontId="10" fillId="3" borderId="8" xfId="0" applyNumberFormat="1" applyFont="1" applyFill="1" applyBorder="1" applyAlignment="1">
      <alignment horizontal="right"/>
    </xf>
    <xf numFmtId="0" fontId="8" fillId="3" borderId="16" xfId="0" applyFont="1" applyFill="1" applyBorder="1" applyAlignment="1">
      <alignment horizontal="right"/>
    </xf>
    <xf numFmtId="0" fontId="1" fillId="3" borderId="8" xfId="1" applyFill="1" applyBorder="1" applyAlignment="1">
      <alignment horizontal="center"/>
    </xf>
    <xf numFmtId="2" fontId="1" fillId="3" borderId="10" xfId="1" applyNumberFormat="1" applyFill="1" applyBorder="1" applyAlignment="1">
      <alignment horizontal="center"/>
    </xf>
    <xf numFmtId="0" fontId="7" fillId="3" borderId="6" xfId="1" applyFont="1" applyFill="1" applyBorder="1"/>
    <xf numFmtId="0" fontId="8" fillId="3" borderId="6" xfId="0" quotePrefix="1" applyFont="1" applyFill="1" applyBorder="1" applyAlignment="1">
      <alignment horizontal="right"/>
    </xf>
    <xf numFmtId="0" fontId="7" fillId="3" borderId="20" xfId="1" applyFont="1" applyFill="1" applyBorder="1" applyAlignment="1">
      <alignment horizontal="center"/>
    </xf>
    <xf numFmtId="0" fontId="7" fillId="3" borderId="21" xfId="1" applyFont="1" applyFill="1" applyBorder="1"/>
    <xf numFmtId="0" fontId="8" fillId="3" borderId="21" xfId="0" applyFont="1" applyFill="1" applyBorder="1" applyAlignment="1">
      <alignment horizontal="right"/>
    </xf>
    <xf numFmtId="164" fontId="8" fillId="3" borderId="21" xfId="0" applyNumberFormat="1" applyFont="1" applyFill="1" applyBorder="1" applyAlignment="1">
      <alignment horizontal="right"/>
    </xf>
    <xf numFmtId="0" fontId="8" fillId="3" borderId="21" xfId="1" applyFont="1" applyFill="1" applyBorder="1" applyAlignment="1">
      <alignment horizontal="center"/>
    </xf>
    <xf numFmtId="2" fontId="8" fillId="3" borderId="22" xfId="1" applyNumberFormat="1" applyFont="1" applyFill="1" applyBorder="1" applyAlignment="1">
      <alignment horizontal="center"/>
    </xf>
    <xf numFmtId="0" fontId="7" fillId="3" borderId="14" xfId="1" applyFont="1" applyFill="1" applyBorder="1"/>
    <xf numFmtId="0" fontId="9" fillId="3" borderId="7" xfId="1" applyFont="1" applyFill="1" applyBorder="1" applyAlignment="1"/>
    <xf numFmtId="0" fontId="1" fillId="3" borderId="8" xfId="1" applyFill="1" applyBorder="1" applyAlignment="1"/>
    <xf numFmtId="164" fontId="10" fillId="3" borderId="8" xfId="1" applyNumberFormat="1" applyFont="1" applyFill="1" applyBorder="1" applyAlignment="1">
      <alignment vertical="center"/>
    </xf>
    <xf numFmtId="0" fontId="1" fillId="3" borderId="10" xfId="1" applyFill="1" applyBorder="1" applyAlignment="1">
      <alignment horizontal="center"/>
    </xf>
    <xf numFmtId="0" fontId="9" fillId="0" borderId="7" xfId="1" applyFont="1" applyBorder="1"/>
    <xf numFmtId="0" fontId="1" fillId="0" borderId="8" xfId="1" applyFill="1" applyBorder="1"/>
    <xf numFmtId="164" fontId="11" fillId="0" borderId="8" xfId="1" applyNumberFormat="1" applyFont="1" applyFill="1" applyBorder="1"/>
    <xf numFmtId="0" fontId="1" fillId="0" borderId="8" xfId="1" applyBorder="1" applyAlignment="1">
      <alignment horizontal="center"/>
    </xf>
    <xf numFmtId="0" fontId="1" fillId="0" borderId="10" xfId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6" xfId="1" applyFont="1" applyFill="1" applyBorder="1"/>
    <xf numFmtId="0" fontId="8" fillId="0" borderId="6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7" fillId="0" borderId="14" xfId="1" applyFont="1" applyFill="1" applyBorder="1"/>
    <xf numFmtId="0" fontId="8" fillId="0" borderId="14" xfId="1" applyFont="1" applyBorder="1" applyAlignment="1">
      <alignment horizontal="center"/>
    </xf>
    <xf numFmtId="0" fontId="7" fillId="0" borderId="7" xfId="1" applyFont="1" applyBorder="1"/>
    <xf numFmtId="0" fontId="8" fillId="0" borderId="8" xfId="1" applyFont="1" applyFill="1" applyBorder="1"/>
    <xf numFmtId="0" fontId="8" fillId="3" borderId="8" xfId="1" applyFont="1" applyFill="1" applyBorder="1"/>
    <xf numFmtId="164" fontId="10" fillId="3" borderId="8" xfId="1" applyNumberFormat="1" applyFont="1" applyFill="1" applyBorder="1"/>
    <xf numFmtId="0" fontId="8" fillId="0" borderId="8" xfId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0" fontId="7" fillId="3" borderId="7" xfId="1" applyFont="1" applyFill="1" applyBorder="1" applyAlignment="1">
      <alignment horizontal="center"/>
    </xf>
    <xf numFmtId="0" fontId="7" fillId="3" borderId="8" xfId="1" applyFont="1" applyFill="1" applyBorder="1"/>
    <xf numFmtId="164" fontId="8" fillId="3" borderId="8" xfId="0" applyNumberFormat="1" applyFont="1" applyFill="1" applyBorder="1" applyAlignment="1">
      <alignment horizontal="right"/>
    </xf>
    <xf numFmtId="0" fontId="8" fillId="3" borderId="8" xfId="1" applyFont="1" applyFill="1" applyBorder="1" applyAlignment="1">
      <alignment horizontal="center"/>
    </xf>
    <xf numFmtId="2" fontId="8" fillId="3" borderId="10" xfId="1" applyNumberFormat="1" applyFont="1" applyFill="1" applyBorder="1" applyAlignment="1">
      <alignment horizontal="center"/>
    </xf>
    <xf numFmtId="0" fontId="7" fillId="0" borderId="23" xfId="1" applyFont="1" applyBorder="1"/>
    <xf numFmtId="0" fontId="8" fillId="0" borderId="9" xfId="1" applyFont="1" applyFill="1" applyBorder="1"/>
    <xf numFmtId="164" fontId="10" fillId="0" borderId="9" xfId="1" applyNumberFormat="1" applyFont="1" applyFill="1" applyBorder="1"/>
    <xf numFmtId="0" fontId="8" fillId="0" borderId="9" xfId="1" applyFont="1" applyBorder="1" applyAlignment="1">
      <alignment horizontal="center"/>
    </xf>
    <xf numFmtId="0" fontId="8" fillId="0" borderId="24" xfId="1" applyFont="1" applyBorder="1" applyAlignment="1">
      <alignment horizontal="center"/>
    </xf>
    <xf numFmtId="0" fontId="8" fillId="3" borderId="11" xfId="1" applyFont="1" applyFill="1" applyBorder="1" applyAlignment="1">
      <alignment horizontal="center"/>
    </xf>
    <xf numFmtId="0" fontId="8" fillId="3" borderId="20" xfId="1" applyFont="1" applyFill="1" applyBorder="1" applyAlignment="1">
      <alignment horizontal="center"/>
    </xf>
    <xf numFmtId="0" fontId="1" fillId="0" borderId="0" xfId="1" applyFont="1" applyFill="1" applyBorder="1"/>
    <xf numFmtId="0" fontId="1" fillId="2" borderId="0" xfId="1" applyNumberFormat="1" applyFont="1" applyFill="1" applyBorder="1" applyAlignment="1">
      <alignment horizontal="right"/>
    </xf>
    <xf numFmtId="0" fontId="1" fillId="2" borderId="0" xfId="1" applyFont="1" applyFill="1" applyBorder="1"/>
    <xf numFmtId="0" fontId="1" fillId="2" borderId="0" xfId="1" applyFont="1" applyFill="1" applyBorder="1" applyAlignment="1">
      <alignment horizontal="right"/>
    </xf>
    <xf numFmtId="2" fontId="1" fillId="2" borderId="0" xfId="1" applyNumberFormat="1" applyFont="1" applyFill="1" applyBorder="1" applyAlignment="1">
      <alignment horizontal="center"/>
    </xf>
    <xf numFmtId="4" fontId="8" fillId="3" borderId="15" xfId="1" applyNumberFormat="1" applyFont="1" applyFill="1" applyBorder="1" applyAlignment="1">
      <alignment horizontal="center"/>
    </xf>
    <xf numFmtId="0" fontId="8" fillId="3" borderId="23" xfId="1" applyFont="1" applyFill="1" applyBorder="1"/>
    <xf numFmtId="0" fontId="8" fillId="3" borderId="9" xfId="1" applyFont="1" applyFill="1" applyBorder="1"/>
    <xf numFmtId="164" fontId="10" fillId="3" borderId="9" xfId="1" applyNumberFormat="1" applyFont="1" applyFill="1" applyBorder="1"/>
    <xf numFmtId="0" fontId="8" fillId="3" borderId="9" xfId="1" applyFont="1" applyFill="1" applyBorder="1" applyAlignment="1">
      <alignment horizontal="center"/>
    </xf>
    <xf numFmtId="0" fontId="8" fillId="3" borderId="24" xfId="1" applyFont="1" applyFill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3" borderId="8" xfId="0" applyFont="1" applyFill="1" applyBorder="1"/>
    <xf numFmtId="0" fontId="8" fillId="3" borderId="10" xfId="0" applyFont="1" applyFill="1" applyBorder="1" applyAlignment="1">
      <alignment horizontal="right" wrapText="1"/>
    </xf>
    <xf numFmtId="4" fontId="8" fillId="3" borderId="10" xfId="1" applyNumberFormat="1" applyFont="1" applyFill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9" xfId="1" applyBorder="1" applyAlignment="1">
      <alignment horizontal="center"/>
    </xf>
    <xf numFmtId="164" fontId="10" fillId="0" borderId="9" xfId="1" applyNumberFormat="1" applyFont="1" applyBorder="1" applyAlignment="1">
      <alignment horizontal="right"/>
    </xf>
    <xf numFmtId="0" fontId="1" fillId="0" borderId="24" xfId="1" applyBorder="1" applyAlignment="1">
      <alignment horizontal="center"/>
    </xf>
    <xf numFmtId="0" fontId="7" fillId="0" borderId="8" xfId="1" applyFont="1" applyFill="1" applyBorder="1"/>
    <xf numFmtId="0" fontId="8" fillId="0" borderId="23" xfId="1" applyFont="1" applyBorder="1"/>
    <xf numFmtId="0" fontId="8" fillId="3" borderId="7" xfId="1" applyFont="1" applyFill="1" applyBorder="1"/>
    <xf numFmtId="0" fontId="8" fillId="3" borderId="10" xfId="1" applyFont="1" applyFill="1" applyBorder="1" applyAlignment="1">
      <alignment horizontal="center"/>
    </xf>
    <xf numFmtId="0" fontId="8" fillId="3" borderId="13" xfId="1" applyFont="1" applyFill="1" applyBorder="1" applyAlignment="1">
      <alignment horizontal="center"/>
    </xf>
    <xf numFmtId="0" fontId="8" fillId="0" borderId="9" xfId="1" applyFont="1" applyBorder="1"/>
    <xf numFmtId="164" fontId="10" fillId="0" borderId="9" xfId="1" applyNumberFormat="1" applyFont="1" applyBorder="1"/>
    <xf numFmtId="0" fontId="1" fillId="0" borderId="8" xfId="1" applyBorder="1"/>
    <xf numFmtId="164" fontId="12" fillId="0" borderId="8" xfId="1" applyNumberFormat="1" applyFont="1" applyBorder="1"/>
    <xf numFmtId="0" fontId="8" fillId="3" borderId="21" xfId="0" quotePrefix="1" applyFont="1" applyFill="1" applyBorder="1" applyAlignment="1">
      <alignment horizontal="right"/>
    </xf>
    <xf numFmtId="4" fontId="8" fillId="3" borderId="22" xfId="1" applyNumberFormat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2" fillId="0" borderId="0" xfId="0" applyFont="1"/>
    <xf numFmtId="0" fontId="13" fillId="3" borderId="2" xfId="0" applyFont="1" applyFill="1" applyBorder="1"/>
    <xf numFmtId="0" fontId="13" fillId="3" borderId="2" xfId="0" applyFont="1" applyFill="1" applyBorder="1" applyAlignment="1">
      <alignment horizontal="right"/>
    </xf>
    <xf numFmtId="0" fontId="14" fillId="0" borderId="3" xfId="0" applyFont="1" applyBorder="1"/>
    <xf numFmtId="0" fontId="9" fillId="3" borderId="29" xfId="2" applyFont="1" applyFill="1" applyBorder="1" applyAlignment="1">
      <alignment wrapText="1"/>
    </xf>
    <xf numFmtId="0" fontId="9" fillId="3" borderId="30" xfId="2" applyFont="1" applyFill="1" applyBorder="1" applyAlignment="1">
      <alignment wrapText="1"/>
    </xf>
    <xf numFmtId="0" fontId="9" fillId="3" borderId="31" xfId="2" applyFont="1" applyFill="1" applyBorder="1" applyAlignment="1">
      <alignment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7" xfId="3" applyFont="1" applyFill="1" applyBorder="1" applyAlignment="1">
      <alignment horizontal="center" vertical="center"/>
    </xf>
    <xf numFmtId="0" fontId="9" fillId="3" borderId="8" xfId="3" applyFont="1" applyFill="1" applyBorder="1" applyAlignment="1">
      <alignment horizontal="center" vertical="center" wrapText="1"/>
    </xf>
    <xf numFmtId="164" fontId="9" fillId="3" borderId="8" xfId="3" applyNumberFormat="1" applyFont="1" applyFill="1" applyBorder="1" applyAlignment="1">
      <alignment horizontal="center" vertical="center" wrapText="1"/>
    </xf>
    <xf numFmtId="2" fontId="9" fillId="3" borderId="16" xfId="4" applyNumberFormat="1" applyFont="1" applyFill="1" applyBorder="1" applyAlignment="1">
      <alignment horizontal="center" vertical="center" wrapText="1"/>
    </xf>
    <xf numFmtId="2" fontId="9" fillId="3" borderId="28" xfId="4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3" fontId="2" fillId="3" borderId="8" xfId="0" applyNumberFormat="1" applyFont="1" applyFill="1" applyBorder="1" applyAlignment="1">
      <alignment horizontal="center"/>
    </xf>
    <xf numFmtId="0" fontId="2" fillId="3" borderId="10" xfId="0" applyNumberFormat="1" applyFont="1" applyFill="1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14" fillId="0" borderId="33" xfId="0" applyFont="1" applyBorder="1"/>
    <xf numFmtId="0" fontId="0" fillId="0" borderId="34" xfId="0" applyBorder="1"/>
    <xf numFmtId="0" fontId="16" fillId="0" borderId="11" xfId="0" applyFont="1" applyFill="1" applyBorder="1" applyAlignment="1">
      <alignment horizontal="center"/>
    </xf>
    <xf numFmtId="164" fontId="17" fillId="3" borderId="6" xfId="0" applyNumberFormat="1" applyFont="1" applyFill="1" applyBorder="1" applyAlignment="1">
      <alignment horizontal="right"/>
    </xf>
    <xf numFmtId="2" fontId="16" fillId="0" borderId="6" xfId="0" applyNumberFormat="1" applyFont="1" applyFill="1" applyBorder="1"/>
    <xf numFmtId="2" fontId="16" fillId="0" borderId="12" xfId="0" applyNumberFormat="1" applyFont="1" applyFill="1" applyBorder="1"/>
    <xf numFmtId="0" fontId="16" fillId="0" borderId="20" xfId="0" applyFont="1" applyFill="1" applyBorder="1" applyAlignment="1">
      <alignment horizontal="center"/>
    </xf>
    <xf numFmtId="164" fontId="17" fillId="3" borderId="21" xfId="0" applyNumberFormat="1" applyFont="1" applyFill="1" applyBorder="1" applyAlignment="1">
      <alignment horizontal="right"/>
    </xf>
    <xf numFmtId="2" fontId="16" fillId="0" borderId="21" xfId="0" applyNumberFormat="1" applyFont="1" applyFill="1" applyBorder="1"/>
    <xf numFmtId="2" fontId="16" fillId="0" borderId="22" xfId="0" applyNumberFormat="1" applyFont="1" applyFill="1" applyBorder="1"/>
    <xf numFmtId="0" fontId="16" fillId="0" borderId="13" xfId="0" applyFont="1" applyFill="1" applyBorder="1" applyAlignment="1">
      <alignment horizontal="center"/>
    </xf>
    <xf numFmtId="2" fontId="16" fillId="0" borderId="14" xfId="0" applyNumberFormat="1" applyFont="1" applyFill="1" applyBorder="1"/>
    <xf numFmtId="2" fontId="16" fillId="0" borderId="15" xfId="0" applyNumberFormat="1" applyFont="1" applyFill="1" applyBorder="1"/>
    <xf numFmtId="165" fontId="19" fillId="0" borderId="9" xfId="0" applyNumberFormat="1" applyFont="1" applyBorder="1"/>
    <xf numFmtId="164" fontId="19" fillId="0" borderId="9" xfId="0" applyNumberFormat="1" applyFont="1" applyBorder="1"/>
    <xf numFmtId="0" fontId="18" fillId="0" borderId="9" xfId="0" applyFont="1" applyBorder="1"/>
    <xf numFmtId="0" fontId="18" fillId="0" borderId="24" xfId="0" applyFont="1" applyBorder="1"/>
    <xf numFmtId="0" fontId="0" fillId="0" borderId="0" xfId="0" applyBorder="1"/>
    <xf numFmtId="0" fontId="14" fillId="0" borderId="0" xfId="0" applyFont="1" applyBorder="1"/>
    <xf numFmtId="0" fontId="1" fillId="0" borderId="0" xfId="0" applyFont="1" applyBorder="1"/>
    <xf numFmtId="0" fontId="1" fillId="0" borderId="0" xfId="0" applyFont="1" applyFill="1" applyBorder="1"/>
    <xf numFmtId="0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2" fontId="1" fillId="2" borderId="0" xfId="0" applyNumberFormat="1" applyFont="1" applyFill="1" applyBorder="1" applyAlignment="1">
      <alignment horizontal="center"/>
    </xf>
    <xf numFmtId="0" fontId="20" fillId="0" borderId="0" xfId="0" applyFont="1" applyFill="1"/>
    <xf numFmtId="0" fontId="14" fillId="0" borderId="0" xfId="0" applyFont="1" applyFill="1"/>
    <xf numFmtId="0" fontId="6" fillId="0" borderId="23" xfId="1" applyFont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0" borderId="9" xfId="1" applyFont="1" applyBorder="1" applyAlignment="1">
      <alignment horizontal="center"/>
    </xf>
    <xf numFmtId="1" fontId="6" fillId="0" borderId="24" xfId="1" applyNumberFormat="1" applyFont="1" applyBorder="1" applyAlignment="1">
      <alignment horizontal="center"/>
    </xf>
    <xf numFmtId="0" fontId="5" fillId="0" borderId="28" xfId="1" applyFont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164" fontId="5" fillId="0" borderId="8" xfId="3" applyNumberFormat="1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2" fontId="5" fillId="0" borderId="28" xfId="4" applyNumberFormat="1" applyFont="1" applyFill="1" applyBorder="1" applyAlignment="1">
      <alignment horizontal="center" vertical="center" wrapText="1"/>
    </xf>
    <xf numFmtId="2" fontId="5" fillId="0" borderId="19" xfId="4" applyNumberFormat="1" applyFont="1" applyBorder="1" applyAlignment="1">
      <alignment horizontal="center" vertical="center" wrapText="1"/>
    </xf>
    <xf numFmtId="164" fontId="8" fillId="0" borderId="21" xfId="0" applyNumberFormat="1" applyFont="1" applyFill="1" applyBorder="1" applyAlignment="1">
      <alignment horizontal="right"/>
    </xf>
    <xf numFmtId="0" fontId="8" fillId="0" borderId="21" xfId="0" applyFont="1" applyFill="1" applyBorder="1" applyAlignment="1">
      <alignment horizontal="right"/>
    </xf>
    <xf numFmtId="0" fontId="8" fillId="0" borderId="21" xfId="0" applyFont="1" applyFill="1" applyBorder="1" applyAlignment="1">
      <alignment horizontal="right" wrapText="1"/>
    </xf>
    <xf numFmtId="0" fontId="0" fillId="0" borderId="0" xfId="0" applyFill="1"/>
    <xf numFmtId="0" fontId="9" fillId="0" borderId="1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4" fillId="0" borderId="1" xfId="2" applyFont="1" applyFill="1" applyBorder="1" applyAlignment="1">
      <alignment horizontal="center" wrapText="1"/>
    </xf>
    <xf numFmtId="0" fontId="4" fillId="0" borderId="2" xfId="2" applyFont="1" applyFill="1" applyBorder="1" applyAlignment="1">
      <alignment horizontal="center" wrapText="1"/>
    </xf>
    <xf numFmtId="0" fontId="4" fillId="0" borderId="3" xfId="2" applyFont="1" applyFill="1" applyBorder="1" applyAlignment="1">
      <alignment horizontal="center" wrapText="1"/>
    </xf>
    <xf numFmtId="0" fontId="4" fillId="0" borderId="4" xfId="2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center" wrapText="1"/>
    </xf>
    <xf numFmtId="0" fontId="4" fillId="0" borderId="5" xfId="2" applyFont="1" applyFill="1" applyBorder="1" applyAlignment="1">
      <alignment horizontal="center" wrapText="1"/>
    </xf>
    <xf numFmtId="0" fontId="4" fillId="0" borderId="29" xfId="2" applyFont="1" applyFill="1" applyBorder="1" applyAlignment="1">
      <alignment horizontal="center" wrapText="1"/>
    </xf>
    <xf numFmtId="0" fontId="4" fillId="0" borderId="30" xfId="2" applyFont="1" applyFill="1" applyBorder="1" applyAlignment="1">
      <alignment horizontal="center" wrapText="1"/>
    </xf>
    <xf numFmtId="0" fontId="4" fillId="0" borderId="31" xfId="2" applyFont="1" applyFill="1" applyBorder="1" applyAlignment="1">
      <alignment horizontal="center" wrapText="1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9" fillId="3" borderId="17" xfId="1" applyFont="1" applyFill="1" applyBorder="1" applyAlignment="1">
      <alignment horizontal="center" wrapText="1"/>
    </xf>
    <xf numFmtId="0" fontId="9" fillId="3" borderId="18" xfId="1" applyFont="1" applyFill="1" applyBorder="1" applyAlignment="1">
      <alignment horizontal="center" wrapText="1"/>
    </xf>
    <xf numFmtId="0" fontId="9" fillId="3" borderId="19" xfId="1" applyFont="1" applyFill="1" applyBorder="1" applyAlignment="1">
      <alignment horizontal="center" wrapText="1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/>
    </xf>
    <xf numFmtId="0" fontId="9" fillId="3" borderId="3" xfId="1" applyFont="1" applyFill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1" fillId="0" borderId="17" xfId="1" applyFont="1" applyBorder="1" applyAlignment="1">
      <alignment horizontal="left"/>
    </xf>
    <xf numFmtId="0" fontId="11" fillId="0" borderId="27" xfId="1" applyFont="1" applyBorder="1" applyAlignment="1">
      <alignment horizontal="left"/>
    </xf>
    <xf numFmtId="0" fontId="1" fillId="0" borderId="0" xfId="1" applyBorder="1" applyAlignment="1">
      <alignment horizontal="center"/>
    </xf>
    <xf numFmtId="0" fontId="8" fillId="3" borderId="25" xfId="1" applyFont="1" applyFill="1" applyBorder="1" applyAlignment="1">
      <alignment horizontal="center"/>
    </xf>
    <xf numFmtId="0" fontId="8" fillId="3" borderId="2" xfId="1" applyFont="1" applyFill="1" applyBorder="1" applyAlignment="1">
      <alignment horizontal="center"/>
    </xf>
    <xf numFmtId="0" fontId="8" fillId="3" borderId="26" xfId="1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5" fillId="0" borderId="1" xfId="2" applyFont="1" applyFill="1" applyBorder="1" applyAlignment="1">
      <alignment horizontal="center" wrapText="1"/>
    </xf>
    <xf numFmtId="0" fontId="5" fillId="0" borderId="2" xfId="2" applyFont="1" applyFill="1" applyBorder="1" applyAlignment="1">
      <alignment horizontal="center" wrapText="1"/>
    </xf>
    <xf numFmtId="0" fontId="5" fillId="0" borderId="3" xfId="2" applyFont="1" applyFill="1" applyBorder="1" applyAlignment="1">
      <alignment horizontal="center" wrapText="1"/>
    </xf>
    <xf numFmtId="0" fontId="5" fillId="0" borderId="4" xfId="2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 wrapText="1"/>
    </xf>
    <xf numFmtId="0" fontId="5" fillId="0" borderId="5" xfId="2" applyFont="1" applyFill="1" applyBorder="1" applyAlignment="1">
      <alignment horizontal="center" wrapText="1"/>
    </xf>
    <xf numFmtId="0" fontId="15" fillId="3" borderId="29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left"/>
    </xf>
    <xf numFmtId="0" fontId="18" fillId="0" borderId="30" xfId="0" applyFont="1" applyBorder="1" applyAlignment="1">
      <alignment horizontal="left"/>
    </xf>
    <xf numFmtId="0" fontId="18" fillId="0" borderId="35" xfId="0" applyFont="1" applyBorder="1" applyAlignment="1">
      <alignment horizontal="left"/>
    </xf>
  </cellXfs>
  <cellStyles count="5">
    <cellStyle name="Нормален" xfId="0" builtinId="0"/>
    <cellStyle name="Нормален 2" xfId="1"/>
    <cellStyle name="Нормален_Лист2" xfId="3"/>
    <cellStyle name="Нормален_Лист3" xfId="2"/>
    <cellStyle name="Нормален_ниви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66"/>
  <sheetViews>
    <sheetView workbookViewId="0">
      <selection activeCell="J48" sqref="J48"/>
    </sheetView>
  </sheetViews>
  <sheetFormatPr defaultRowHeight="15" x14ac:dyDescent="0.25"/>
  <cols>
    <col min="3" max="3" width="14.140625" customWidth="1"/>
    <col min="4" max="4" width="12.42578125" customWidth="1"/>
  </cols>
  <sheetData>
    <row r="3" spans="2:10" ht="15.75" thickBot="1" x14ac:dyDescent="0.3">
      <c r="B3" s="1" t="s">
        <v>0</v>
      </c>
      <c r="C3" s="2"/>
      <c r="D3" s="2"/>
      <c r="E3" s="2"/>
      <c r="F3" s="2"/>
      <c r="G3" s="2"/>
      <c r="H3" s="2"/>
      <c r="I3" s="2"/>
      <c r="J3" s="2"/>
    </row>
    <row r="4" spans="2:10" x14ac:dyDescent="0.25">
      <c r="B4" s="161" t="s">
        <v>61</v>
      </c>
      <c r="C4" s="162"/>
      <c r="D4" s="162"/>
      <c r="E4" s="162"/>
      <c r="F4" s="162"/>
      <c r="G4" s="162"/>
      <c r="H4" s="162"/>
      <c r="I4" s="162"/>
      <c r="J4" s="163"/>
    </row>
    <row r="5" spans="2:10" x14ac:dyDescent="0.25">
      <c r="B5" s="164"/>
      <c r="C5" s="165"/>
      <c r="D5" s="165"/>
      <c r="E5" s="165"/>
      <c r="F5" s="165"/>
      <c r="G5" s="165"/>
      <c r="H5" s="165"/>
      <c r="I5" s="165"/>
      <c r="J5" s="166"/>
    </row>
    <row r="6" spans="2:10" ht="81" customHeight="1" thickBot="1" x14ac:dyDescent="0.3">
      <c r="B6" s="167"/>
      <c r="C6" s="168"/>
      <c r="D6" s="168"/>
      <c r="E6" s="168"/>
      <c r="F6" s="168"/>
      <c r="G6" s="168"/>
      <c r="H6" s="168"/>
      <c r="I6" s="168"/>
      <c r="J6" s="169"/>
    </row>
    <row r="7" spans="2:10" ht="39" thickBot="1" x14ac:dyDescent="0.3">
      <c r="B7" s="147" t="s">
        <v>1</v>
      </c>
      <c r="C7" s="148" t="s">
        <v>2</v>
      </c>
      <c r="D7" s="149" t="s">
        <v>3</v>
      </c>
      <c r="E7" s="150" t="s">
        <v>4</v>
      </c>
      <c r="F7" s="150" t="s">
        <v>5</v>
      </c>
      <c r="G7" s="151" t="s">
        <v>6</v>
      </c>
      <c r="H7" s="148" t="s">
        <v>7</v>
      </c>
      <c r="I7" s="152" t="s">
        <v>8</v>
      </c>
      <c r="J7" s="153" t="s">
        <v>9</v>
      </c>
    </row>
    <row r="8" spans="2:10" ht="15.75" thickBot="1" x14ac:dyDescent="0.3">
      <c r="B8" s="143">
        <v>1</v>
      </c>
      <c r="C8" s="144">
        <v>2</v>
      </c>
      <c r="D8" s="144">
        <v>3</v>
      </c>
      <c r="E8" s="3">
        <v>4</v>
      </c>
      <c r="F8" s="3"/>
      <c r="G8" s="144">
        <v>5</v>
      </c>
      <c r="H8" s="144">
        <v>6</v>
      </c>
      <c r="I8" s="145">
        <v>7</v>
      </c>
      <c r="J8" s="146">
        <v>8</v>
      </c>
    </row>
    <row r="9" spans="2:10" ht="15.75" thickBot="1" x14ac:dyDescent="0.3">
      <c r="B9" s="170"/>
      <c r="C9" s="171"/>
      <c r="D9" s="171"/>
      <c r="E9" s="171"/>
      <c r="F9" s="171"/>
      <c r="G9" s="171"/>
      <c r="H9" s="171"/>
      <c r="I9" s="171"/>
      <c r="J9" s="172"/>
    </row>
    <row r="10" spans="2:10" x14ac:dyDescent="0.25">
      <c r="B10" s="4">
        <v>1</v>
      </c>
      <c r="C10" s="5" t="s">
        <v>10</v>
      </c>
      <c r="D10" s="6" t="s">
        <v>11</v>
      </c>
      <c r="E10" s="7">
        <v>3</v>
      </c>
      <c r="F10" s="7">
        <v>2.8719999999999999</v>
      </c>
      <c r="G10" s="6">
        <v>3</v>
      </c>
      <c r="H10" s="6" t="s">
        <v>12</v>
      </c>
      <c r="I10" s="8">
        <v>76</v>
      </c>
      <c r="J10" s="9">
        <f>20%*E10*I10</f>
        <v>45.600000000000009</v>
      </c>
    </row>
    <row r="11" spans="2:10" ht="15.75" thickBot="1" x14ac:dyDescent="0.3">
      <c r="B11" s="10">
        <v>2</v>
      </c>
      <c r="C11" s="11" t="s">
        <v>10</v>
      </c>
      <c r="D11" s="12" t="s">
        <v>13</v>
      </c>
      <c r="E11" s="13">
        <v>6.2510000000000003</v>
      </c>
      <c r="F11" s="13">
        <v>5.9409999999999998</v>
      </c>
      <c r="G11" s="12">
        <v>3</v>
      </c>
      <c r="H11" s="12" t="s">
        <v>12</v>
      </c>
      <c r="I11" s="14">
        <v>76</v>
      </c>
      <c r="J11" s="15">
        <f>20%*E11*I11</f>
        <v>95.015200000000021</v>
      </c>
    </row>
    <row r="12" spans="2:10" ht="15.75" thickBot="1" x14ac:dyDescent="0.3">
      <c r="B12" s="16"/>
      <c r="C12" s="17"/>
      <c r="D12" s="18"/>
      <c r="E12" s="19">
        <f>SUM(E10:E11)</f>
        <v>9.2510000000000012</v>
      </c>
      <c r="F12" s="19">
        <f>SUM(F10:F11)</f>
        <v>8.8129999999999988</v>
      </c>
      <c r="G12" s="18"/>
      <c r="H12" s="20"/>
      <c r="I12" s="21"/>
      <c r="J12" s="22"/>
    </row>
    <row r="13" spans="2:10" ht="15.75" thickBot="1" x14ac:dyDescent="0.3">
      <c r="B13" s="173"/>
      <c r="C13" s="174"/>
      <c r="D13" s="174"/>
      <c r="E13" s="174"/>
      <c r="F13" s="174"/>
      <c r="G13" s="174"/>
      <c r="H13" s="174"/>
      <c r="I13" s="174"/>
      <c r="J13" s="175"/>
    </row>
    <row r="14" spans="2:10" x14ac:dyDescent="0.25">
      <c r="B14" s="4">
        <v>1</v>
      </c>
      <c r="C14" s="23" t="s">
        <v>14</v>
      </c>
      <c r="D14" s="24" t="s">
        <v>15</v>
      </c>
      <c r="E14" s="7">
        <v>43.722000000000001</v>
      </c>
      <c r="F14" s="7">
        <v>41.003</v>
      </c>
      <c r="G14" s="6">
        <v>3</v>
      </c>
      <c r="H14" s="6" t="s">
        <v>12</v>
      </c>
      <c r="I14" s="8">
        <v>76</v>
      </c>
      <c r="J14" s="9">
        <f>20%*E14*I14</f>
        <v>664.57440000000008</v>
      </c>
    </row>
    <row r="15" spans="2:10" x14ac:dyDescent="0.25">
      <c r="B15" s="25">
        <v>2</v>
      </c>
      <c r="C15" s="26" t="s">
        <v>14</v>
      </c>
      <c r="D15" s="27" t="s">
        <v>16</v>
      </c>
      <c r="E15" s="28">
        <v>12.909000000000001</v>
      </c>
      <c r="F15" s="28">
        <v>12.901</v>
      </c>
      <c r="G15" s="27">
        <v>3</v>
      </c>
      <c r="H15" s="27" t="s">
        <v>12</v>
      </c>
      <c r="I15" s="29">
        <v>76</v>
      </c>
      <c r="J15" s="30">
        <f t="shared" ref="J15:J16" si="0">20%*E15*I15</f>
        <v>196.21680000000003</v>
      </c>
    </row>
    <row r="16" spans="2:10" ht="15.75" thickBot="1" x14ac:dyDescent="0.3">
      <c r="B16" s="10">
        <v>3</v>
      </c>
      <c r="C16" s="31" t="s">
        <v>14</v>
      </c>
      <c r="D16" s="12" t="s">
        <v>17</v>
      </c>
      <c r="E16" s="13">
        <v>11.002000000000001</v>
      </c>
      <c r="F16" s="13">
        <v>8.8420000000000005</v>
      </c>
      <c r="G16" s="12">
        <v>3</v>
      </c>
      <c r="H16" s="12" t="s">
        <v>12</v>
      </c>
      <c r="I16" s="14">
        <v>76</v>
      </c>
      <c r="J16" s="15">
        <f t="shared" si="0"/>
        <v>167.2304</v>
      </c>
    </row>
    <row r="17" spans="2:10" ht="15.75" thickBot="1" x14ac:dyDescent="0.3">
      <c r="B17" s="32"/>
      <c r="C17" s="33"/>
      <c r="D17" s="33"/>
      <c r="E17" s="34">
        <f>SUM(E14:E16)</f>
        <v>67.632999999999996</v>
      </c>
      <c r="F17" s="34">
        <f>SUM(F14:F16)</f>
        <v>62.745999999999995</v>
      </c>
      <c r="G17" s="33"/>
      <c r="H17" s="33"/>
      <c r="I17" s="21"/>
      <c r="J17" s="35"/>
    </row>
    <row r="18" spans="2:10" ht="15.75" thickBot="1" x14ac:dyDescent="0.3">
      <c r="B18" s="176"/>
      <c r="C18" s="177"/>
      <c r="D18" s="177"/>
      <c r="E18" s="177"/>
      <c r="F18" s="177"/>
      <c r="G18" s="177"/>
      <c r="H18" s="177"/>
      <c r="I18" s="177"/>
      <c r="J18" s="178"/>
    </row>
    <row r="19" spans="2:10" x14ac:dyDescent="0.25">
      <c r="B19" s="4">
        <v>1</v>
      </c>
      <c r="C19" s="23" t="s">
        <v>18</v>
      </c>
      <c r="D19" s="6" t="s">
        <v>19</v>
      </c>
      <c r="E19" s="7">
        <v>23.334</v>
      </c>
      <c r="F19" s="7">
        <v>23.123000000000001</v>
      </c>
      <c r="G19" s="6">
        <v>3</v>
      </c>
      <c r="H19" s="6" t="s">
        <v>12</v>
      </c>
      <c r="I19" s="8">
        <v>76</v>
      </c>
      <c r="J19" s="9">
        <f>20%*E19*I19</f>
        <v>354.67680000000001</v>
      </c>
    </row>
    <row r="20" spans="2:10" x14ac:dyDescent="0.25">
      <c r="B20" s="25">
        <v>2</v>
      </c>
      <c r="C20" s="26" t="s">
        <v>18</v>
      </c>
      <c r="D20" s="27" t="s">
        <v>20</v>
      </c>
      <c r="E20" s="28">
        <v>5.1340000000000003</v>
      </c>
      <c r="F20" s="28">
        <v>5.0819999999999999</v>
      </c>
      <c r="G20" s="27">
        <v>3</v>
      </c>
      <c r="H20" s="27" t="s">
        <v>12</v>
      </c>
      <c r="I20" s="29">
        <v>76</v>
      </c>
      <c r="J20" s="30">
        <f t="shared" ref="J20:J26" si="1">20%*E20*I20</f>
        <v>78.036800000000014</v>
      </c>
    </row>
    <row r="21" spans="2:10" ht="45.75" customHeight="1" x14ac:dyDescent="0.25">
      <c r="B21" s="25">
        <v>3</v>
      </c>
      <c r="C21" s="26" t="s">
        <v>18</v>
      </c>
      <c r="D21" s="27" t="s">
        <v>21</v>
      </c>
      <c r="E21" s="28">
        <v>35.006999999999998</v>
      </c>
      <c r="F21" s="154">
        <v>34.158999999999999</v>
      </c>
      <c r="G21" s="155">
        <v>3</v>
      </c>
      <c r="H21" s="156" t="s">
        <v>22</v>
      </c>
      <c r="I21" s="29">
        <v>76</v>
      </c>
      <c r="J21" s="30">
        <f t="shared" si="1"/>
        <v>532.10640000000001</v>
      </c>
    </row>
    <row r="22" spans="2:10" x14ac:dyDescent="0.25">
      <c r="B22" s="25">
        <v>4</v>
      </c>
      <c r="C22" s="26" t="s">
        <v>18</v>
      </c>
      <c r="D22" s="27" t="s">
        <v>23</v>
      </c>
      <c r="E22" s="28">
        <v>15.000999999999999</v>
      </c>
      <c r="F22" s="28">
        <v>14.991</v>
      </c>
      <c r="G22" s="27">
        <v>3</v>
      </c>
      <c r="H22" s="27" t="s">
        <v>12</v>
      </c>
      <c r="I22" s="29">
        <v>76</v>
      </c>
      <c r="J22" s="30">
        <f t="shared" si="1"/>
        <v>228.01519999999999</v>
      </c>
    </row>
    <row r="23" spans="2:10" x14ac:dyDescent="0.25">
      <c r="B23" s="25">
        <v>5</v>
      </c>
      <c r="C23" s="26" t="s">
        <v>18</v>
      </c>
      <c r="D23" s="27" t="s">
        <v>24</v>
      </c>
      <c r="E23" s="28">
        <v>15</v>
      </c>
      <c r="F23" s="28">
        <v>14.993</v>
      </c>
      <c r="G23" s="27">
        <v>3</v>
      </c>
      <c r="H23" s="27" t="s">
        <v>12</v>
      </c>
      <c r="I23" s="29">
        <v>76</v>
      </c>
      <c r="J23" s="30">
        <f t="shared" si="1"/>
        <v>228</v>
      </c>
    </row>
    <row r="24" spans="2:10" x14ac:dyDescent="0.25">
      <c r="B24" s="25">
        <v>6</v>
      </c>
      <c r="C24" s="26" t="s">
        <v>18</v>
      </c>
      <c r="D24" s="27" t="s">
        <v>25</v>
      </c>
      <c r="E24" s="28">
        <v>15.000999999999999</v>
      </c>
      <c r="F24" s="28">
        <v>14.993</v>
      </c>
      <c r="G24" s="27">
        <v>3</v>
      </c>
      <c r="H24" s="27" t="s">
        <v>12</v>
      </c>
      <c r="I24" s="29">
        <v>76</v>
      </c>
      <c r="J24" s="30">
        <f t="shared" si="1"/>
        <v>228.01519999999999</v>
      </c>
    </row>
    <row r="25" spans="2:10" x14ac:dyDescent="0.25">
      <c r="B25" s="25">
        <v>7</v>
      </c>
      <c r="C25" s="26" t="s">
        <v>18</v>
      </c>
      <c r="D25" s="27" t="s">
        <v>26</v>
      </c>
      <c r="E25" s="28">
        <v>15.000999999999999</v>
      </c>
      <c r="F25" s="28">
        <v>14.989000000000001</v>
      </c>
      <c r="G25" s="27">
        <v>9</v>
      </c>
      <c r="H25" s="27" t="s">
        <v>12</v>
      </c>
      <c r="I25" s="29">
        <v>76</v>
      </c>
      <c r="J25" s="30">
        <f t="shared" si="1"/>
        <v>228.01519999999999</v>
      </c>
    </row>
    <row r="26" spans="2:10" ht="15.75" thickBot="1" x14ac:dyDescent="0.3">
      <c r="B26" s="10">
        <v>8</v>
      </c>
      <c r="C26" s="31" t="s">
        <v>18</v>
      </c>
      <c r="D26" s="12" t="s">
        <v>27</v>
      </c>
      <c r="E26" s="13">
        <v>19.998999999999999</v>
      </c>
      <c r="F26" s="13">
        <v>19.989000000000001</v>
      </c>
      <c r="G26" s="12">
        <v>3</v>
      </c>
      <c r="H26" s="12" t="s">
        <v>12</v>
      </c>
      <c r="I26" s="14">
        <v>76</v>
      </c>
      <c r="J26" s="15">
        <f t="shared" si="1"/>
        <v>303.98480000000001</v>
      </c>
    </row>
    <row r="27" spans="2:10" ht="15.75" thickBot="1" x14ac:dyDescent="0.3">
      <c r="B27" s="36"/>
      <c r="C27" s="37"/>
      <c r="D27" s="37"/>
      <c r="E27" s="38">
        <f>SUM(E19:E26)</f>
        <v>143.477</v>
      </c>
      <c r="F27" s="38">
        <f>SUM(F19:F26)</f>
        <v>142.31899999999999</v>
      </c>
      <c r="G27" s="37"/>
      <c r="H27" s="37"/>
      <c r="I27" s="39"/>
      <c r="J27" s="40"/>
    </row>
    <row r="28" spans="2:10" ht="15.75" thickBot="1" x14ac:dyDescent="0.3">
      <c r="B28" s="158"/>
      <c r="C28" s="159"/>
      <c r="D28" s="159"/>
      <c r="E28" s="159"/>
      <c r="F28" s="159"/>
      <c r="G28" s="159"/>
      <c r="H28" s="159"/>
      <c r="I28" s="159"/>
      <c r="J28" s="160"/>
    </row>
    <row r="29" spans="2:10" x14ac:dyDescent="0.25">
      <c r="B29" s="41">
        <v>1</v>
      </c>
      <c r="C29" s="42" t="s">
        <v>28</v>
      </c>
      <c r="D29" s="6" t="s">
        <v>29</v>
      </c>
      <c r="E29" s="7">
        <v>9.9849999999999994</v>
      </c>
      <c r="F29" s="7">
        <v>9.9789999999999992</v>
      </c>
      <c r="G29" s="6">
        <v>3</v>
      </c>
      <c r="H29" s="6" t="s">
        <v>12</v>
      </c>
      <c r="I29" s="43">
        <v>76</v>
      </c>
      <c r="J29" s="9">
        <f t="shared" ref="J29:J30" si="2">20%*E29*I29</f>
        <v>151.77199999999999</v>
      </c>
    </row>
    <row r="30" spans="2:10" ht="15.75" thickBot="1" x14ac:dyDescent="0.3">
      <c r="B30" s="44">
        <v>2</v>
      </c>
      <c r="C30" s="45" t="s">
        <v>28</v>
      </c>
      <c r="D30" s="12" t="s">
        <v>30</v>
      </c>
      <c r="E30" s="13">
        <v>4.0599999999999996</v>
      </c>
      <c r="F30" s="13">
        <v>4.0579999999999998</v>
      </c>
      <c r="G30" s="12">
        <v>3</v>
      </c>
      <c r="H30" s="12" t="s">
        <v>12</v>
      </c>
      <c r="I30" s="46">
        <v>76</v>
      </c>
      <c r="J30" s="15">
        <f t="shared" si="2"/>
        <v>61.711999999999996</v>
      </c>
    </row>
    <row r="31" spans="2:10" ht="15.75" thickBot="1" x14ac:dyDescent="0.3">
      <c r="B31" s="47"/>
      <c r="C31" s="48"/>
      <c r="D31" s="49"/>
      <c r="E31" s="50">
        <f>SUM(E29:E30)</f>
        <v>14.044999999999998</v>
      </c>
      <c r="F31" s="50">
        <f>SUM(F30+F29)</f>
        <v>14.036999999999999</v>
      </c>
      <c r="G31" s="49"/>
      <c r="H31" s="49"/>
      <c r="I31" s="51"/>
      <c r="J31" s="52"/>
    </row>
    <row r="32" spans="2:10" ht="15.75" thickBot="1" x14ac:dyDescent="0.3">
      <c r="B32" s="158"/>
      <c r="C32" s="159"/>
      <c r="D32" s="159"/>
      <c r="E32" s="159"/>
      <c r="F32" s="159"/>
      <c r="G32" s="159"/>
      <c r="H32" s="159"/>
      <c r="I32" s="159"/>
      <c r="J32" s="160"/>
    </row>
    <row r="33" spans="2:11" ht="15.75" thickBot="1" x14ac:dyDescent="0.3">
      <c r="B33" s="53">
        <v>1</v>
      </c>
      <c r="C33" s="54" t="s">
        <v>31</v>
      </c>
      <c r="D33" s="18" t="s">
        <v>32</v>
      </c>
      <c r="E33" s="55">
        <v>4.0010000000000003</v>
      </c>
      <c r="F33" s="55">
        <v>3.9980000000000002</v>
      </c>
      <c r="G33" s="18">
        <v>3</v>
      </c>
      <c r="H33" s="18" t="s">
        <v>12</v>
      </c>
      <c r="I33" s="56">
        <v>76</v>
      </c>
      <c r="J33" s="57">
        <f t="shared" ref="J33" si="3">20%*E33*I33</f>
        <v>60.815200000000011</v>
      </c>
    </row>
    <row r="34" spans="2:11" ht="15.75" thickBot="1" x14ac:dyDescent="0.3">
      <c r="B34" s="58"/>
      <c r="C34" s="59"/>
      <c r="D34" s="59"/>
      <c r="E34" s="60">
        <f>SUM(E33)</f>
        <v>4.0010000000000003</v>
      </c>
      <c r="F34" s="60">
        <f>SUM(F33)</f>
        <v>3.9980000000000002</v>
      </c>
      <c r="G34" s="59"/>
      <c r="H34" s="59"/>
      <c r="I34" s="61"/>
      <c r="J34" s="62"/>
    </row>
    <row r="35" spans="2:11" ht="15.75" thickBot="1" x14ac:dyDescent="0.3">
      <c r="B35" s="158"/>
      <c r="C35" s="159"/>
      <c r="D35" s="159"/>
      <c r="E35" s="159"/>
      <c r="F35" s="159"/>
      <c r="G35" s="159"/>
      <c r="H35" s="159"/>
      <c r="I35" s="159"/>
      <c r="J35" s="160"/>
    </row>
    <row r="36" spans="2:11" x14ac:dyDescent="0.25">
      <c r="B36" s="63">
        <v>1</v>
      </c>
      <c r="C36" s="23" t="s">
        <v>33</v>
      </c>
      <c r="D36" s="6" t="s">
        <v>34</v>
      </c>
      <c r="E36" s="7">
        <v>0.72699999999999998</v>
      </c>
      <c r="F36" s="7">
        <v>0.55800000000000005</v>
      </c>
      <c r="G36" s="6">
        <v>3</v>
      </c>
      <c r="H36" s="6" t="s">
        <v>12</v>
      </c>
      <c r="I36" s="8">
        <v>76</v>
      </c>
      <c r="J36" s="9">
        <f t="shared" ref="J36:J37" si="4">20%*E36*I36</f>
        <v>11.0504</v>
      </c>
    </row>
    <row r="37" spans="2:11" x14ac:dyDescent="0.25">
      <c r="B37" s="64">
        <v>2</v>
      </c>
      <c r="C37" s="26" t="s">
        <v>33</v>
      </c>
      <c r="D37" s="27" t="s">
        <v>35</v>
      </c>
      <c r="E37" s="28">
        <v>1.758</v>
      </c>
      <c r="F37" s="28">
        <v>1.7470000000000001</v>
      </c>
      <c r="G37" s="27">
        <v>3</v>
      </c>
      <c r="H37" s="27" t="s">
        <v>12</v>
      </c>
      <c r="I37" s="29">
        <v>76</v>
      </c>
      <c r="J37" s="30">
        <f t="shared" si="4"/>
        <v>26.721600000000002</v>
      </c>
    </row>
    <row r="38" spans="2:11" x14ac:dyDescent="0.25">
      <c r="B38" s="25">
        <v>3</v>
      </c>
      <c r="C38" s="26" t="s">
        <v>33</v>
      </c>
      <c r="D38" s="27" t="s">
        <v>36</v>
      </c>
      <c r="E38" s="28">
        <v>4.2409999999999997</v>
      </c>
      <c r="F38" s="28">
        <v>4.1829999999999998</v>
      </c>
      <c r="G38" s="27">
        <v>3</v>
      </c>
      <c r="H38" s="27" t="s">
        <v>12</v>
      </c>
      <c r="I38" s="29">
        <v>76</v>
      </c>
      <c r="J38" s="30">
        <f>20%*E38*I38</f>
        <v>64.463200000000001</v>
      </c>
    </row>
    <row r="39" spans="2:11" x14ac:dyDescent="0.25">
      <c r="B39" s="25">
        <v>4</v>
      </c>
      <c r="C39" s="26" t="s">
        <v>33</v>
      </c>
      <c r="D39" s="93" t="s">
        <v>37</v>
      </c>
      <c r="E39" s="28">
        <v>285.40499999999997</v>
      </c>
      <c r="F39" s="28">
        <v>281.06400000000002</v>
      </c>
      <c r="G39" s="27">
        <v>3</v>
      </c>
      <c r="H39" s="27" t="s">
        <v>12</v>
      </c>
      <c r="I39" s="29">
        <v>76</v>
      </c>
      <c r="J39" s="94">
        <f>20%*E39*I39</f>
        <v>4338.1559999999999</v>
      </c>
      <c r="K39" s="157"/>
    </row>
    <row r="40" spans="2:11" ht="15.75" thickBot="1" x14ac:dyDescent="0.3">
      <c r="B40" s="10">
        <v>5</v>
      </c>
      <c r="C40" s="31" t="s">
        <v>33</v>
      </c>
      <c r="D40" s="12" t="s">
        <v>38</v>
      </c>
      <c r="E40" s="13">
        <v>228.411</v>
      </c>
      <c r="F40" s="13">
        <v>226.39599999999999</v>
      </c>
      <c r="G40" s="12">
        <v>3</v>
      </c>
      <c r="H40" s="12" t="s">
        <v>12</v>
      </c>
      <c r="I40" s="14">
        <v>76</v>
      </c>
      <c r="J40" s="70">
        <f>20%*E40*I40</f>
        <v>3471.8472000000002</v>
      </c>
      <c r="K40" s="157"/>
    </row>
    <row r="41" spans="2:11" ht="15.75" thickBot="1" x14ac:dyDescent="0.3">
      <c r="B41" s="71"/>
      <c r="C41" s="72"/>
      <c r="D41" s="72"/>
      <c r="E41" s="73">
        <f>SUM(E36:E40)</f>
        <v>520.54199999999992</v>
      </c>
      <c r="F41" s="73">
        <f>SUM(F36:F40)</f>
        <v>513.94799999999998</v>
      </c>
      <c r="G41" s="72"/>
      <c r="H41" s="72"/>
      <c r="I41" s="74"/>
      <c r="J41" s="75"/>
    </row>
    <row r="42" spans="2:11" ht="15.75" thickBot="1" x14ac:dyDescent="0.3">
      <c r="B42" s="179"/>
      <c r="C42" s="180"/>
      <c r="D42" s="180"/>
      <c r="E42" s="180"/>
      <c r="F42" s="180"/>
      <c r="G42" s="180"/>
      <c r="H42" s="180"/>
      <c r="I42" s="180"/>
      <c r="J42" s="181"/>
    </row>
    <row r="43" spans="2:11" ht="30.75" thickBot="1" x14ac:dyDescent="0.3">
      <c r="B43" s="76">
        <v>1</v>
      </c>
      <c r="C43" s="77" t="s">
        <v>39</v>
      </c>
      <c r="D43" s="18" t="s">
        <v>40</v>
      </c>
      <c r="E43" s="55">
        <v>15.002000000000001</v>
      </c>
      <c r="F43" s="55">
        <v>14.991</v>
      </c>
      <c r="G43" s="18">
        <v>3</v>
      </c>
      <c r="H43" s="78" t="s">
        <v>41</v>
      </c>
      <c r="I43" s="56">
        <v>76</v>
      </c>
      <c r="J43" s="79">
        <f>20%*E43*I43</f>
        <v>228.03040000000004</v>
      </c>
    </row>
    <row r="44" spans="2:11" ht="15.75" thickBot="1" x14ac:dyDescent="0.3">
      <c r="B44" s="80"/>
      <c r="C44" s="81"/>
      <c r="D44" s="81"/>
      <c r="E44" s="82">
        <f>SUM(E43)</f>
        <v>15.002000000000001</v>
      </c>
      <c r="F44" s="82">
        <f>SUM(F43)</f>
        <v>14.991</v>
      </c>
      <c r="G44" s="81"/>
      <c r="H44" s="81"/>
      <c r="I44" s="81"/>
      <c r="J44" s="83"/>
    </row>
    <row r="45" spans="2:11" x14ac:dyDescent="0.25">
      <c r="B45" s="184"/>
      <c r="C45" s="184"/>
      <c r="D45" s="184"/>
      <c r="E45" s="184"/>
      <c r="F45" s="184"/>
      <c r="G45" s="184"/>
      <c r="H45" s="184"/>
      <c r="I45" s="184"/>
      <c r="J45" s="184"/>
    </row>
    <row r="46" spans="2:11" x14ac:dyDescent="0.25">
      <c r="B46" s="65"/>
      <c r="C46" s="66"/>
      <c r="D46" s="2"/>
      <c r="E46" s="2"/>
      <c r="F46" s="2"/>
      <c r="G46" s="67"/>
      <c r="H46" s="68"/>
      <c r="I46" s="69"/>
      <c r="J46" s="95"/>
    </row>
    <row r="47" spans="2:11" ht="15.75" thickBot="1" x14ac:dyDescent="0.3">
      <c r="B47" s="65"/>
      <c r="C47" s="66"/>
      <c r="D47" s="2"/>
      <c r="E47" s="2"/>
      <c r="F47" s="2"/>
      <c r="G47" s="67"/>
      <c r="H47" s="68"/>
      <c r="I47" s="69"/>
      <c r="J47" s="95"/>
    </row>
    <row r="48" spans="2:11" ht="15.75" thickBot="1" x14ac:dyDescent="0.3">
      <c r="B48" s="76">
        <v>1</v>
      </c>
      <c r="C48" s="84" t="s">
        <v>42</v>
      </c>
      <c r="D48" s="18" t="s">
        <v>43</v>
      </c>
      <c r="E48" s="55">
        <v>15.502000000000001</v>
      </c>
      <c r="F48" s="55">
        <v>15.491</v>
      </c>
      <c r="G48" s="18">
        <v>4</v>
      </c>
      <c r="H48" s="18" t="s">
        <v>12</v>
      </c>
      <c r="I48" s="51">
        <v>76</v>
      </c>
      <c r="J48" s="57">
        <f t="shared" ref="J48" si="5">20%*E48*I48</f>
        <v>235.63040000000004</v>
      </c>
    </row>
    <row r="49" spans="2:10" ht="15.75" thickBot="1" x14ac:dyDescent="0.3">
      <c r="B49" s="85"/>
      <c r="C49" s="59"/>
      <c r="D49" s="59"/>
      <c r="E49" s="60">
        <f>SUM(E48)</f>
        <v>15.502000000000001</v>
      </c>
      <c r="F49" s="60">
        <f>SUM(F48)</f>
        <v>15.491</v>
      </c>
      <c r="G49" s="59"/>
      <c r="H49" s="59"/>
      <c r="I49" s="61"/>
      <c r="J49" s="62"/>
    </row>
    <row r="50" spans="2:10" ht="15.75" thickBot="1" x14ac:dyDescent="0.3">
      <c r="B50" s="179"/>
      <c r="C50" s="180"/>
      <c r="D50" s="180"/>
      <c r="E50" s="180"/>
      <c r="F50" s="180"/>
      <c r="G50" s="180"/>
      <c r="H50" s="180"/>
      <c r="I50" s="180"/>
      <c r="J50" s="181"/>
    </row>
    <row r="51" spans="2:10" ht="15.75" thickBot="1" x14ac:dyDescent="0.3">
      <c r="B51" s="4">
        <v>1</v>
      </c>
      <c r="C51" s="23" t="s">
        <v>44</v>
      </c>
      <c r="D51" s="6" t="s">
        <v>45</v>
      </c>
      <c r="E51" s="7">
        <v>5.6609999999999996</v>
      </c>
      <c r="F51" s="7">
        <v>5.64</v>
      </c>
      <c r="G51" s="6">
        <v>3</v>
      </c>
      <c r="H51" s="6" t="s">
        <v>12</v>
      </c>
      <c r="I51" s="8">
        <v>76</v>
      </c>
      <c r="J51" s="9">
        <f>20%*E51*I51</f>
        <v>86.047199999999989</v>
      </c>
    </row>
    <row r="52" spans="2:10" ht="15.75" thickBot="1" x14ac:dyDescent="0.3">
      <c r="B52" s="86"/>
      <c r="C52" s="49"/>
      <c r="D52" s="49"/>
      <c r="E52" s="50">
        <f>SUM(E51:E51)</f>
        <v>5.6609999999999996</v>
      </c>
      <c r="F52" s="50">
        <f>SUM(F51)</f>
        <v>5.64</v>
      </c>
      <c r="G52" s="49"/>
      <c r="H52" s="49"/>
      <c r="I52" s="56"/>
      <c r="J52" s="87"/>
    </row>
    <row r="53" spans="2:10" ht="15.75" thickBot="1" x14ac:dyDescent="0.3">
      <c r="B53" s="185"/>
      <c r="C53" s="186"/>
      <c r="D53" s="186"/>
      <c r="E53" s="186"/>
      <c r="F53" s="186"/>
      <c r="G53" s="186"/>
      <c r="H53" s="186"/>
      <c r="I53" s="186"/>
      <c r="J53" s="187"/>
    </row>
    <row r="54" spans="2:10" x14ac:dyDescent="0.25">
      <c r="B54" s="41">
        <v>1</v>
      </c>
      <c r="C54" s="42" t="s">
        <v>46</v>
      </c>
      <c r="D54" s="6" t="s">
        <v>47</v>
      </c>
      <c r="E54" s="7">
        <v>5</v>
      </c>
      <c r="F54" s="7">
        <v>4.9980000000000002</v>
      </c>
      <c r="G54" s="6">
        <v>2</v>
      </c>
      <c r="H54" s="6" t="s">
        <v>12</v>
      </c>
      <c r="I54" s="43">
        <v>76</v>
      </c>
      <c r="J54" s="9">
        <f t="shared" ref="J54:J55" si="6">20%*E54*I54</f>
        <v>76</v>
      </c>
    </row>
    <row r="55" spans="2:10" ht="15.75" thickBot="1" x14ac:dyDescent="0.3">
      <c r="B55" s="44">
        <v>2</v>
      </c>
      <c r="C55" s="45" t="s">
        <v>46</v>
      </c>
      <c r="D55" s="12" t="s">
        <v>48</v>
      </c>
      <c r="E55" s="13">
        <v>14.502000000000001</v>
      </c>
      <c r="F55" s="13">
        <v>14.493</v>
      </c>
      <c r="G55" s="12">
        <v>2</v>
      </c>
      <c r="H55" s="12" t="s">
        <v>12</v>
      </c>
      <c r="I55" s="46">
        <v>76</v>
      </c>
      <c r="J55" s="15">
        <f t="shared" si="6"/>
        <v>220.43040000000002</v>
      </c>
    </row>
    <row r="56" spans="2:10" ht="15.75" thickBot="1" x14ac:dyDescent="0.3">
      <c r="B56" s="58"/>
      <c r="C56" s="59"/>
      <c r="D56" s="59"/>
      <c r="E56" s="60">
        <f>SUM(E54:E55)</f>
        <v>19.502000000000002</v>
      </c>
      <c r="F56" s="60">
        <f>SUM(F54:F55)</f>
        <v>19.491</v>
      </c>
      <c r="G56" s="59"/>
      <c r="H56" s="59"/>
      <c r="I56" s="61"/>
      <c r="J56" s="62"/>
    </row>
    <row r="57" spans="2:10" ht="15.75" thickBot="1" x14ac:dyDescent="0.3">
      <c r="B57" s="179"/>
      <c r="C57" s="180"/>
      <c r="D57" s="180"/>
      <c r="E57" s="180"/>
      <c r="F57" s="180"/>
      <c r="G57" s="180"/>
      <c r="H57" s="180"/>
      <c r="I57" s="180"/>
      <c r="J57" s="181"/>
    </row>
    <row r="58" spans="2:10" x14ac:dyDescent="0.25">
      <c r="B58" s="63">
        <v>1</v>
      </c>
      <c r="C58" s="23" t="s">
        <v>49</v>
      </c>
      <c r="D58" s="6" t="s">
        <v>50</v>
      </c>
      <c r="E58" s="7">
        <v>5.7080000000000002</v>
      </c>
      <c r="F58" s="7">
        <v>5.7039999999999997</v>
      </c>
      <c r="G58" s="6">
        <v>2</v>
      </c>
      <c r="H58" s="6" t="s">
        <v>12</v>
      </c>
      <c r="I58" s="43">
        <v>76</v>
      </c>
      <c r="J58" s="9">
        <f t="shared" ref="J58:J59" si="7">20%*E58*I58</f>
        <v>86.761600000000016</v>
      </c>
    </row>
    <row r="59" spans="2:10" ht="15.75" thickBot="1" x14ac:dyDescent="0.3">
      <c r="B59" s="88">
        <v>2</v>
      </c>
      <c r="C59" s="31" t="s">
        <v>49</v>
      </c>
      <c r="D59" s="12" t="s">
        <v>51</v>
      </c>
      <c r="E59" s="13">
        <v>3.2040000000000002</v>
      </c>
      <c r="F59" s="13">
        <v>3.1339999999999999</v>
      </c>
      <c r="G59" s="12">
        <v>4</v>
      </c>
      <c r="H59" s="12" t="s">
        <v>12</v>
      </c>
      <c r="I59" s="46">
        <v>76</v>
      </c>
      <c r="J59" s="15">
        <f t="shared" si="7"/>
        <v>48.700800000000001</v>
      </c>
    </row>
    <row r="60" spans="2:10" ht="15.75" thickBot="1" x14ac:dyDescent="0.3">
      <c r="B60" s="85"/>
      <c r="C60" s="89"/>
      <c r="D60" s="89"/>
      <c r="E60" s="90">
        <f>SUM(E58:E59)</f>
        <v>8.9120000000000008</v>
      </c>
      <c r="F60" s="90">
        <f>SUM(F58:F59)</f>
        <v>8.8379999999999992</v>
      </c>
      <c r="G60" s="89"/>
      <c r="H60" s="89"/>
      <c r="I60" s="61"/>
      <c r="J60" s="62"/>
    </row>
    <row r="61" spans="2:10" ht="15.75" thickBot="1" x14ac:dyDescent="0.3">
      <c r="B61" s="179"/>
      <c r="C61" s="180"/>
      <c r="D61" s="180"/>
      <c r="E61" s="180"/>
      <c r="F61" s="180"/>
      <c r="G61" s="180"/>
      <c r="H61" s="180"/>
      <c r="I61" s="180"/>
      <c r="J61" s="181"/>
    </row>
    <row r="62" spans="2:10" ht="16.5" thickBot="1" x14ac:dyDescent="0.3">
      <c r="B62" s="182" t="s">
        <v>52</v>
      </c>
      <c r="C62" s="183"/>
      <c r="D62" s="91"/>
      <c r="E62" s="92">
        <f>SUM(E60+E56+E52+E49+E44+E41+E34+E31+E27+E17+E12)</f>
        <v>823.52799999999979</v>
      </c>
      <c r="F62" s="92"/>
      <c r="G62" s="91"/>
      <c r="H62" s="91"/>
      <c r="I62" s="39"/>
      <c r="J62" s="40"/>
    </row>
    <row r="65" spans="2:10" x14ac:dyDescent="0.25">
      <c r="B65" s="65"/>
      <c r="C65" s="66"/>
      <c r="D65" s="2"/>
      <c r="E65" s="2"/>
      <c r="F65" s="2"/>
      <c r="G65" s="67"/>
      <c r="H65" s="68"/>
      <c r="I65" s="69"/>
      <c r="J65" s="2"/>
    </row>
    <row r="66" spans="2:10" x14ac:dyDescent="0.25">
      <c r="B66" s="65"/>
      <c r="C66" s="66"/>
      <c r="D66" s="2"/>
      <c r="E66" s="2"/>
      <c r="F66" s="2"/>
      <c r="G66" s="67"/>
      <c r="H66" s="68"/>
      <c r="I66" s="69"/>
      <c r="J66" s="2"/>
    </row>
  </sheetData>
  <mergeCells count="14">
    <mergeCell ref="B61:J61"/>
    <mergeCell ref="B62:C62"/>
    <mergeCell ref="B35:J35"/>
    <mergeCell ref="B42:J42"/>
    <mergeCell ref="B45:J45"/>
    <mergeCell ref="B50:J50"/>
    <mergeCell ref="B53:J53"/>
    <mergeCell ref="B57:J57"/>
    <mergeCell ref="B32:J32"/>
    <mergeCell ref="B4:J6"/>
    <mergeCell ref="B9:J9"/>
    <mergeCell ref="B13:J13"/>
    <mergeCell ref="B18:J18"/>
    <mergeCell ref="B28:J28"/>
  </mergeCells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headerFooter>
    <oddFooter>Стр. 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20"/>
  <sheetViews>
    <sheetView tabSelected="1" workbookViewId="0">
      <selection activeCell="O17" sqref="O17"/>
    </sheetView>
  </sheetViews>
  <sheetFormatPr defaultRowHeight="15" x14ac:dyDescent="0.25"/>
  <cols>
    <col min="3" max="4" width="13.28515625" customWidth="1"/>
  </cols>
  <sheetData>
    <row r="3" spans="2:10" x14ac:dyDescent="0.25">
      <c r="B3" s="96" t="s">
        <v>53</v>
      </c>
    </row>
    <row r="4" spans="2:10" x14ac:dyDescent="0.25">
      <c r="B4" s="96"/>
    </row>
    <row r="5" spans="2:10" ht="23.25" customHeight="1" thickBot="1" x14ac:dyDescent="0.3"/>
    <row r="6" spans="2:10" ht="8.25" customHeight="1" thickBot="1" x14ac:dyDescent="0.3">
      <c r="B6" s="188"/>
      <c r="C6" s="189"/>
      <c r="D6" s="97"/>
      <c r="E6" s="97"/>
      <c r="F6" s="97"/>
      <c r="G6" s="97"/>
      <c r="H6" s="97"/>
      <c r="I6" s="98"/>
      <c r="J6" s="99"/>
    </row>
    <row r="7" spans="2:10" ht="23.25" customHeight="1" x14ac:dyDescent="0.25">
      <c r="B7" s="190" t="s">
        <v>62</v>
      </c>
      <c r="C7" s="191"/>
      <c r="D7" s="191"/>
      <c r="E7" s="191"/>
      <c r="F7" s="191"/>
      <c r="G7" s="191"/>
      <c r="H7" s="191"/>
      <c r="I7" s="191"/>
      <c r="J7" s="192"/>
    </row>
    <row r="8" spans="2:10" ht="96.75" customHeight="1" x14ac:dyDescent="0.25">
      <c r="B8" s="193"/>
      <c r="C8" s="194"/>
      <c r="D8" s="194"/>
      <c r="E8" s="194"/>
      <c r="F8" s="194"/>
      <c r="G8" s="194"/>
      <c r="H8" s="194"/>
      <c r="I8" s="194"/>
      <c r="J8" s="195"/>
    </row>
    <row r="9" spans="2:10" ht="64.5" customHeight="1" thickBot="1" x14ac:dyDescent="0.3">
      <c r="B9" s="196" t="s">
        <v>54</v>
      </c>
      <c r="C9" s="197"/>
      <c r="D9" s="197"/>
      <c r="E9" s="197"/>
      <c r="F9" s="197"/>
      <c r="G9" s="197"/>
      <c r="H9" s="197"/>
      <c r="I9" s="197"/>
      <c r="J9" s="198"/>
    </row>
    <row r="10" spans="2:10" ht="15.75" hidden="1" thickBot="1" x14ac:dyDescent="0.3">
      <c r="B10" s="100"/>
      <c r="C10" s="101"/>
      <c r="D10" s="101"/>
      <c r="E10" s="101"/>
      <c r="F10" s="101"/>
      <c r="G10" s="101"/>
      <c r="H10" s="101"/>
      <c r="I10" s="101"/>
      <c r="J10" s="102"/>
    </row>
    <row r="11" spans="2:10" ht="51.75" thickBot="1" x14ac:dyDescent="0.3">
      <c r="B11" s="103" t="s">
        <v>1</v>
      </c>
      <c r="C11" s="104" t="s">
        <v>2</v>
      </c>
      <c r="D11" s="105" t="s">
        <v>3</v>
      </c>
      <c r="E11" s="106" t="s">
        <v>4</v>
      </c>
      <c r="F11" s="106" t="s">
        <v>55</v>
      </c>
      <c r="G11" s="105" t="s">
        <v>6</v>
      </c>
      <c r="H11" s="105" t="s">
        <v>7</v>
      </c>
      <c r="I11" s="107" t="s">
        <v>56</v>
      </c>
      <c r="J11" s="108" t="s">
        <v>9</v>
      </c>
    </row>
    <row r="12" spans="2:10" ht="15.75" thickBot="1" x14ac:dyDescent="0.3">
      <c r="B12" s="109">
        <v>1</v>
      </c>
      <c r="C12" s="110">
        <v>2</v>
      </c>
      <c r="D12" s="110">
        <v>3</v>
      </c>
      <c r="E12" s="111">
        <v>4</v>
      </c>
      <c r="F12" s="111">
        <v>5</v>
      </c>
      <c r="G12" s="110">
        <v>6</v>
      </c>
      <c r="H12" s="110">
        <v>7</v>
      </c>
      <c r="I12" s="110">
        <v>8</v>
      </c>
      <c r="J12" s="112">
        <v>9</v>
      </c>
    </row>
    <row r="13" spans="2:10" ht="15.75" thickBot="1" x14ac:dyDescent="0.3">
      <c r="B13" s="113"/>
      <c r="C13" s="114"/>
      <c r="D13" s="114"/>
      <c r="E13" s="115"/>
      <c r="F13" s="114"/>
      <c r="G13" s="114"/>
      <c r="H13" s="114"/>
      <c r="I13" s="114"/>
      <c r="J13" s="116"/>
    </row>
    <row r="14" spans="2:10" x14ac:dyDescent="0.25">
      <c r="B14" s="117">
        <v>1</v>
      </c>
      <c r="C14" s="23" t="s">
        <v>44</v>
      </c>
      <c r="D14" s="6" t="s">
        <v>57</v>
      </c>
      <c r="E14" s="118">
        <v>4.0549999999999997</v>
      </c>
      <c r="F14" s="118">
        <v>0.51</v>
      </c>
      <c r="G14" s="6">
        <v>3</v>
      </c>
      <c r="H14" s="6" t="s">
        <v>12</v>
      </c>
      <c r="I14" s="119">
        <v>38</v>
      </c>
      <c r="J14" s="120">
        <f>20%*I14*E14</f>
        <v>30.818000000000001</v>
      </c>
    </row>
    <row r="15" spans="2:10" x14ac:dyDescent="0.25">
      <c r="B15" s="121">
        <v>2</v>
      </c>
      <c r="C15" s="26" t="s">
        <v>44</v>
      </c>
      <c r="D15" s="27" t="s">
        <v>58</v>
      </c>
      <c r="E15" s="122">
        <v>6.2240000000000002</v>
      </c>
      <c r="F15" s="122">
        <v>0.65600000000000003</v>
      </c>
      <c r="G15" s="27">
        <v>3</v>
      </c>
      <c r="H15" s="27" t="s">
        <v>12</v>
      </c>
      <c r="I15" s="123">
        <v>38</v>
      </c>
      <c r="J15" s="124">
        <f>20%*I15*E15</f>
        <v>47.302400000000006</v>
      </c>
    </row>
    <row r="16" spans="2:10" ht="15.75" thickBot="1" x14ac:dyDescent="0.3">
      <c r="B16" s="125">
        <v>3</v>
      </c>
      <c r="C16" s="31" t="s">
        <v>44</v>
      </c>
      <c r="D16" s="12" t="s">
        <v>59</v>
      </c>
      <c r="E16" s="13">
        <v>2.0739999999999998</v>
      </c>
      <c r="F16" s="13">
        <v>0</v>
      </c>
      <c r="G16" s="12">
        <v>9</v>
      </c>
      <c r="H16" s="12" t="s">
        <v>12</v>
      </c>
      <c r="I16" s="126">
        <v>38</v>
      </c>
      <c r="J16" s="127">
        <f>20%*I16*E16</f>
        <v>15.7624</v>
      </c>
    </row>
    <row r="17" spans="2:10" ht="15.75" thickBot="1" x14ac:dyDescent="0.3">
      <c r="B17" s="199" t="s">
        <v>60</v>
      </c>
      <c r="C17" s="200"/>
      <c r="D17" s="201"/>
      <c r="E17" s="128">
        <f>SUM(E14:E16)</f>
        <v>12.353</v>
      </c>
      <c r="F17" s="129">
        <f>SUM(F14:F16)</f>
        <v>1.1659999999999999</v>
      </c>
      <c r="G17" s="130"/>
      <c r="H17" s="130"/>
      <c r="I17" s="130"/>
      <c r="J17" s="131"/>
    </row>
    <row r="18" spans="2:10" x14ac:dyDescent="0.25">
      <c r="B18" s="132"/>
      <c r="C18" s="132"/>
      <c r="D18" s="132"/>
      <c r="E18" s="133"/>
      <c r="F18" s="132"/>
      <c r="G18" s="132"/>
      <c r="H18" s="132"/>
      <c r="I18" s="132"/>
      <c r="J18" s="132"/>
    </row>
    <row r="19" spans="2:10" x14ac:dyDescent="0.25">
      <c r="B19" s="134"/>
      <c r="C19" s="135"/>
      <c r="D19" s="136"/>
      <c r="E19" s="137"/>
      <c r="F19" s="138"/>
      <c r="G19" s="139"/>
      <c r="H19" s="140"/>
      <c r="I19" s="132"/>
      <c r="J19" s="132"/>
    </row>
    <row r="20" spans="2:10" x14ac:dyDescent="0.25">
      <c r="B20" s="141"/>
      <c r="C20" s="135"/>
      <c r="D20" s="136"/>
      <c r="E20" s="137"/>
      <c r="F20" s="138"/>
      <c r="G20" s="139"/>
      <c r="H20" s="140"/>
      <c r="I20" s="142"/>
      <c r="J20" s="142"/>
    </row>
  </sheetData>
  <mergeCells count="4">
    <mergeCell ref="B6:C6"/>
    <mergeCell ref="B7:J8"/>
    <mergeCell ref="B9:J9"/>
    <mergeCell ref="B17:D17"/>
  </mergeCells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headerFooter>
    <oddFooter>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ПРИЛОЖЕНИЕ 1</vt:lpstr>
      <vt:lpstr>ПРИЛОЖЕНИЕ 2</vt:lpstr>
      <vt:lpstr>'ПРИЛОЖЕНИЕ 1'!Печат_заглавия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2022-06-21T06:53:49Z</dcterms:modified>
</cp:coreProperties>
</file>