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ARG 2024-2025\II ТРЪЖНА СЕСИЯ 24-25\ПРЕДЛОЖЕНИЯ II Тръжна\"/>
    </mc:Choice>
  </mc:AlternateContent>
  <bookViews>
    <workbookView xWindow="0" yWindow="0" windowWidth="16245" windowHeight="9510"/>
  </bookViews>
  <sheets>
    <sheet name="ГЕН. ТОШЕВО" sheetId="4" r:id="rId1"/>
  </sheets>
  <externalReferences>
    <externalReference r:id="rId2"/>
  </externalReferences>
  <definedNames>
    <definedName name="_xlnm._FilterDatabase" localSheetId="0" hidden="1">'ГЕН. ТОШЕВО'!$B$1:$B$279</definedName>
    <definedName name="_xlnm.Print_Titles" localSheetId="0">'ГЕН. ТОШЕВО'!$4:$5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3" i="4" l="1"/>
  <c r="D135" i="4" l="1"/>
  <c r="D247" i="4" l="1"/>
  <c r="D253" i="4"/>
  <c r="D243" i="4"/>
  <c r="D240" i="4"/>
  <c r="D163" i="4"/>
  <c r="D153" i="4"/>
  <c r="D150" i="4"/>
  <c r="D142" i="4"/>
  <c r="D139" i="4"/>
  <c r="D132" i="4"/>
  <c r="D40" i="4"/>
  <c r="D37" i="4"/>
  <c r="D32" i="4"/>
  <c r="D15" i="4"/>
  <c r="D11" i="4"/>
  <c r="F257" i="4" l="1"/>
  <c r="E257" i="4"/>
  <c r="D257" i="4"/>
  <c r="D258" i="4" s="1"/>
  <c r="C257" i="4"/>
  <c r="B257" i="4"/>
  <c r="H256" i="4"/>
  <c r="H255" i="4"/>
  <c r="H252" i="4"/>
  <c r="H251" i="4"/>
  <c r="H250" i="4"/>
  <c r="H249" i="4"/>
  <c r="H246" i="4"/>
  <c r="H245" i="4"/>
  <c r="H242" i="4"/>
  <c r="H239" i="4"/>
  <c r="H238" i="4"/>
  <c r="H237" i="4"/>
  <c r="H236" i="4"/>
  <c r="H235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2" i="4"/>
  <c r="H161" i="4"/>
  <c r="H160" i="4"/>
  <c r="H159" i="4"/>
  <c r="H158" i="4"/>
  <c r="H157" i="4"/>
  <c r="H156" i="4"/>
  <c r="H155" i="4"/>
  <c r="H152" i="4"/>
  <c r="H149" i="4"/>
  <c r="H148" i="4"/>
  <c r="H147" i="4"/>
  <c r="H146" i="4"/>
  <c r="H145" i="4"/>
  <c r="H144" i="4"/>
  <c r="H141" i="4"/>
  <c r="H138" i="4"/>
  <c r="H137" i="4"/>
  <c r="H134" i="4"/>
  <c r="F134" i="4"/>
  <c r="E134" i="4"/>
  <c r="C134" i="4"/>
  <c r="B134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39" i="4"/>
  <c r="H36" i="4"/>
  <c r="H35" i="4"/>
  <c r="H34" i="4"/>
  <c r="H31" i="4"/>
  <c r="H30" i="4"/>
  <c r="H27" i="4"/>
  <c r="F26" i="4"/>
  <c r="E26" i="4"/>
  <c r="D26" i="4"/>
  <c r="H26" i="4" s="1"/>
  <c r="C26" i="4"/>
  <c r="B26" i="4"/>
  <c r="F25" i="4"/>
  <c r="E25" i="4"/>
  <c r="D25" i="4"/>
  <c r="C25" i="4"/>
  <c r="B25" i="4"/>
  <c r="F22" i="4"/>
  <c r="E22" i="4"/>
  <c r="D22" i="4"/>
  <c r="D23" i="4" s="1"/>
  <c r="C22" i="4"/>
  <c r="B22" i="4"/>
  <c r="H21" i="4"/>
  <c r="H18" i="4"/>
  <c r="F17" i="4"/>
  <c r="D17" i="4"/>
  <c r="D19" i="4" s="1"/>
  <c r="C17" i="4"/>
  <c r="B17" i="4"/>
  <c r="H14" i="4"/>
  <c r="H13" i="4"/>
  <c r="H10" i="4"/>
  <c r="H9" i="4"/>
  <c r="H8" i="4"/>
  <c r="H7" i="4"/>
  <c r="D28" i="4" l="1"/>
  <c r="D260" i="4" s="1"/>
  <c r="H22" i="4"/>
  <c r="H17" i="4"/>
  <c r="H25" i="4"/>
  <c r="H257" i="4"/>
</calcChain>
</file>

<file path=xl/sharedStrings.xml><?xml version="1.0" encoding="utf-8"?>
<sst xmlns="http://schemas.openxmlformats.org/spreadsheetml/2006/main" count="646" uniqueCount="239">
  <si>
    <t>№ 
по ред</t>
  </si>
  <si>
    <t>номер имот</t>
  </si>
  <si>
    <t>площ дка</t>
  </si>
  <si>
    <t>кат.</t>
  </si>
  <si>
    <t>НТП</t>
  </si>
  <si>
    <t>начална цена лв/дка</t>
  </si>
  <si>
    <t>депозит 20 %</t>
  </si>
  <si>
    <t>Василево</t>
  </si>
  <si>
    <t>10183.11.34</t>
  </si>
  <si>
    <t>нива</t>
  </si>
  <si>
    <t>10183.14.7</t>
  </si>
  <si>
    <t>10183.21.50</t>
  </si>
  <si>
    <t>10183.79.2</t>
  </si>
  <si>
    <t>друг вид нива</t>
  </si>
  <si>
    <t>всичко:</t>
  </si>
  <si>
    <t>Великово</t>
  </si>
  <si>
    <t>10422.24.18</t>
  </si>
  <si>
    <t>10422.48.7</t>
  </si>
  <si>
    <t>Градини</t>
  </si>
  <si>
    <t>17511.38.1</t>
  </si>
  <si>
    <t>Изоставена орна земя</t>
  </si>
  <si>
    <t>Житен</t>
  </si>
  <si>
    <t>29444.58.64</t>
  </si>
  <si>
    <t>Йовково</t>
  </si>
  <si>
    <t>34045.29.34</t>
  </si>
  <si>
    <t>Калина</t>
  </si>
  <si>
    <t>35393.104.23</t>
  </si>
  <si>
    <t>35393.105.53</t>
  </si>
  <si>
    <t>Конаре</t>
  </si>
  <si>
    <t>38217.12.50</t>
  </si>
  <si>
    <t>38217.12.85</t>
  </si>
  <si>
    <t>38217.12.109</t>
  </si>
  <si>
    <t>Къпиново</t>
  </si>
  <si>
    <t>40885.59.39</t>
  </si>
  <si>
    <t>Лозница</t>
  </si>
  <si>
    <t>44179.2.4</t>
  </si>
  <si>
    <t>44179.2.5</t>
  </si>
  <si>
    <t>44179.2.6</t>
  </si>
  <si>
    <t>44179.2.9</t>
  </si>
  <si>
    <t>44179.2.10</t>
  </si>
  <si>
    <t>44179.2.19</t>
  </si>
  <si>
    <t>44179.2.20</t>
  </si>
  <si>
    <t>44179.2.37</t>
  </si>
  <si>
    <t>44179.2.46</t>
  </si>
  <si>
    <t>44179.2.47</t>
  </si>
  <si>
    <t>44179.2.48</t>
  </si>
  <si>
    <t>44179.2.49</t>
  </si>
  <si>
    <t>44179.2.56</t>
  </si>
  <si>
    <t>44179.9.10</t>
  </si>
  <si>
    <t>44179.9.12</t>
  </si>
  <si>
    <t>44179.10.2</t>
  </si>
  <si>
    <t>44179.10.11</t>
  </si>
  <si>
    <t>44179.10.12</t>
  </si>
  <si>
    <t>44179.10.18</t>
  </si>
  <si>
    <t>44179.10.20</t>
  </si>
  <si>
    <t>44179.10.21</t>
  </si>
  <si>
    <t>44179.10.22</t>
  </si>
  <si>
    <t>44179.10.24</t>
  </si>
  <si>
    <t>44179.10.29</t>
  </si>
  <si>
    <t>44179.10.30</t>
  </si>
  <si>
    <t>44179.10.31</t>
  </si>
  <si>
    <t>44179.10.32</t>
  </si>
  <si>
    <t>44179.10.49</t>
  </si>
  <si>
    <t>44179.23.23</t>
  </si>
  <si>
    <t>44179.23.41</t>
  </si>
  <si>
    <t>44179.25.1</t>
  </si>
  <si>
    <t>44179.25.2</t>
  </si>
  <si>
    <t>44179.25.6</t>
  </si>
  <si>
    <t>44179.25.8</t>
  </si>
  <si>
    <t>44179.26.2</t>
  </si>
  <si>
    <t>44179.26.3</t>
  </si>
  <si>
    <t>44179.26.4</t>
  </si>
  <si>
    <t>44179.26.7</t>
  </si>
  <si>
    <t>44179.26.8</t>
  </si>
  <si>
    <t>44179.26.10</t>
  </si>
  <si>
    <t>44179.31.34</t>
  </si>
  <si>
    <t>44179.31.40</t>
  </si>
  <si>
    <t>44179.35.1</t>
  </si>
  <si>
    <t>44179.35.11</t>
  </si>
  <si>
    <t>44179.35.16</t>
  </si>
  <si>
    <t>44179.35.17</t>
  </si>
  <si>
    <t>44179.35.23</t>
  </si>
  <si>
    <t>44179.35.42</t>
  </si>
  <si>
    <t>44179.35.48</t>
  </si>
  <si>
    <t>44179.35.50</t>
  </si>
  <si>
    <t>44179.35.51</t>
  </si>
  <si>
    <t>44179.35.62</t>
  </si>
  <si>
    <t>44179.35.67</t>
  </si>
  <si>
    <t>44179.35.72</t>
  </si>
  <si>
    <t>44179.35.73</t>
  </si>
  <si>
    <t>44179.41.24</t>
  </si>
  <si>
    <t>44179.41.27</t>
  </si>
  <si>
    <t>44179.41.28</t>
  </si>
  <si>
    <t>44179.41.36</t>
  </si>
  <si>
    <t>44179.41.41</t>
  </si>
  <si>
    <t>44179.41.45</t>
  </si>
  <si>
    <t>44179.41.47</t>
  </si>
  <si>
    <t>44179.41.52</t>
  </si>
  <si>
    <t>44179.41.59</t>
  </si>
  <si>
    <t>44179.43.8</t>
  </si>
  <si>
    <t>44179.43.10</t>
  </si>
  <si>
    <t>44179.43.11</t>
  </si>
  <si>
    <t>44179.43.15</t>
  </si>
  <si>
    <t>44179.43.26</t>
  </si>
  <si>
    <t>44179.53.42</t>
  </si>
  <si>
    <t>44179.55.25</t>
  </si>
  <si>
    <t>44179.55.28</t>
  </si>
  <si>
    <t>44179.60.41</t>
  </si>
  <si>
    <t>44179.76.2</t>
  </si>
  <si>
    <t>44179.76.12</t>
  </si>
  <si>
    <t>44179.79.22</t>
  </si>
  <si>
    <t>44179.79.31</t>
  </si>
  <si>
    <t>44179.91.4</t>
  </si>
  <si>
    <t>44179.91.6</t>
  </si>
  <si>
    <t>44179.91.8</t>
  </si>
  <si>
    <t>44179.91.9</t>
  </si>
  <si>
    <t>44179.91.10</t>
  </si>
  <si>
    <t>44179.91.16</t>
  </si>
  <si>
    <t>44179.91.17</t>
  </si>
  <si>
    <t>44179.91.19</t>
  </si>
  <si>
    <t>44179.91.20</t>
  </si>
  <si>
    <t>44179.91.21</t>
  </si>
  <si>
    <t>44179.103.18</t>
  </si>
  <si>
    <t>44179.103.22</t>
  </si>
  <si>
    <t>44179.103.23</t>
  </si>
  <si>
    <t>Огражден</t>
  </si>
  <si>
    <t>53391.28.3</t>
  </si>
  <si>
    <t>53391.94.1</t>
  </si>
  <si>
    <t>Петлешково</t>
  </si>
  <si>
    <t>56040.156.154</t>
  </si>
  <si>
    <t>Преселенци</t>
  </si>
  <si>
    <t>58181.30.26</t>
  </si>
  <si>
    <t>58181.30.49</t>
  </si>
  <si>
    <t>58181.33.10</t>
  </si>
  <si>
    <t>58181.33.11</t>
  </si>
  <si>
    <t>58181.33.35</t>
  </si>
  <si>
    <t>58181.36.19</t>
  </si>
  <si>
    <t>Рогозина</t>
  </si>
  <si>
    <t>62829.8.12</t>
  </si>
  <si>
    <t>Росен</t>
  </si>
  <si>
    <t>63046.6.12</t>
  </si>
  <si>
    <t>63046.18.133</t>
  </si>
  <si>
    <t>63046.18.167</t>
  </si>
  <si>
    <t>63046.30.33</t>
  </si>
  <si>
    <t>63046.43.40</t>
  </si>
  <si>
    <t>63046.55.2</t>
  </si>
  <si>
    <t>63046.64.2</t>
  </si>
  <si>
    <t>63046.89.3</t>
  </si>
  <si>
    <t>Росица</t>
  </si>
  <si>
    <t>63094.6.16</t>
  </si>
  <si>
    <t>63094.11.57</t>
  </si>
  <si>
    <t>63094.11.59</t>
  </si>
  <si>
    <t>63094.11.63</t>
  </si>
  <si>
    <t>63094.11.67</t>
  </si>
  <si>
    <t>63094.11.89</t>
  </si>
  <si>
    <t>63094.11.117</t>
  </si>
  <si>
    <t>63094.13.2</t>
  </si>
  <si>
    <t>63094.13.8</t>
  </si>
  <si>
    <t>63094.13.17</t>
  </si>
  <si>
    <t>63094.13.21</t>
  </si>
  <si>
    <t>63094.13.42</t>
  </si>
  <si>
    <t>63094.13.44</t>
  </si>
  <si>
    <t>63094.13.71</t>
  </si>
  <si>
    <t>63094.18.23</t>
  </si>
  <si>
    <t>63094.24.25</t>
  </si>
  <si>
    <t>63094.26.21</t>
  </si>
  <si>
    <t>63094.26.30</t>
  </si>
  <si>
    <t>63094.28.11</t>
  </si>
  <si>
    <t>63094.32.10</t>
  </si>
  <si>
    <t>63094.32.28</t>
  </si>
  <si>
    <t>63094.32.33</t>
  </si>
  <si>
    <t>63094.35.32</t>
  </si>
  <si>
    <t>63094.35.67</t>
  </si>
  <si>
    <t>63094.45.56</t>
  </si>
  <si>
    <t>63094.45.127</t>
  </si>
  <si>
    <t>63094.48.19</t>
  </si>
  <si>
    <t>63094.70.10</t>
  </si>
  <si>
    <t>63094.70.21</t>
  </si>
  <si>
    <t>63094.80.21</t>
  </si>
  <si>
    <t>63094.94.121</t>
  </si>
  <si>
    <t>63094.105.9</t>
  </si>
  <si>
    <t>63094.105.11</t>
  </si>
  <si>
    <t>63094.111.34</t>
  </si>
  <si>
    <t>63094.111.35</t>
  </si>
  <si>
    <t>63094.112.32</t>
  </si>
  <si>
    <t>63094.114.49</t>
  </si>
  <si>
    <t>63094.114.53</t>
  </si>
  <si>
    <t>63094.114.54</t>
  </si>
  <si>
    <t>63094.115.15</t>
  </si>
  <si>
    <t>63094.131.25</t>
  </si>
  <si>
    <t>63094.131.28</t>
  </si>
  <si>
    <t>63094.131.61</t>
  </si>
  <si>
    <t>63094.131.62</t>
  </si>
  <si>
    <t>63094.131.70</t>
  </si>
  <si>
    <t>63094.131.71</t>
  </si>
  <si>
    <t>63094.131.73</t>
  </si>
  <si>
    <t>63094.131.92</t>
  </si>
  <si>
    <t>63094.131.101</t>
  </si>
  <si>
    <t>63094.134.11</t>
  </si>
  <si>
    <t>63094.134.12</t>
  </si>
  <si>
    <t>63094.134.15</t>
  </si>
  <si>
    <t>63094.142.4</t>
  </si>
  <si>
    <t>63094.155.22</t>
  </si>
  <si>
    <t>63094.155.23</t>
  </si>
  <si>
    <t>63094.155.42</t>
  </si>
  <si>
    <t>63094.155.58</t>
  </si>
  <si>
    <t>63094.155.62</t>
  </si>
  <si>
    <t>63094.156.15</t>
  </si>
  <si>
    <t>63094.156.25</t>
  </si>
  <si>
    <t>63094.156.27</t>
  </si>
  <si>
    <t>63094.156.39</t>
  </si>
  <si>
    <t>63094.156.43</t>
  </si>
  <si>
    <t>63094.156.47</t>
  </si>
  <si>
    <t>63094.156.50</t>
  </si>
  <si>
    <t>63094.156.54</t>
  </si>
  <si>
    <t>63094.156.68</t>
  </si>
  <si>
    <t>63094.170.3</t>
  </si>
  <si>
    <t>Сираково</t>
  </si>
  <si>
    <t>66620.6.26</t>
  </si>
  <si>
    <t>66620.19.33</t>
  </si>
  <si>
    <t>66620.55.117</t>
  </si>
  <si>
    <t>66620.55.119</t>
  </si>
  <si>
    <t>66620.55.120</t>
  </si>
  <si>
    <t>Сноп</t>
  </si>
  <si>
    <t>67756.41.1</t>
  </si>
  <si>
    <t>Спасово</t>
  </si>
  <si>
    <t>68196.20.34</t>
  </si>
  <si>
    <t>68196.36.13</t>
  </si>
  <si>
    <t>Средина</t>
  </si>
  <si>
    <t>68326.20.45</t>
  </si>
  <si>
    <t>68326.24.26</t>
  </si>
  <si>
    <t>68326.24.30</t>
  </si>
  <si>
    <t>68326.24.33</t>
  </si>
  <si>
    <t>Сърнино</t>
  </si>
  <si>
    <t>70634.59.45</t>
  </si>
  <si>
    <t>70634.66.23</t>
  </si>
  <si>
    <t>Землище</t>
  </si>
  <si>
    <t xml:space="preserve"> СПИСЪК
ЗА ПРОВЕЖДАНЕ НА II ТРЪЖНА СЕСИЯ ЗА ОТДАВАНЕ ПОД АРЕНДА ЗА СРОК ОТ ДЕСЕТ СТОПАНСКИ ГОДИНИ   НА СВОБОДНИТЕ ЗЕМЕДЕЛСКИ ЗЕМИ ОТ ДПФ 
       ЗА ОБЩИНА ГЕНЕРАЛ ТОШЕВО ЗА СТОПАНСКАТА 2024/2025 г.                                                           
</t>
  </si>
  <si>
    <t>Общо:  211 имота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</si>
</sst>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1"/>
      <name val="Arial Cyr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8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" fontId="2" fillId="2" borderId="13" xfId="0" applyNumberFormat="1" applyFont="1" applyFill="1" applyBorder="1" applyAlignment="1">
      <alignment horizontal="right"/>
    </xf>
    <xf numFmtId="2" fontId="6" fillId="2" borderId="12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right"/>
    </xf>
    <xf numFmtId="0" fontId="7" fillId="2" borderId="12" xfId="0" applyFont="1" applyFill="1" applyBorder="1"/>
    <xf numFmtId="0" fontId="9" fillId="2" borderId="12" xfId="0" applyFont="1" applyFill="1" applyBorder="1" applyAlignment="1">
      <alignment horizontal="left"/>
    </xf>
    <xf numFmtId="165" fontId="8" fillId="2" borderId="12" xfId="0" applyNumberFormat="1" applyFont="1" applyFill="1" applyBorder="1" applyAlignment="1">
      <alignment horizontal="right"/>
    </xf>
    <xf numFmtId="1" fontId="9" fillId="0" borderId="12" xfId="0" applyNumberFormat="1" applyFont="1" applyFill="1" applyBorder="1" applyAlignment="1">
      <alignment horizontal="right"/>
    </xf>
    <xf numFmtId="0" fontId="9" fillId="0" borderId="12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2" borderId="1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36" xfId="0" applyFont="1" applyFill="1" applyBorder="1" applyAlignment="1">
      <alignment horizontal="center"/>
    </xf>
    <xf numFmtId="0" fontId="4" fillId="2" borderId="15" xfId="0" applyFont="1" applyFill="1" applyBorder="1"/>
    <xf numFmtId="0" fontId="5" fillId="2" borderId="15" xfId="0" applyFont="1" applyFill="1" applyBorder="1" applyAlignment="1">
      <alignment horizontal="left"/>
    </xf>
    <xf numFmtId="165" fontId="5" fillId="2" borderId="15" xfId="0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right"/>
    </xf>
    <xf numFmtId="0" fontId="4" fillId="2" borderId="18" xfId="0" applyFont="1" applyFill="1" applyBorder="1"/>
    <xf numFmtId="0" fontId="5" fillId="2" borderId="18" xfId="0" applyFont="1" applyFill="1" applyBorder="1" applyAlignment="1">
      <alignment horizontal="left"/>
    </xf>
    <xf numFmtId="165" fontId="5" fillId="2" borderId="18" xfId="0" applyNumberFormat="1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2" fontId="5" fillId="2" borderId="19" xfId="0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vertical="center" wrapText="1"/>
    </xf>
    <xf numFmtId="165" fontId="5" fillId="2" borderId="21" xfId="0" applyNumberFormat="1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center" vertical="center" wrapText="1"/>
    </xf>
    <xf numFmtId="2" fontId="5" fillId="2" borderId="21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>
      <alignment horizontal="right"/>
    </xf>
    <xf numFmtId="0" fontId="4" fillId="2" borderId="12" xfId="0" applyFont="1" applyFill="1" applyBorder="1" applyAlignment="1">
      <alignment horizontal="left"/>
    </xf>
    <xf numFmtId="0" fontId="5" fillId="2" borderId="12" xfId="0" applyFont="1" applyFill="1" applyBorder="1"/>
    <xf numFmtId="165" fontId="4" fillId="2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right"/>
    </xf>
    <xf numFmtId="0" fontId="4" fillId="2" borderId="12" xfId="0" applyFont="1" applyFill="1" applyBorder="1"/>
    <xf numFmtId="0" fontId="5" fillId="2" borderId="12" xfId="0" applyFont="1" applyFill="1" applyBorder="1" applyAlignment="1">
      <alignment horizontal="left"/>
    </xf>
    <xf numFmtId="165" fontId="5" fillId="2" borderId="12" xfId="0" applyNumberFormat="1" applyFont="1" applyFill="1" applyBorder="1" applyAlignment="1">
      <alignment horizontal="right"/>
    </xf>
    <xf numFmtId="0" fontId="4" fillId="2" borderId="21" xfId="0" applyFont="1" applyFill="1" applyBorder="1"/>
    <xf numFmtId="0" fontId="5" fillId="2" borderId="21" xfId="0" applyFont="1" applyFill="1" applyBorder="1" applyAlignment="1">
      <alignment horizontal="left"/>
    </xf>
    <xf numFmtId="165" fontId="5" fillId="2" borderId="21" xfId="0" applyNumberFormat="1" applyFont="1" applyFill="1" applyBorder="1" applyAlignment="1">
      <alignment horizontal="right"/>
    </xf>
    <xf numFmtId="0" fontId="5" fillId="2" borderId="2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5" fillId="0" borderId="24" xfId="0" applyFont="1" applyFill="1" applyBorder="1" applyAlignment="1">
      <alignment horizontal="left"/>
    </xf>
    <xf numFmtId="165" fontId="5" fillId="0" borderId="24" xfId="0" applyNumberFormat="1" applyFont="1" applyFill="1" applyBorder="1" applyAlignment="1">
      <alignment horizontal="right"/>
    </xf>
    <xf numFmtId="0" fontId="5" fillId="0" borderId="24" xfId="0" applyFont="1" applyFill="1" applyBorder="1" applyAlignment="1">
      <alignment horizontal="right"/>
    </xf>
    <xf numFmtId="0" fontId="5" fillId="0" borderId="24" xfId="0" applyFont="1" applyFill="1" applyBorder="1" applyAlignment="1">
      <alignment horizontal="center"/>
    </xf>
    <xf numFmtId="2" fontId="5" fillId="2" borderId="24" xfId="0" applyNumberFormat="1" applyFont="1" applyFill="1" applyBorder="1" applyAlignment="1">
      <alignment horizontal="center"/>
    </xf>
    <xf numFmtId="2" fontId="5" fillId="2" borderId="27" xfId="0" applyNumberFormat="1" applyFont="1" applyFill="1" applyBorder="1" applyAlignment="1">
      <alignment horizontal="right"/>
    </xf>
    <xf numFmtId="0" fontId="4" fillId="2" borderId="30" xfId="0" applyFont="1" applyFill="1" applyBorder="1"/>
    <xf numFmtId="0" fontId="5" fillId="2" borderId="30" xfId="0" applyFont="1" applyFill="1" applyBorder="1" applyAlignment="1">
      <alignment horizontal="left"/>
    </xf>
    <xf numFmtId="165" fontId="5" fillId="2" borderId="30" xfId="0" applyNumberFormat="1" applyFont="1" applyFill="1" applyBorder="1" applyAlignment="1">
      <alignment horizontal="right"/>
    </xf>
    <xf numFmtId="0" fontId="5" fillId="2" borderId="30" xfId="0" applyFont="1" applyFill="1" applyBorder="1" applyAlignment="1">
      <alignment horizontal="right"/>
    </xf>
    <xf numFmtId="0" fontId="5" fillId="2" borderId="30" xfId="0" applyFont="1" applyFill="1" applyBorder="1" applyAlignment="1">
      <alignment horizontal="center"/>
    </xf>
    <xf numFmtId="2" fontId="5" fillId="2" borderId="30" xfId="0" applyNumberFormat="1" applyFont="1" applyFill="1" applyBorder="1" applyAlignment="1">
      <alignment horizontal="center"/>
    </xf>
    <xf numFmtId="2" fontId="5" fillId="2" borderId="25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0" fontId="4" fillId="0" borderId="15" xfId="0" applyFont="1" applyFill="1" applyBorder="1"/>
    <xf numFmtId="0" fontId="5" fillId="0" borderId="15" xfId="0" applyFont="1" applyFill="1" applyBorder="1" applyAlignment="1">
      <alignment horizontal="left"/>
    </xf>
    <xf numFmtId="165" fontId="5" fillId="0" borderId="15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right"/>
    </xf>
    <xf numFmtId="0" fontId="4" fillId="2" borderId="24" xfId="0" applyFont="1" applyFill="1" applyBorder="1"/>
    <xf numFmtId="0" fontId="5" fillId="2" borderId="24" xfId="0" applyFont="1" applyFill="1" applyBorder="1" applyAlignment="1">
      <alignment horizontal="left"/>
    </xf>
    <xf numFmtId="165" fontId="5" fillId="2" borderId="24" xfId="0" applyNumberFormat="1" applyFont="1" applyFill="1" applyBorder="1" applyAlignment="1">
      <alignment horizontal="right"/>
    </xf>
    <xf numFmtId="1" fontId="5" fillId="2" borderId="24" xfId="0" applyNumberFormat="1" applyFont="1" applyFill="1" applyBorder="1" applyAlignment="1">
      <alignment horizontal="right"/>
    </xf>
    <xf numFmtId="0" fontId="5" fillId="2" borderId="24" xfId="0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right"/>
    </xf>
    <xf numFmtId="0" fontId="5" fillId="2" borderId="26" xfId="0" applyFont="1" applyFill="1" applyBorder="1" applyAlignment="1">
      <alignment horizontal="left"/>
    </xf>
    <xf numFmtId="165" fontId="5" fillId="2" borderId="26" xfId="0" applyNumberFormat="1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center"/>
    </xf>
    <xf numFmtId="2" fontId="5" fillId="2" borderId="26" xfId="0" applyNumberFormat="1" applyFont="1" applyFill="1" applyBorder="1" applyAlignment="1">
      <alignment horizontal="center"/>
    </xf>
    <xf numFmtId="4" fontId="5" fillId="2" borderId="19" xfId="0" applyNumberFormat="1" applyFont="1" applyFill="1" applyBorder="1" applyAlignment="1">
      <alignment horizontal="right"/>
    </xf>
    <xf numFmtId="4" fontId="5" fillId="2" borderId="22" xfId="0" applyNumberFormat="1" applyFont="1" applyFill="1" applyBorder="1" applyAlignment="1">
      <alignment horizontal="right"/>
    </xf>
    <xf numFmtId="0" fontId="4" fillId="2" borderId="12" xfId="0" applyFont="1" applyFill="1" applyBorder="1" applyAlignment="1"/>
    <xf numFmtId="0" fontId="4" fillId="0" borderId="18" xfId="0" applyFont="1" applyFill="1" applyBorder="1"/>
    <xf numFmtId="0" fontId="5" fillId="0" borderId="18" xfId="0" applyFont="1" applyFill="1" applyBorder="1" applyAlignment="1">
      <alignment horizontal="left"/>
    </xf>
    <xf numFmtId="165" fontId="5" fillId="0" borderId="18" xfId="0" applyNumberFormat="1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center"/>
    </xf>
    <xf numFmtId="0" fontId="4" fillId="0" borderId="24" xfId="0" applyFont="1" applyFill="1" applyBorder="1" applyAlignment="1"/>
    <xf numFmtId="1" fontId="5" fillId="0" borderId="24" xfId="0" applyNumberFormat="1" applyFont="1" applyFill="1" applyBorder="1" applyAlignment="1">
      <alignment horizontal="right"/>
    </xf>
    <xf numFmtId="4" fontId="5" fillId="2" borderId="25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left"/>
    </xf>
    <xf numFmtId="1" fontId="5" fillId="0" borderId="12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right"/>
    </xf>
    <xf numFmtId="0" fontId="4" fillId="0" borderId="15" xfId="0" applyFont="1" applyFill="1" applyBorder="1" applyAlignment="1"/>
    <xf numFmtId="1" fontId="5" fillId="0" borderId="15" xfId="0" applyNumberFormat="1" applyFont="1" applyFill="1" applyBorder="1" applyAlignment="1">
      <alignment horizontal="right"/>
    </xf>
    <xf numFmtId="4" fontId="5" fillId="2" borderId="16" xfId="0" applyNumberFormat="1" applyFont="1" applyFill="1" applyBorder="1" applyAlignment="1">
      <alignment horizontal="right"/>
    </xf>
    <xf numFmtId="1" fontId="5" fillId="0" borderId="18" xfId="0" applyNumberFormat="1" applyFont="1" applyFill="1" applyBorder="1" applyAlignment="1">
      <alignment horizontal="right"/>
    </xf>
    <xf numFmtId="0" fontId="4" fillId="0" borderId="18" xfId="0" applyFont="1" applyFill="1" applyBorder="1" applyAlignment="1"/>
    <xf numFmtId="1" fontId="5" fillId="2" borderId="15" xfId="0" applyNumberFormat="1" applyFont="1" applyFill="1" applyBorder="1" applyAlignment="1">
      <alignment horizontal="right"/>
    </xf>
    <xf numFmtId="1" fontId="5" fillId="2" borderId="21" xfId="0" applyNumberFormat="1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4" fillId="2" borderId="21" xfId="0" applyFont="1" applyFill="1" applyBorder="1" applyAlignment="1"/>
    <xf numFmtId="0" fontId="4" fillId="2" borderId="15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0" borderId="14" xfId="0" applyFont="1" applyFill="1" applyBorder="1" applyAlignment="1"/>
    <xf numFmtId="0" fontId="4" fillId="2" borderId="17" xfId="0" applyFont="1" applyFill="1" applyBorder="1" applyAlignment="1"/>
    <xf numFmtId="0" fontId="4" fillId="2" borderId="17" xfId="0" applyFont="1" applyFill="1" applyBorder="1"/>
    <xf numFmtId="0" fontId="4" fillId="2" borderId="20" xfId="0" applyFont="1" applyFill="1" applyBorder="1"/>
    <xf numFmtId="165" fontId="4" fillId="2" borderId="15" xfId="0" applyNumberFormat="1" applyFont="1" applyFill="1" applyBorder="1" applyAlignment="1">
      <alignment horizontal="right"/>
    </xf>
    <xf numFmtId="0" fontId="11" fillId="0" borderId="21" xfId="0" applyFont="1" applyFill="1" applyBorder="1" applyAlignment="1"/>
    <xf numFmtId="0" fontId="12" fillId="0" borderId="21" xfId="0" applyFont="1" applyFill="1" applyBorder="1" applyAlignment="1">
      <alignment horizontal="left"/>
    </xf>
    <xf numFmtId="165" fontId="12" fillId="0" borderId="21" xfId="0" applyNumberFormat="1" applyFont="1" applyFill="1" applyBorder="1" applyAlignment="1">
      <alignment horizontal="right"/>
    </xf>
    <xf numFmtId="0" fontId="12" fillId="0" borderId="21" xfId="0" applyFont="1" applyFill="1" applyBorder="1" applyAlignment="1">
      <alignment horizontal="right"/>
    </xf>
    <xf numFmtId="0" fontId="12" fillId="0" borderId="21" xfId="0" applyFont="1" applyFill="1" applyBorder="1" applyAlignment="1">
      <alignment horizontal="center"/>
    </xf>
    <xf numFmtId="0" fontId="4" fillId="2" borderId="37" xfId="0" applyFont="1" applyFill="1" applyBorder="1"/>
    <xf numFmtId="0" fontId="5" fillId="2" borderId="37" xfId="0" applyFont="1" applyFill="1" applyBorder="1" applyAlignment="1">
      <alignment horizontal="left"/>
    </xf>
    <xf numFmtId="165" fontId="4" fillId="2" borderId="37" xfId="0" applyNumberFormat="1" applyFont="1" applyFill="1" applyBorder="1" applyAlignment="1">
      <alignment horizontal="right"/>
    </xf>
    <xf numFmtId="0" fontId="5" fillId="2" borderId="37" xfId="0" applyFont="1" applyFill="1" applyBorder="1" applyAlignment="1">
      <alignment horizontal="right"/>
    </xf>
    <xf numFmtId="0" fontId="5" fillId="2" borderId="37" xfId="0" applyFont="1" applyFill="1" applyBorder="1" applyAlignment="1">
      <alignment horizontal="center"/>
    </xf>
    <xf numFmtId="2" fontId="5" fillId="2" borderId="37" xfId="0" applyNumberFormat="1" applyFont="1" applyFill="1" applyBorder="1" applyAlignment="1">
      <alignment horizontal="center"/>
    </xf>
    <xf numFmtId="2" fontId="5" fillId="2" borderId="38" xfId="0" applyNumberFormat="1" applyFont="1" applyFill="1" applyBorder="1" applyAlignment="1">
      <alignment horizontal="right"/>
    </xf>
    <xf numFmtId="0" fontId="4" fillId="2" borderId="18" xfId="0" applyFont="1" applyFill="1" applyBorder="1" applyAlignment="1"/>
    <xf numFmtId="0" fontId="5" fillId="2" borderId="18" xfId="0" applyFont="1" applyFill="1" applyBorder="1" applyAlignment="1">
      <alignment horizontal="left" vertical="center"/>
    </xf>
    <xf numFmtId="165" fontId="5" fillId="2" borderId="18" xfId="0" applyNumberFormat="1" applyFont="1" applyFill="1" applyBorder="1" applyAlignment="1">
      <alignment horizontal="right" vertical="center"/>
    </xf>
    <xf numFmtId="1" fontId="5" fillId="0" borderId="21" xfId="0" applyNumberFormat="1" applyFont="1" applyFill="1" applyBorder="1" applyAlignment="1">
      <alignment horizontal="right"/>
    </xf>
    <xf numFmtId="0" fontId="4" fillId="2" borderId="30" xfId="0" applyFont="1" applyFill="1" applyBorder="1" applyAlignment="1"/>
    <xf numFmtId="1" fontId="5" fillId="2" borderId="30" xfId="0" applyNumberFormat="1" applyFont="1" applyFill="1" applyBorder="1" applyAlignment="1">
      <alignment horizontal="right"/>
    </xf>
    <xf numFmtId="2" fontId="5" fillId="2" borderId="31" xfId="0" applyNumberFormat="1" applyFont="1" applyFill="1" applyBorder="1" applyAlignment="1">
      <alignment horizontal="right"/>
    </xf>
    <xf numFmtId="0" fontId="11" fillId="2" borderId="15" xfId="0" applyFont="1" applyFill="1" applyBorder="1" applyAlignment="1"/>
    <xf numFmtId="0" fontId="12" fillId="2" borderId="15" xfId="0" applyFont="1" applyFill="1" applyBorder="1" applyAlignment="1">
      <alignment horizontal="left"/>
    </xf>
    <xf numFmtId="165" fontId="12" fillId="2" borderId="15" xfId="0" applyNumberFormat="1" applyFont="1" applyFill="1" applyBorder="1" applyAlignment="1">
      <alignment horizontal="right"/>
    </xf>
    <xf numFmtId="1" fontId="12" fillId="0" borderId="15" xfId="0" applyNumberFormat="1" applyFont="1" applyFill="1" applyBorder="1" applyAlignment="1">
      <alignment horizontal="right"/>
    </xf>
    <xf numFmtId="0" fontId="12" fillId="0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164" fontId="13" fillId="2" borderId="2" xfId="2" applyNumberFormat="1" applyFont="1" applyFill="1" applyBorder="1" applyAlignment="1">
      <alignment horizontal="right" vertical="center" wrapText="1"/>
    </xf>
    <xf numFmtId="0" fontId="13" fillId="2" borderId="7" xfId="2" applyFont="1" applyFill="1" applyBorder="1" applyAlignment="1">
      <alignment horizontal="right" vertical="center" wrapText="1"/>
    </xf>
    <xf numFmtId="2" fontId="13" fillId="2" borderId="7" xfId="3" applyNumberFormat="1" applyFont="1" applyFill="1" applyBorder="1" applyAlignment="1">
      <alignment horizontal="center" vertical="center" wrapText="1"/>
    </xf>
    <xf numFmtId="2" fontId="13" fillId="2" borderId="3" xfId="3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4">
    <cellStyle name="Нормален" xfId="0" builtinId="0"/>
    <cellStyle name="Нормален_Лист2" xfId="2"/>
    <cellStyle name="Нормален_Лист3" xfId="1"/>
    <cellStyle name="Нормален_нив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80;&#1085;&#1095;&#1077;&#1074;\Desktop\&#1056;&#1072;&#1073;&#1086;&#1090;&#1085;&#1072;%20&#1052;&#1080;&#1093;&#1072;&#1077;&#1083;&#1072;\&#1055;&#1054;&#1044;&#1043;&#1054;&#1058;&#1054;&#1042;&#1050;&#1040;%20&#1058;&#1066;&#1056;&#1043;\!!!!!!!&#1054;&#1044;&#1047;&#1057;&#1087;&#1080;&#1089;&#1098;&#1094;&#1080;%20&#1079;&#1072;%20&#1089;&#1098;&#1075;&#1083;&#1072;&#1089;&#1091;&#1074;&#1072;&#1085;&#1077;%20&#1089;%20&#1080;&#1084;&#1086;&#1090;&#1080;%20&#1044;&#1055;&#1060;%20&#1079;&#1072;%20&#1089;&#1090;&#1086;&#1087;&#1072;&#1085;&#1089;&#1082;&#1072;&#1090;&#1072;%202024-2025%20&#1075;&#1086;&#1076;&#1080;&#1085;&#1072;%20&#8211;%20&#1050;&#1086;&#1087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енда-Наем ЕПК, МФ и З"/>
      <sheetName val="създаване на тр.н."/>
      <sheetName val="доотглеждане на тр.н."/>
      <sheetName val="§12а - стопански дворове"/>
    </sheetNames>
    <sheetDataSet>
      <sheetData sheetId="0">
        <row r="28">
          <cell r="C28" t="str">
            <v>Градини</v>
          </cell>
          <cell r="D28" t="str">
            <v>17511.35.1</v>
          </cell>
          <cell r="E28">
            <v>9.2690000000000001</v>
          </cell>
          <cell r="G28" t="str">
            <v>Изоставена орна земя</v>
          </cell>
        </row>
        <row r="30">
          <cell r="C30" t="str">
            <v>Житен</v>
          </cell>
          <cell r="D30" t="str">
            <v>29444.79.45</v>
          </cell>
          <cell r="E30">
            <v>0.1</v>
          </cell>
          <cell r="F30">
            <v>3</v>
          </cell>
          <cell r="G30" t="str">
            <v>нива</v>
          </cell>
        </row>
        <row r="34">
          <cell r="C34" t="str">
            <v>Йовково</v>
          </cell>
          <cell r="D34" t="str">
            <v>34045.5.160</v>
          </cell>
          <cell r="E34">
            <v>4.8760000000000003</v>
          </cell>
          <cell r="F34">
            <v>2</v>
          </cell>
          <cell r="G34" t="str">
            <v>нива</v>
          </cell>
        </row>
        <row r="35">
          <cell r="C35" t="str">
            <v>Йовково</v>
          </cell>
          <cell r="D35" t="str">
            <v>34045.5.161</v>
          </cell>
          <cell r="E35">
            <v>0.98</v>
          </cell>
          <cell r="F35">
            <v>2</v>
          </cell>
          <cell r="G35" t="str">
            <v>нива</v>
          </cell>
        </row>
        <row r="137">
          <cell r="C137" t="str">
            <v>Малина</v>
          </cell>
          <cell r="D137" t="str">
            <v>46351.15.60</v>
          </cell>
          <cell r="F137">
            <v>3</v>
          </cell>
          <cell r="G137" t="str">
            <v>нива</v>
          </cell>
        </row>
        <row r="281">
          <cell r="C281" t="str">
            <v>Сърнино</v>
          </cell>
          <cell r="D281" t="str">
            <v>70634.74.93</v>
          </cell>
          <cell r="E281">
            <v>1.02</v>
          </cell>
          <cell r="F281">
            <v>3</v>
          </cell>
          <cell r="G281" t="str">
            <v>нива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"/>
  <sheetViews>
    <sheetView tabSelected="1" topLeftCell="A94" workbookViewId="0">
      <selection activeCell="D264" sqref="D264"/>
    </sheetView>
  </sheetViews>
  <sheetFormatPr defaultRowHeight="15" x14ac:dyDescent="0.25"/>
  <cols>
    <col min="1" max="1" width="5.28515625" customWidth="1"/>
    <col min="2" max="2" width="15.85546875" customWidth="1"/>
    <col min="3" max="3" width="14.28515625" customWidth="1"/>
    <col min="4" max="4" width="11" customWidth="1"/>
    <col min="5" max="5" width="6" customWidth="1"/>
    <col min="6" max="6" width="11.42578125" customWidth="1"/>
    <col min="8" max="8" width="11" customWidth="1"/>
  </cols>
  <sheetData>
    <row r="1" spans="1:8" ht="18" customHeight="1" thickBot="1" x14ac:dyDescent="0.3">
      <c r="A1" s="2"/>
      <c r="B1" s="1"/>
      <c r="C1" s="1"/>
      <c r="D1" s="3"/>
      <c r="E1" s="3"/>
      <c r="F1" s="4"/>
      <c r="G1" s="1"/>
      <c r="H1" s="3"/>
    </row>
    <row r="2" spans="1:8" ht="24" customHeight="1" x14ac:dyDescent="0.25">
      <c r="A2" s="181" t="s">
        <v>237</v>
      </c>
      <c r="B2" s="182"/>
      <c r="C2" s="182"/>
      <c r="D2" s="182"/>
      <c r="E2" s="182"/>
      <c r="F2" s="182"/>
      <c r="G2" s="182"/>
      <c r="H2" s="183"/>
    </row>
    <row r="3" spans="1:8" ht="74.25" customHeight="1" thickBot="1" x14ac:dyDescent="0.3">
      <c r="A3" s="184"/>
      <c r="B3" s="185"/>
      <c r="C3" s="185"/>
      <c r="D3" s="185"/>
      <c r="E3" s="185"/>
      <c r="F3" s="185"/>
      <c r="G3" s="185"/>
      <c r="H3" s="186"/>
    </row>
    <row r="4" spans="1:8" ht="45.75" thickBot="1" x14ac:dyDescent="0.3">
      <c r="A4" s="174" t="s">
        <v>0</v>
      </c>
      <c r="B4" s="175" t="s">
        <v>236</v>
      </c>
      <c r="C4" s="176" t="s">
        <v>1</v>
      </c>
      <c r="D4" s="177" t="s">
        <v>2</v>
      </c>
      <c r="E4" s="178" t="s">
        <v>3</v>
      </c>
      <c r="F4" s="175" t="s">
        <v>4</v>
      </c>
      <c r="G4" s="179" t="s">
        <v>5</v>
      </c>
      <c r="H4" s="180" t="s">
        <v>6</v>
      </c>
    </row>
    <row r="5" spans="1:8" ht="15.75" thickBot="1" x14ac:dyDescent="0.3">
      <c r="A5" s="22">
        <v>1</v>
      </c>
      <c r="B5" s="5">
        <v>2</v>
      </c>
      <c r="C5" s="5">
        <v>3</v>
      </c>
      <c r="D5" s="6">
        <v>4</v>
      </c>
      <c r="E5" s="5">
        <v>5</v>
      </c>
      <c r="F5" s="5">
        <v>6</v>
      </c>
      <c r="G5" s="5">
        <v>7</v>
      </c>
      <c r="H5" s="7">
        <v>8</v>
      </c>
    </row>
    <row r="6" spans="1:8" ht="15.75" thickBot="1" x14ac:dyDescent="0.3">
      <c r="A6" s="23"/>
      <c r="B6" s="8"/>
      <c r="C6" s="8"/>
      <c r="D6" s="9"/>
      <c r="E6" s="10"/>
      <c r="F6" s="8"/>
      <c r="G6" s="8"/>
      <c r="H6" s="11"/>
    </row>
    <row r="7" spans="1:8" x14ac:dyDescent="0.25">
      <c r="A7" s="24">
        <v>1</v>
      </c>
      <c r="B7" s="37" t="s">
        <v>7</v>
      </c>
      <c r="C7" s="38" t="s">
        <v>8</v>
      </c>
      <c r="D7" s="39">
        <v>24.998999999999999</v>
      </c>
      <c r="E7" s="40">
        <v>3</v>
      </c>
      <c r="F7" s="41" t="s">
        <v>9</v>
      </c>
      <c r="G7" s="42">
        <v>90</v>
      </c>
      <c r="H7" s="43">
        <f>20%*G7*D7</f>
        <v>449.98199999999997</v>
      </c>
    </row>
    <row r="8" spans="1:8" x14ac:dyDescent="0.25">
      <c r="A8" s="25">
        <v>2</v>
      </c>
      <c r="B8" s="44" t="s">
        <v>7</v>
      </c>
      <c r="C8" s="45" t="s">
        <v>10</v>
      </c>
      <c r="D8" s="46">
        <v>10</v>
      </c>
      <c r="E8" s="47">
        <v>3</v>
      </c>
      <c r="F8" s="48" t="s">
        <v>9</v>
      </c>
      <c r="G8" s="49">
        <v>90</v>
      </c>
      <c r="H8" s="50">
        <f>20%*G8*D8</f>
        <v>180</v>
      </c>
    </row>
    <row r="9" spans="1:8" x14ac:dyDescent="0.25">
      <c r="A9" s="25">
        <v>3</v>
      </c>
      <c r="B9" s="44" t="s">
        <v>7</v>
      </c>
      <c r="C9" s="45" t="s">
        <v>11</v>
      </c>
      <c r="D9" s="46">
        <v>10.6</v>
      </c>
      <c r="E9" s="47">
        <v>3</v>
      </c>
      <c r="F9" s="48" t="s">
        <v>9</v>
      </c>
      <c r="G9" s="49">
        <v>90</v>
      </c>
      <c r="H9" s="50">
        <f>20%*G9*D9</f>
        <v>190.79999999999998</v>
      </c>
    </row>
    <row r="10" spans="1:8" ht="26.25" thickBot="1" x14ac:dyDescent="0.3">
      <c r="A10" s="26">
        <v>4</v>
      </c>
      <c r="B10" s="51" t="s">
        <v>7</v>
      </c>
      <c r="C10" s="52" t="s">
        <v>12</v>
      </c>
      <c r="D10" s="53">
        <v>11.988</v>
      </c>
      <c r="E10" s="54">
        <v>3</v>
      </c>
      <c r="F10" s="55" t="s">
        <v>13</v>
      </c>
      <c r="G10" s="56">
        <v>90</v>
      </c>
      <c r="H10" s="57">
        <f>20%*G10*D10</f>
        <v>215.78399999999999</v>
      </c>
    </row>
    <row r="11" spans="1:8" ht="15.75" thickBot="1" x14ac:dyDescent="0.3">
      <c r="A11" s="27"/>
      <c r="B11" s="58" t="s">
        <v>14</v>
      </c>
      <c r="C11" s="59"/>
      <c r="D11" s="60">
        <f>SUM(D7:D10)</f>
        <v>57.586999999999996</v>
      </c>
      <c r="E11" s="61"/>
      <c r="F11" s="62"/>
      <c r="G11" s="63"/>
      <c r="H11" s="64"/>
    </row>
    <row r="12" spans="1:8" ht="15.75" thickBot="1" x14ac:dyDescent="0.3">
      <c r="A12" s="27"/>
      <c r="B12" s="65"/>
      <c r="C12" s="66"/>
      <c r="D12" s="67"/>
      <c r="E12" s="61"/>
      <c r="F12" s="62"/>
      <c r="G12" s="63"/>
      <c r="H12" s="64"/>
    </row>
    <row r="13" spans="1:8" x14ac:dyDescent="0.25">
      <c r="A13" s="24">
        <v>1</v>
      </c>
      <c r="B13" s="37" t="s">
        <v>15</v>
      </c>
      <c r="C13" s="38" t="s">
        <v>16</v>
      </c>
      <c r="D13" s="39">
        <v>14.098000000000001</v>
      </c>
      <c r="E13" s="40">
        <v>3</v>
      </c>
      <c r="F13" s="41" t="s">
        <v>9</v>
      </c>
      <c r="G13" s="42">
        <v>90</v>
      </c>
      <c r="H13" s="43">
        <f>20%*G13*D13</f>
        <v>253.76400000000001</v>
      </c>
    </row>
    <row r="14" spans="1:8" ht="15.75" thickBot="1" x14ac:dyDescent="0.3">
      <c r="A14" s="26">
        <v>4</v>
      </c>
      <c r="B14" s="68" t="s">
        <v>15</v>
      </c>
      <c r="C14" s="69" t="s">
        <v>17</v>
      </c>
      <c r="D14" s="70">
        <v>15.004</v>
      </c>
      <c r="E14" s="54">
        <v>3</v>
      </c>
      <c r="F14" s="71" t="s">
        <v>9</v>
      </c>
      <c r="G14" s="56">
        <v>90</v>
      </c>
      <c r="H14" s="57">
        <f>20%*G14*D14</f>
        <v>270.072</v>
      </c>
    </row>
    <row r="15" spans="1:8" ht="15.75" thickBot="1" x14ac:dyDescent="0.3">
      <c r="A15" s="27"/>
      <c r="B15" s="58" t="s">
        <v>14</v>
      </c>
      <c r="C15" s="66"/>
      <c r="D15" s="60">
        <f>SUM(D13:D14)</f>
        <v>29.102</v>
      </c>
      <c r="E15" s="61"/>
      <c r="F15" s="62"/>
      <c r="G15" s="63"/>
      <c r="H15" s="64"/>
    </row>
    <row r="16" spans="1:8" ht="15.75" thickBot="1" x14ac:dyDescent="0.3">
      <c r="A16" s="27"/>
      <c r="B16" s="65"/>
      <c r="C16" s="66"/>
      <c r="D16" s="67"/>
      <c r="E16" s="61"/>
      <c r="F16" s="62"/>
      <c r="G16" s="63"/>
      <c r="H16" s="64"/>
    </row>
    <row r="17" spans="1:8" ht="31.5" customHeight="1" x14ac:dyDescent="0.25">
      <c r="A17" s="24">
        <v>1</v>
      </c>
      <c r="B17" s="37" t="str">
        <f>'[1]Аренда-Наем ЕПК, МФ и З'!C28</f>
        <v>Градини</v>
      </c>
      <c r="C17" s="38" t="str">
        <f>'[1]Аренда-Наем ЕПК, МФ и З'!D28</f>
        <v>17511.35.1</v>
      </c>
      <c r="D17" s="39">
        <f>'[1]Аренда-Наем ЕПК, МФ и З'!E28</f>
        <v>9.2690000000000001</v>
      </c>
      <c r="E17" s="40">
        <v>3</v>
      </c>
      <c r="F17" s="72" t="str">
        <f>'[1]Аренда-Наем ЕПК, МФ и З'!$G$28</f>
        <v>Изоставена орна земя</v>
      </c>
      <c r="G17" s="42">
        <v>90</v>
      </c>
      <c r="H17" s="43">
        <f>20%*G17*D17</f>
        <v>166.84200000000001</v>
      </c>
    </row>
    <row r="18" spans="1:8" ht="30" customHeight="1" thickBot="1" x14ac:dyDescent="0.3">
      <c r="A18" s="25">
        <v>2</v>
      </c>
      <c r="B18" s="44" t="s">
        <v>18</v>
      </c>
      <c r="C18" s="45" t="s">
        <v>19</v>
      </c>
      <c r="D18" s="46">
        <v>51.783000000000001</v>
      </c>
      <c r="E18" s="47">
        <v>3</v>
      </c>
      <c r="F18" s="73" t="s">
        <v>20</v>
      </c>
      <c r="G18" s="49">
        <v>90</v>
      </c>
      <c r="H18" s="50">
        <f>20%*G18*D18</f>
        <v>932.09400000000005</v>
      </c>
    </row>
    <row r="19" spans="1:8" ht="15.75" thickBot="1" x14ac:dyDescent="0.3">
      <c r="A19" s="27"/>
      <c r="B19" s="58" t="s">
        <v>14</v>
      </c>
      <c r="C19" s="66"/>
      <c r="D19" s="60">
        <f>SUM(D17:D18)</f>
        <v>61.052</v>
      </c>
      <c r="E19" s="61"/>
      <c r="F19" s="62"/>
      <c r="G19" s="63"/>
      <c r="H19" s="64"/>
    </row>
    <row r="20" spans="1:8" ht="15.75" thickBot="1" x14ac:dyDescent="0.3">
      <c r="A20" s="27"/>
      <c r="B20" s="65"/>
      <c r="C20" s="66"/>
      <c r="D20" s="67"/>
      <c r="E20" s="61"/>
      <c r="F20" s="62"/>
      <c r="G20" s="63"/>
      <c r="H20" s="64"/>
    </row>
    <row r="21" spans="1:8" x14ac:dyDescent="0.25">
      <c r="A21" s="28">
        <v>1</v>
      </c>
      <c r="B21" s="74" t="s">
        <v>21</v>
      </c>
      <c r="C21" s="75" t="s">
        <v>22</v>
      </c>
      <c r="D21" s="76">
        <v>6.6680000000000001</v>
      </c>
      <c r="E21" s="77">
        <v>3</v>
      </c>
      <c r="F21" s="78" t="s">
        <v>9</v>
      </c>
      <c r="G21" s="79">
        <v>90</v>
      </c>
      <c r="H21" s="80">
        <f>20%*G21*D21</f>
        <v>120.024</v>
      </c>
    </row>
    <row r="22" spans="1:8" ht="15.75" thickBot="1" x14ac:dyDescent="0.3">
      <c r="A22" s="29">
        <v>2</v>
      </c>
      <c r="B22" s="81" t="str">
        <f>'[1]Аренда-Наем ЕПК, МФ и З'!C30</f>
        <v>Житен</v>
      </c>
      <c r="C22" s="82" t="str">
        <f>'[1]Аренда-Наем ЕПК, МФ и З'!D30</f>
        <v>29444.79.45</v>
      </c>
      <c r="D22" s="83">
        <f>'[1]Аренда-Наем ЕПК, МФ и З'!E30</f>
        <v>0.1</v>
      </c>
      <c r="E22" s="84">
        <f>'[1]Аренда-Наем ЕПК, МФ и З'!F30</f>
        <v>3</v>
      </c>
      <c r="F22" s="85" t="str">
        <f>'[1]Аренда-Наем ЕПК, МФ и З'!G30</f>
        <v>нива</v>
      </c>
      <c r="G22" s="86">
        <v>90</v>
      </c>
      <c r="H22" s="87">
        <f>20%*G22*D22</f>
        <v>1.8</v>
      </c>
    </row>
    <row r="23" spans="1:8" ht="15.75" thickBot="1" x14ac:dyDescent="0.3">
      <c r="A23" s="27"/>
      <c r="B23" s="58" t="s">
        <v>14</v>
      </c>
      <c r="C23" s="59"/>
      <c r="D23" s="60">
        <f>SUM(,D21:D22)</f>
        <v>6.7679999999999998</v>
      </c>
      <c r="E23" s="61"/>
      <c r="F23" s="62"/>
      <c r="G23" s="63"/>
      <c r="H23" s="88"/>
    </row>
    <row r="24" spans="1:8" ht="15.75" thickBot="1" x14ac:dyDescent="0.3">
      <c r="A24" s="27"/>
      <c r="B24" s="65"/>
      <c r="C24" s="66"/>
      <c r="D24" s="67"/>
      <c r="E24" s="96"/>
      <c r="F24" s="62"/>
      <c r="G24" s="63"/>
      <c r="H24" s="64"/>
    </row>
    <row r="25" spans="1:8" x14ac:dyDescent="0.25">
      <c r="A25" s="28">
        <v>1</v>
      </c>
      <c r="B25" s="97" t="str">
        <f>'[1]Аренда-Наем ЕПК, МФ и З'!C34</f>
        <v>Йовково</v>
      </c>
      <c r="C25" s="98" t="str">
        <f>'[1]Аренда-Наем ЕПК, МФ и З'!D34</f>
        <v>34045.5.160</v>
      </c>
      <c r="D25" s="99">
        <f>'[1]Аренда-Наем ЕПК, МФ и З'!E34</f>
        <v>4.8760000000000003</v>
      </c>
      <c r="E25" s="100">
        <f>'[1]Аренда-Наем ЕПК, МФ и З'!F34</f>
        <v>2</v>
      </c>
      <c r="F25" s="101" t="str">
        <f>'[1]Аренда-Наем ЕПК, МФ и З'!G34</f>
        <v>нива</v>
      </c>
      <c r="G25" s="79">
        <v>90</v>
      </c>
      <c r="H25" s="57">
        <f t="shared" ref="H25:H26" si="0">20%*G25*D25</f>
        <v>87.768000000000001</v>
      </c>
    </row>
    <row r="26" spans="1:8" x14ac:dyDescent="0.25">
      <c r="A26" s="25">
        <v>2</v>
      </c>
      <c r="B26" s="44" t="str">
        <f>'[1]Аренда-Наем ЕПК, МФ и З'!C35</f>
        <v>Йовково</v>
      </c>
      <c r="C26" s="45" t="str">
        <f>'[1]Аренда-Наем ЕПК, МФ и З'!D35</f>
        <v>34045.5.161</v>
      </c>
      <c r="D26" s="46">
        <f>'[1]Аренда-Наем ЕПК, МФ и З'!E35</f>
        <v>0.98</v>
      </c>
      <c r="E26" s="102">
        <f>'[1]Аренда-Наем ЕПК, МФ и З'!F35</f>
        <v>2</v>
      </c>
      <c r="F26" s="48" t="str">
        <f>'[1]Аренда-Наем ЕПК, МФ и З'!G35</f>
        <v>нива</v>
      </c>
      <c r="G26" s="49">
        <v>90</v>
      </c>
      <c r="H26" s="50">
        <f t="shared" si="0"/>
        <v>17.64</v>
      </c>
    </row>
    <row r="27" spans="1:8" ht="15.75" thickBot="1" x14ac:dyDescent="0.3">
      <c r="A27" s="26">
        <v>3</v>
      </c>
      <c r="B27" s="68" t="s">
        <v>23</v>
      </c>
      <c r="C27" s="69" t="s">
        <v>24</v>
      </c>
      <c r="D27" s="70">
        <v>20.754999999999999</v>
      </c>
      <c r="E27" s="54">
        <v>3</v>
      </c>
      <c r="F27" s="55" t="s">
        <v>9</v>
      </c>
      <c r="G27" s="56">
        <v>90</v>
      </c>
      <c r="H27" s="57">
        <f>20%*G27*D27</f>
        <v>373.59</v>
      </c>
    </row>
    <row r="28" spans="1:8" ht="15.75" thickBot="1" x14ac:dyDescent="0.3">
      <c r="A28" s="27"/>
      <c r="B28" s="58" t="s">
        <v>14</v>
      </c>
      <c r="C28" s="59"/>
      <c r="D28" s="60">
        <f>SUM(D25:D27)</f>
        <v>26.610999999999997</v>
      </c>
      <c r="E28" s="61"/>
      <c r="F28" s="62"/>
      <c r="G28" s="63"/>
      <c r="H28" s="88"/>
    </row>
    <row r="29" spans="1:8" x14ac:dyDescent="0.25">
      <c r="A29" s="22"/>
      <c r="B29" s="168"/>
      <c r="C29" s="168"/>
      <c r="D29" s="169"/>
      <c r="E29" s="168"/>
      <c r="F29" s="168"/>
      <c r="G29" s="168"/>
      <c r="H29" s="170"/>
    </row>
    <row r="30" spans="1:8" x14ac:dyDescent="0.25">
      <c r="A30" s="25">
        <v>1</v>
      </c>
      <c r="B30" s="44" t="s">
        <v>25</v>
      </c>
      <c r="C30" s="45" t="s">
        <v>26</v>
      </c>
      <c r="D30" s="46">
        <v>17.632000000000001</v>
      </c>
      <c r="E30" s="47">
        <v>3</v>
      </c>
      <c r="F30" s="48" t="s">
        <v>9</v>
      </c>
      <c r="G30" s="49">
        <v>90</v>
      </c>
      <c r="H30" s="108">
        <f t="shared" ref="H30:H31" si="1">20%*G30*D30</f>
        <v>317.37600000000003</v>
      </c>
    </row>
    <row r="31" spans="1:8" ht="15.75" thickBot="1" x14ac:dyDescent="0.3">
      <c r="A31" s="25">
        <v>2</v>
      </c>
      <c r="B31" s="44" t="s">
        <v>25</v>
      </c>
      <c r="C31" s="45" t="s">
        <v>27</v>
      </c>
      <c r="D31" s="46">
        <v>11.005000000000001</v>
      </c>
      <c r="E31" s="47">
        <v>3</v>
      </c>
      <c r="F31" s="48" t="s">
        <v>9</v>
      </c>
      <c r="G31" s="49">
        <v>90</v>
      </c>
      <c r="H31" s="108">
        <f t="shared" si="1"/>
        <v>198.09</v>
      </c>
    </row>
    <row r="32" spans="1:8" ht="15.75" thickBot="1" x14ac:dyDescent="0.3">
      <c r="A32" s="27"/>
      <c r="B32" s="58" t="s">
        <v>14</v>
      </c>
      <c r="C32" s="59"/>
      <c r="D32" s="60">
        <f>SUM(D30:D31)</f>
        <v>28.637</v>
      </c>
      <c r="E32" s="61"/>
      <c r="F32" s="62"/>
      <c r="G32" s="63"/>
      <c r="H32" s="88"/>
    </row>
    <row r="33" spans="1:8" ht="15.75" thickBot="1" x14ac:dyDescent="0.3">
      <c r="A33" s="27"/>
      <c r="B33" s="110"/>
      <c r="C33" s="66"/>
      <c r="D33" s="67"/>
      <c r="E33" s="96"/>
      <c r="F33" s="62"/>
      <c r="G33" s="63"/>
      <c r="H33" s="64"/>
    </row>
    <row r="34" spans="1:8" x14ac:dyDescent="0.25">
      <c r="A34" s="24">
        <v>1</v>
      </c>
      <c r="B34" s="89" t="s">
        <v>28</v>
      </c>
      <c r="C34" s="90" t="s">
        <v>29</v>
      </c>
      <c r="D34" s="91">
        <v>24.782</v>
      </c>
      <c r="E34" s="92">
        <v>3</v>
      </c>
      <c r="F34" s="93" t="s">
        <v>9</v>
      </c>
      <c r="G34" s="42">
        <v>90</v>
      </c>
      <c r="H34" s="43">
        <f>20%*G34*D34</f>
        <v>446.07600000000002</v>
      </c>
    </row>
    <row r="35" spans="1:8" x14ac:dyDescent="0.25">
      <c r="A35" s="25">
        <v>2</v>
      </c>
      <c r="B35" s="111" t="s">
        <v>28</v>
      </c>
      <c r="C35" s="112" t="s">
        <v>30</v>
      </c>
      <c r="D35" s="113">
        <v>3.4119999999999999</v>
      </c>
      <c r="E35" s="114">
        <v>3</v>
      </c>
      <c r="F35" s="115" t="s">
        <v>9</v>
      </c>
      <c r="G35" s="49">
        <v>90</v>
      </c>
      <c r="H35" s="50">
        <f>20%*G35*D35</f>
        <v>61.415999999999997</v>
      </c>
    </row>
    <row r="36" spans="1:8" ht="15.75" thickBot="1" x14ac:dyDescent="0.3">
      <c r="A36" s="26">
        <v>3</v>
      </c>
      <c r="B36" s="68" t="s">
        <v>28</v>
      </c>
      <c r="C36" s="69" t="s">
        <v>31</v>
      </c>
      <c r="D36" s="70">
        <v>8.0009999999999994</v>
      </c>
      <c r="E36" s="54">
        <v>3</v>
      </c>
      <c r="F36" s="71" t="s">
        <v>9</v>
      </c>
      <c r="G36" s="56">
        <v>90</v>
      </c>
      <c r="H36" s="57">
        <f>20%*G36*D36</f>
        <v>144.018</v>
      </c>
    </row>
    <row r="37" spans="1:8" ht="15.75" thickBot="1" x14ac:dyDescent="0.3">
      <c r="A37" s="27"/>
      <c r="B37" s="58" t="s">
        <v>14</v>
      </c>
      <c r="C37" s="59"/>
      <c r="D37" s="60">
        <f>SUM(D34:D36)</f>
        <v>36.195</v>
      </c>
      <c r="E37" s="61"/>
      <c r="F37" s="62"/>
      <c r="G37" s="63"/>
      <c r="H37" s="88"/>
    </row>
    <row r="38" spans="1:8" ht="15.75" thickBot="1" x14ac:dyDescent="0.3">
      <c r="A38" s="27"/>
      <c r="B38" s="65"/>
      <c r="C38" s="66"/>
      <c r="D38" s="67"/>
      <c r="E38" s="96"/>
      <c r="F38" s="62"/>
      <c r="G38" s="63"/>
      <c r="H38" s="64"/>
    </row>
    <row r="39" spans="1:8" ht="15.75" thickBot="1" x14ac:dyDescent="0.3">
      <c r="A39" s="28">
        <v>1</v>
      </c>
      <c r="B39" s="116" t="s">
        <v>32</v>
      </c>
      <c r="C39" s="75" t="s">
        <v>33</v>
      </c>
      <c r="D39" s="76">
        <v>7.5019999999999998</v>
      </c>
      <c r="E39" s="117">
        <v>3</v>
      </c>
      <c r="F39" s="78" t="s">
        <v>9</v>
      </c>
      <c r="G39" s="79">
        <v>90</v>
      </c>
      <c r="H39" s="118">
        <f>20%*G39*D39</f>
        <v>135.036</v>
      </c>
    </row>
    <row r="40" spans="1:8" ht="15.75" thickBot="1" x14ac:dyDescent="0.3">
      <c r="A40" s="27"/>
      <c r="B40" s="58" t="s">
        <v>14</v>
      </c>
      <c r="C40" s="119"/>
      <c r="D40" s="60">
        <f>SUM(D39)</f>
        <v>7.5019999999999998</v>
      </c>
      <c r="E40" s="120"/>
      <c r="F40" s="121"/>
      <c r="G40" s="63"/>
      <c r="H40" s="122"/>
    </row>
    <row r="41" spans="1:8" ht="15.75" thickBot="1" x14ac:dyDescent="0.3">
      <c r="A41" s="27"/>
      <c r="B41" s="58"/>
      <c r="C41" s="119"/>
      <c r="D41" s="60"/>
      <c r="E41" s="120"/>
      <c r="F41" s="121"/>
      <c r="G41" s="63"/>
      <c r="H41" s="122"/>
    </row>
    <row r="42" spans="1:8" x14ac:dyDescent="0.25">
      <c r="A42" s="24">
        <v>1</v>
      </c>
      <c r="B42" s="123" t="s">
        <v>34</v>
      </c>
      <c r="C42" s="90" t="s">
        <v>35</v>
      </c>
      <c r="D42" s="91">
        <v>10.254</v>
      </c>
      <c r="E42" s="124">
        <v>4</v>
      </c>
      <c r="F42" s="93" t="s">
        <v>9</v>
      </c>
      <c r="G42" s="42">
        <v>90</v>
      </c>
      <c r="H42" s="125">
        <f t="shared" ref="H42:H105" si="2">20%*G42*D42</f>
        <v>184.572</v>
      </c>
    </row>
    <row r="43" spans="1:8" x14ac:dyDescent="0.25">
      <c r="A43" s="24">
        <v>2</v>
      </c>
      <c r="B43" s="111" t="s">
        <v>34</v>
      </c>
      <c r="C43" s="112" t="s">
        <v>36</v>
      </c>
      <c r="D43" s="113">
        <v>10.254</v>
      </c>
      <c r="E43" s="126">
        <v>4</v>
      </c>
      <c r="F43" s="115" t="s">
        <v>9</v>
      </c>
      <c r="G43" s="49">
        <v>90</v>
      </c>
      <c r="H43" s="108">
        <f t="shared" si="2"/>
        <v>184.572</v>
      </c>
    </row>
    <row r="44" spans="1:8" x14ac:dyDescent="0.25">
      <c r="A44" s="24">
        <v>3</v>
      </c>
      <c r="B44" s="127" t="s">
        <v>34</v>
      </c>
      <c r="C44" s="112" t="s">
        <v>37</v>
      </c>
      <c r="D44" s="113">
        <v>20.006</v>
      </c>
      <c r="E44" s="126">
        <v>4</v>
      </c>
      <c r="F44" s="115" t="s">
        <v>9</v>
      </c>
      <c r="G44" s="49">
        <v>90</v>
      </c>
      <c r="H44" s="108">
        <f t="shared" si="2"/>
        <v>360.108</v>
      </c>
    </row>
    <row r="45" spans="1:8" x14ac:dyDescent="0.25">
      <c r="A45" s="24">
        <v>4</v>
      </c>
      <c r="B45" s="44" t="s">
        <v>34</v>
      </c>
      <c r="C45" s="112" t="s">
        <v>38</v>
      </c>
      <c r="D45" s="46">
        <v>13.004</v>
      </c>
      <c r="E45" s="102">
        <v>4</v>
      </c>
      <c r="F45" s="48" t="s">
        <v>9</v>
      </c>
      <c r="G45" s="49">
        <v>90</v>
      </c>
      <c r="H45" s="108">
        <f t="shared" si="2"/>
        <v>234.072</v>
      </c>
    </row>
    <row r="46" spans="1:8" x14ac:dyDescent="0.25">
      <c r="A46" s="24">
        <v>5</v>
      </c>
      <c r="B46" s="44" t="s">
        <v>34</v>
      </c>
      <c r="C46" s="112" t="s">
        <v>39</v>
      </c>
      <c r="D46" s="46">
        <v>20.007000000000001</v>
      </c>
      <c r="E46" s="102">
        <v>4</v>
      </c>
      <c r="F46" s="48" t="s">
        <v>9</v>
      </c>
      <c r="G46" s="49">
        <v>90</v>
      </c>
      <c r="H46" s="108">
        <f t="shared" si="2"/>
        <v>360.12600000000003</v>
      </c>
    </row>
    <row r="47" spans="1:8" x14ac:dyDescent="0.25">
      <c r="A47" s="24">
        <v>6</v>
      </c>
      <c r="B47" s="44" t="s">
        <v>34</v>
      </c>
      <c r="C47" s="112" t="s">
        <v>40</v>
      </c>
      <c r="D47" s="46">
        <v>29.26</v>
      </c>
      <c r="E47" s="102">
        <v>4</v>
      </c>
      <c r="F47" s="48" t="s">
        <v>9</v>
      </c>
      <c r="G47" s="49">
        <v>90</v>
      </c>
      <c r="H47" s="108">
        <f t="shared" si="2"/>
        <v>526.68000000000006</v>
      </c>
    </row>
    <row r="48" spans="1:8" x14ac:dyDescent="0.25">
      <c r="A48" s="24">
        <v>7</v>
      </c>
      <c r="B48" s="44" t="s">
        <v>34</v>
      </c>
      <c r="C48" s="112" t="s">
        <v>41</v>
      </c>
      <c r="D48" s="46">
        <v>29.56</v>
      </c>
      <c r="E48" s="102">
        <v>4</v>
      </c>
      <c r="F48" s="48" t="s">
        <v>9</v>
      </c>
      <c r="G48" s="49">
        <v>90</v>
      </c>
      <c r="H48" s="108">
        <f t="shared" si="2"/>
        <v>532.07999999999993</v>
      </c>
    </row>
    <row r="49" spans="1:8" x14ac:dyDescent="0.25">
      <c r="A49" s="24">
        <v>8</v>
      </c>
      <c r="B49" s="44" t="s">
        <v>34</v>
      </c>
      <c r="C49" s="112" t="s">
        <v>42</v>
      </c>
      <c r="D49" s="46">
        <v>28.509</v>
      </c>
      <c r="E49" s="102">
        <v>4</v>
      </c>
      <c r="F49" s="48" t="s">
        <v>9</v>
      </c>
      <c r="G49" s="49">
        <v>90</v>
      </c>
      <c r="H49" s="108">
        <f t="shared" si="2"/>
        <v>513.16200000000003</v>
      </c>
    </row>
    <row r="50" spans="1:8" x14ac:dyDescent="0.25">
      <c r="A50" s="24">
        <v>9</v>
      </c>
      <c r="B50" s="44" t="s">
        <v>34</v>
      </c>
      <c r="C50" s="112" t="s">
        <v>43</v>
      </c>
      <c r="D50" s="46">
        <v>13.004</v>
      </c>
      <c r="E50" s="102">
        <v>4</v>
      </c>
      <c r="F50" s="48" t="s">
        <v>9</v>
      </c>
      <c r="G50" s="49">
        <v>90</v>
      </c>
      <c r="H50" s="108">
        <f t="shared" si="2"/>
        <v>234.072</v>
      </c>
    </row>
    <row r="51" spans="1:8" x14ac:dyDescent="0.25">
      <c r="A51" s="24">
        <v>10</v>
      </c>
      <c r="B51" s="44" t="s">
        <v>34</v>
      </c>
      <c r="C51" s="112" t="s">
        <v>44</v>
      </c>
      <c r="D51" s="113">
        <v>13.504</v>
      </c>
      <c r="E51" s="102">
        <v>4</v>
      </c>
      <c r="F51" s="48" t="s">
        <v>9</v>
      </c>
      <c r="G51" s="49">
        <v>90</v>
      </c>
      <c r="H51" s="108">
        <f t="shared" si="2"/>
        <v>243.072</v>
      </c>
    </row>
    <row r="52" spans="1:8" x14ac:dyDescent="0.25">
      <c r="A52" s="24">
        <v>11</v>
      </c>
      <c r="B52" s="44" t="s">
        <v>34</v>
      </c>
      <c r="C52" s="112" t="s">
        <v>45</v>
      </c>
      <c r="D52" s="113">
        <v>16.004999999999999</v>
      </c>
      <c r="E52" s="102">
        <v>4</v>
      </c>
      <c r="F52" s="48" t="s">
        <v>9</v>
      </c>
      <c r="G52" s="49">
        <v>90</v>
      </c>
      <c r="H52" s="108">
        <f t="shared" si="2"/>
        <v>288.08999999999997</v>
      </c>
    </row>
    <row r="53" spans="1:8" x14ac:dyDescent="0.25">
      <c r="A53" s="24">
        <v>12</v>
      </c>
      <c r="B53" s="44" t="s">
        <v>34</v>
      </c>
      <c r="C53" s="112" t="s">
        <v>46</v>
      </c>
      <c r="D53" s="113">
        <v>24.309000000000001</v>
      </c>
      <c r="E53" s="102">
        <v>4</v>
      </c>
      <c r="F53" s="48" t="s">
        <v>9</v>
      </c>
      <c r="G53" s="49">
        <v>90</v>
      </c>
      <c r="H53" s="108">
        <f t="shared" si="2"/>
        <v>437.56200000000001</v>
      </c>
    </row>
    <row r="54" spans="1:8" x14ac:dyDescent="0.25">
      <c r="A54" s="24">
        <v>13</v>
      </c>
      <c r="B54" s="44" t="s">
        <v>34</v>
      </c>
      <c r="C54" s="112" t="s">
        <v>47</v>
      </c>
      <c r="D54" s="46">
        <v>23.007999999999999</v>
      </c>
      <c r="E54" s="102">
        <v>4</v>
      </c>
      <c r="F54" s="48" t="s">
        <v>9</v>
      </c>
      <c r="G54" s="49">
        <v>90</v>
      </c>
      <c r="H54" s="108">
        <f t="shared" si="2"/>
        <v>414.14400000000001</v>
      </c>
    </row>
    <row r="55" spans="1:8" x14ac:dyDescent="0.25">
      <c r="A55" s="24">
        <v>14</v>
      </c>
      <c r="B55" s="44" t="s">
        <v>34</v>
      </c>
      <c r="C55" s="112" t="s">
        <v>48</v>
      </c>
      <c r="D55" s="46">
        <v>16.506</v>
      </c>
      <c r="E55" s="102">
        <v>4</v>
      </c>
      <c r="F55" s="48" t="s">
        <v>9</v>
      </c>
      <c r="G55" s="49">
        <v>90</v>
      </c>
      <c r="H55" s="108">
        <f t="shared" si="2"/>
        <v>297.108</v>
      </c>
    </row>
    <row r="56" spans="1:8" x14ac:dyDescent="0.25">
      <c r="A56" s="24">
        <v>15</v>
      </c>
      <c r="B56" s="44" t="s">
        <v>34</v>
      </c>
      <c r="C56" s="112" t="s">
        <v>49</v>
      </c>
      <c r="D56" s="46">
        <v>36.012999999999998</v>
      </c>
      <c r="E56" s="102">
        <v>4</v>
      </c>
      <c r="F56" s="48" t="s">
        <v>9</v>
      </c>
      <c r="G56" s="49">
        <v>90</v>
      </c>
      <c r="H56" s="108">
        <f t="shared" si="2"/>
        <v>648.23399999999992</v>
      </c>
    </row>
    <row r="57" spans="1:8" x14ac:dyDescent="0.25">
      <c r="A57" s="24">
        <v>16</v>
      </c>
      <c r="B57" s="44" t="s">
        <v>34</v>
      </c>
      <c r="C57" s="112" t="s">
        <v>50</v>
      </c>
      <c r="D57" s="46">
        <v>16.004000000000001</v>
      </c>
      <c r="E57" s="102">
        <v>4</v>
      </c>
      <c r="F57" s="48" t="s">
        <v>9</v>
      </c>
      <c r="G57" s="49">
        <v>90</v>
      </c>
      <c r="H57" s="108">
        <f t="shared" si="2"/>
        <v>288.072</v>
      </c>
    </row>
    <row r="58" spans="1:8" x14ac:dyDescent="0.25">
      <c r="A58" s="24">
        <v>17</v>
      </c>
      <c r="B58" s="44" t="s">
        <v>34</v>
      </c>
      <c r="C58" s="112" t="s">
        <v>51</v>
      </c>
      <c r="D58" s="46">
        <v>28.309000000000001</v>
      </c>
      <c r="E58" s="102">
        <v>4</v>
      </c>
      <c r="F58" s="48" t="s">
        <v>9</v>
      </c>
      <c r="G58" s="49">
        <v>90</v>
      </c>
      <c r="H58" s="108">
        <f t="shared" si="2"/>
        <v>509.56200000000001</v>
      </c>
    </row>
    <row r="59" spans="1:8" x14ac:dyDescent="0.25">
      <c r="A59" s="24">
        <v>18</v>
      </c>
      <c r="B59" s="111" t="s">
        <v>34</v>
      </c>
      <c r="C59" s="112" t="s">
        <v>52</v>
      </c>
      <c r="D59" s="113">
        <v>11.454000000000001</v>
      </c>
      <c r="E59" s="126">
        <v>4</v>
      </c>
      <c r="F59" s="115" t="s">
        <v>9</v>
      </c>
      <c r="G59" s="49">
        <v>90</v>
      </c>
      <c r="H59" s="108">
        <f t="shared" si="2"/>
        <v>206.17200000000003</v>
      </c>
    </row>
    <row r="60" spans="1:8" x14ac:dyDescent="0.25">
      <c r="A60" s="24">
        <v>19</v>
      </c>
      <c r="B60" s="44" t="s">
        <v>34</v>
      </c>
      <c r="C60" s="45" t="s">
        <v>53</v>
      </c>
      <c r="D60" s="46">
        <v>30.01</v>
      </c>
      <c r="E60" s="102">
        <v>4</v>
      </c>
      <c r="F60" s="48" t="s">
        <v>9</v>
      </c>
      <c r="G60" s="49">
        <v>90</v>
      </c>
      <c r="H60" s="108">
        <f t="shared" si="2"/>
        <v>540.18000000000006</v>
      </c>
    </row>
    <row r="61" spans="1:8" x14ac:dyDescent="0.25">
      <c r="A61" s="24">
        <v>20</v>
      </c>
      <c r="B61" s="44" t="s">
        <v>34</v>
      </c>
      <c r="C61" s="112" t="s">
        <v>54</v>
      </c>
      <c r="D61" s="46">
        <v>23.306999999999999</v>
      </c>
      <c r="E61" s="102">
        <v>4</v>
      </c>
      <c r="F61" s="48" t="s">
        <v>9</v>
      </c>
      <c r="G61" s="49">
        <v>90</v>
      </c>
      <c r="H61" s="108">
        <f t="shared" si="2"/>
        <v>419.52599999999995</v>
      </c>
    </row>
    <row r="62" spans="1:8" x14ac:dyDescent="0.25">
      <c r="A62" s="24">
        <v>21</v>
      </c>
      <c r="B62" s="44" t="s">
        <v>34</v>
      </c>
      <c r="C62" s="112" t="s">
        <v>55</v>
      </c>
      <c r="D62" s="46">
        <v>30.01</v>
      </c>
      <c r="E62" s="102">
        <v>4</v>
      </c>
      <c r="F62" s="48" t="s">
        <v>9</v>
      </c>
      <c r="G62" s="49">
        <v>90</v>
      </c>
      <c r="H62" s="108">
        <f t="shared" si="2"/>
        <v>540.18000000000006</v>
      </c>
    </row>
    <row r="63" spans="1:8" x14ac:dyDescent="0.25">
      <c r="A63" s="24">
        <v>22</v>
      </c>
      <c r="B63" s="44" t="s">
        <v>34</v>
      </c>
      <c r="C63" s="112" t="s">
        <v>56</v>
      </c>
      <c r="D63" s="46">
        <v>29.009</v>
      </c>
      <c r="E63" s="102">
        <v>4</v>
      </c>
      <c r="F63" s="48" t="s">
        <v>9</v>
      </c>
      <c r="G63" s="49">
        <v>90</v>
      </c>
      <c r="H63" s="108">
        <f t="shared" si="2"/>
        <v>522.16200000000003</v>
      </c>
    </row>
    <row r="64" spans="1:8" x14ac:dyDescent="0.25">
      <c r="A64" s="24">
        <v>23</v>
      </c>
      <c r="B64" s="37" t="s">
        <v>34</v>
      </c>
      <c r="C64" s="90" t="s">
        <v>57</v>
      </c>
      <c r="D64" s="39">
        <v>30.01</v>
      </c>
      <c r="E64" s="128">
        <v>4</v>
      </c>
      <c r="F64" s="41" t="s">
        <v>9</v>
      </c>
      <c r="G64" s="42">
        <v>90</v>
      </c>
      <c r="H64" s="125">
        <f t="shared" si="2"/>
        <v>540.18000000000006</v>
      </c>
    </row>
    <row r="65" spans="1:8" x14ac:dyDescent="0.25">
      <c r="A65" s="24">
        <v>24</v>
      </c>
      <c r="B65" s="44" t="s">
        <v>34</v>
      </c>
      <c r="C65" s="112" t="s">
        <v>58</v>
      </c>
      <c r="D65" s="46">
        <v>43.765999999999998</v>
      </c>
      <c r="E65" s="102">
        <v>4</v>
      </c>
      <c r="F65" s="48" t="s">
        <v>9</v>
      </c>
      <c r="G65" s="49">
        <v>90</v>
      </c>
      <c r="H65" s="108">
        <f t="shared" si="2"/>
        <v>787.78800000000001</v>
      </c>
    </row>
    <row r="66" spans="1:8" x14ac:dyDescent="0.25">
      <c r="A66" s="24">
        <v>25</v>
      </c>
      <c r="B66" s="44" t="s">
        <v>34</v>
      </c>
      <c r="C66" s="112" t="s">
        <v>59</v>
      </c>
      <c r="D66" s="46">
        <v>43.765000000000001</v>
      </c>
      <c r="E66" s="102">
        <v>4</v>
      </c>
      <c r="F66" s="48" t="s">
        <v>9</v>
      </c>
      <c r="G66" s="49">
        <v>90</v>
      </c>
      <c r="H66" s="108">
        <f t="shared" si="2"/>
        <v>787.77</v>
      </c>
    </row>
    <row r="67" spans="1:8" x14ac:dyDescent="0.25">
      <c r="A67" s="24">
        <v>26</v>
      </c>
      <c r="B67" s="68" t="s">
        <v>34</v>
      </c>
      <c r="C67" s="94" t="s">
        <v>60</v>
      </c>
      <c r="D67" s="70">
        <v>43.765000000000001</v>
      </c>
      <c r="E67" s="129">
        <v>4</v>
      </c>
      <c r="F67" s="71" t="s">
        <v>9</v>
      </c>
      <c r="G67" s="56">
        <v>90</v>
      </c>
      <c r="H67" s="109">
        <f t="shared" si="2"/>
        <v>787.77</v>
      </c>
    </row>
    <row r="68" spans="1:8" x14ac:dyDescent="0.25">
      <c r="A68" s="24">
        <v>27</v>
      </c>
      <c r="B68" s="44" t="s">
        <v>34</v>
      </c>
      <c r="C68" s="112" t="s">
        <v>61</v>
      </c>
      <c r="D68" s="46">
        <v>43.765000000000001</v>
      </c>
      <c r="E68" s="102">
        <v>4</v>
      </c>
      <c r="F68" s="48" t="s">
        <v>9</v>
      </c>
      <c r="G68" s="49">
        <v>90</v>
      </c>
      <c r="H68" s="108">
        <f t="shared" si="2"/>
        <v>787.77</v>
      </c>
    </row>
    <row r="69" spans="1:8" x14ac:dyDescent="0.25">
      <c r="A69" s="24">
        <v>28</v>
      </c>
      <c r="B69" s="44" t="s">
        <v>34</v>
      </c>
      <c r="C69" s="45" t="s">
        <v>62</v>
      </c>
      <c r="D69" s="46">
        <v>36.012</v>
      </c>
      <c r="E69" s="102">
        <v>4</v>
      </c>
      <c r="F69" s="48" t="s">
        <v>9</v>
      </c>
      <c r="G69" s="49">
        <v>90</v>
      </c>
      <c r="H69" s="108">
        <f t="shared" si="2"/>
        <v>648.21600000000001</v>
      </c>
    </row>
    <row r="70" spans="1:8" x14ac:dyDescent="0.25">
      <c r="A70" s="24">
        <v>29</v>
      </c>
      <c r="B70" s="44" t="s">
        <v>34</v>
      </c>
      <c r="C70" s="45" t="s">
        <v>63</v>
      </c>
      <c r="D70" s="46">
        <v>62.52</v>
      </c>
      <c r="E70" s="102">
        <v>3</v>
      </c>
      <c r="F70" s="48" t="s">
        <v>9</v>
      </c>
      <c r="G70" s="49">
        <v>90</v>
      </c>
      <c r="H70" s="108">
        <f t="shared" si="2"/>
        <v>1125.3600000000001</v>
      </c>
    </row>
    <row r="71" spans="1:8" x14ac:dyDescent="0.25">
      <c r="A71" s="24">
        <v>30</v>
      </c>
      <c r="B71" s="44" t="s">
        <v>34</v>
      </c>
      <c r="C71" s="112" t="s">
        <v>64</v>
      </c>
      <c r="D71" s="46">
        <v>35.923000000000002</v>
      </c>
      <c r="E71" s="102">
        <v>3</v>
      </c>
      <c r="F71" s="48" t="s">
        <v>9</v>
      </c>
      <c r="G71" s="49">
        <v>90</v>
      </c>
      <c r="H71" s="108">
        <f t="shared" si="2"/>
        <v>646.61400000000003</v>
      </c>
    </row>
    <row r="72" spans="1:8" x14ac:dyDescent="0.25">
      <c r="A72" s="24">
        <v>31</v>
      </c>
      <c r="B72" s="44" t="s">
        <v>34</v>
      </c>
      <c r="C72" s="112" t="s">
        <v>65</v>
      </c>
      <c r="D72" s="46">
        <v>42.514000000000003</v>
      </c>
      <c r="E72" s="102">
        <v>3</v>
      </c>
      <c r="F72" s="48" t="s">
        <v>9</v>
      </c>
      <c r="G72" s="49">
        <v>90</v>
      </c>
      <c r="H72" s="108">
        <f t="shared" si="2"/>
        <v>765.25200000000007</v>
      </c>
    </row>
    <row r="73" spans="1:8" x14ac:dyDescent="0.25">
      <c r="A73" s="24">
        <v>32</v>
      </c>
      <c r="B73" s="44" t="s">
        <v>34</v>
      </c>
      <c r="C73" s="112" t="s">
        <v>66</v>
      </c>
      <c r="D73" s="46">
        <v>25.007999999999999</v>
      </c>
      <c r="E73" s="102">
        <v>3</v>
      </c>
      <c r="F73" s="48" t="s">
        <v>9</v>
      </c>
      <c r="G73" s="49">
        <v>90</v>
      </c>
      <c r="H73" s="108">
        <f t="shared" si="2"/>
        <v>450.14400000000001</v>
      </c>
    </row>
    <row r="74" spans="1:8" x14ac:dyDescent="0.25">
      <c r="A74" s="24">
        <v>33</v>
      </c>
      <c r="B74" s="44" t="s">
        <v>34</v>
      </c>
      <c r="C74" s="112" t="s">
        <v>67</v>
      </c>
      <c r="D74" s="46">
        <v>19.006</v>
      </c>
      <c r="E74" s="102">
        <v>3</v>
      </c>
      <c r="F74" s="48" t="s">
        <v>9</v>
      </c>
      <c r="G74" s="49">
        <v>90</v>
      </c>
      <c r="H74" s="108">
        <f t="shared" si="2"/>
        <v>342.108</v>
      </c>
    </row>
    <row r="75" spans="1:8" x14ac:dyDescent="0.25">
      <c r="A75" s="24">
        <v>34</v>
      </c>
      <c r="B75" s="44" t="s">
        <v>34</v>
      </c>
      <c r="C75" s="112" t="s">
        <v>68</v>
      </c>
      <c r="D75" s="46">
        <v>25.007999999999999</v>
      </c>
      <c r="E75" s="102">
        <v>3</v>
      </c>
      <c r="F75" s="48" t="s">
        <v>9</v>
      </c>
      <c r="G75" s="49">
        <v>90</v>
      </c>
      <c r="H75" s="108">
        <f t="shared" si="2"/>
        <v>450.14400000000001</v>
      </c>
    </row>
    <row r="76" spans="1:8" x14ac:dyDescent="0.25">
      <c r="A76" s="24">
        <v>35</v>
      </c>
      <c r="B76" s="44" t="s">
        <v>34</v>
      </c>
      <c r="C76" s="112" t="s">
        <v>69</v>
      </c>
      <c r="D76" s="46">
        <v>46.015000000000001</v>
      </c>
      <c r="E76" s="102">
        <v>3</v>
      </c>
      <c r="F76" s="48" t="s">
        <v>9</v>
      </c>
      <c r="G76" s="49">
        <v>90</v>
      </c>
      <c r="H76" s="108">
        <f t="shared" si="2"/>
        <v>828.27</v>
      </c>
    </row>
    <row r="77" spans="1:8" x14ac:dyDescent="0.25">
      <c r="A77" s="24">
        <v>36</v>
      </c>
      <c r="B77" s="44" t="s">
        <v>34</v>
      </c>
      <c r="C77" s="112" t="s">
        <v>70</v>
      </c>
      <c r="D77" s="46">
        <v>11.003</v>
      </c>
      <c r="E77" s="102">
        <v>3</v>
      </c>
      <c r="F77" s="48" t="s">
        <v>9</v>
      </c>
      <c r="G77" s="49">
        <v>90</v>
      </c>
      <c r="H77" s="108">
        <f t="shared" si="2"/>
        <v>198.054</v>
      </c>
    </row>
    <row r="78" spans="1:8" x14ac:dyDescent="0.25">
      <c r="A78" s="24">
        <v>37</v>
      </c>
      <c r="B78" s="44" t="s">
        <v>34</v>
      </c>
      <c r="C78" s="112" t="s">
        <v>71</v>
      </c>
      <c r="D78" s="46">
        <v>11.004</v>
      </c>
      <c r="E78" s="102">
        <v>3</v>
      </c>
      <c r="F78" s="48" t="s">
        <v>9</v>
      </c>
      <c r="G78" s="49">
        <v>90</v>
      </c>
      <c r="H78" s="108">
        <f t="shared" si="2"/>
        <v>198.072</v>
      </c>
    </row>
    <row r="79" spans="1:8" x14ac:dyDescent="0.25">
      <c r="A79" s="24">
        <v>38</v>
      </c>
      <c r="B79" s="44" t="s">
        <v>34</v>
      </c>
      <c r="C79" s="112" t="s">
        <v>72</v>
      </c>
      <c r="D79" s="46">
        <v>11.004</v>
      </c>
      <c r="E79" s="102">
        <v>3</v>
      </c>
      <c r="F79" s="48" t="s">
        <v>9</v>
      </c>
      <c r="G79" s="49">
        <v>90</v>
      </c>
      <c r="H79" s="108">
        <f t="shared" si="2"/>
        <v>198.072</v>
      </c>
    </row>
    <row r="80" spans="1:8" x14ac:dyDescent="0.25">
      <c r="A80" s="24">
        <v>39</v>
      </c>
      <c r="B80" s="44" t="s">
        <v>34</v>
      </c>
      <c r="C80" s="112" t="s">
        <v>73</v>
      </c>
      <c r="D80" s="46">
        <v>19.106999999999999</v>
      </c>
      <c r="E80" s="102">
        <v>3</v>
      </c>
      <c r="F80" s="48" t="s">
        <v>9</v>
      </c>
      <c r="G80" s="49">
        <v>90</v>
      </c>
      <c r="H80" s="108">
        <f t="shared" si="2"/>
        <v>343.92599999999999</v>
      </c>
    </row>
    <row r="81" spans="1:8" x14ac:dyDescent="0.25">
      <c r="A81" s="24">
        <v>40</v>
      </c>
      <c r="B81" s="44" t="s">
        <v>34</v>
      </c>
      <c r="C81" s="112" t="s">
        <v>74</v>
      </c>
      <c r="D81" s="46">
        <v>36.311999999999998</v>
      </c>
      <c r="E81" s="102">
        <v>3</v>
      </c>
      <c r="F81" s="48" t="s">
        <v>9</v>
      </c>
      <c r="G81" s="49">
        <v>90</v>
      </c>
      <c r="H81" s="108">
        <f t="shared" si="2"/>
        <v>653.61599999999999</v>
      </c>
    </row>
    <row r="82" spans="1:8" x14ac:dyDescent="0.25">
      <c r="A82" s="24">
        <v>41</v>
      </c>
      <c r="B82" s="44" t="s">
        <v>34</v>
      </c>
      <c r="C82" s="112" t="s">
        <v>75</v>
      </c>
      <c r="D82" s="46">
        <v>10.503</v>
      </c>
      <c r="E82" s="102">
        <v>3</v>
      </c>
      <c r="F82" s="48" t="s">
        <v>9</v>
      </c>
      <c r="G82" s="49">
        <v>90</v>
      </c>
      <c r="H82" s="108">
        <f t="shared" si="2"/>
        <v>189.054</v>
      </c>
    </row>
    <row r="83" spans="1:8" x14ac:dyDescent="0.25">
      <c r="A83" s="24">
        <v>42</v>
      </c>
      <c r="B83" s="44" t="s">
        <v>34</v>
      </c>
      <c r="C83" s="112" t="s">
        <v>76</v>
      </c>
      <c r="D83" s="46">
        <v>60.713999999999999</v>
      </c>
      <c r="E83" s="102">
        <v>3</v>
      </c>
      <c r="F83" s="48" t="s">
        <v>9</v>
      </c>
      <c r="G83" s="49">
        <v>90</v>
      </c>
      <c r="H83" s="108">
        <f t="shared" si="2"/>
        <v>1092.8519999999999</v>
      </c>
    </row>
    <row r="84" spans="1:8" x14ac:dyDescent="0.25">
      <c r="A84" s="24">
        <v>43</v>
      </c>
      <c r="B84" s="44" t="s">
        <v>34</v>
      </c>
      <c r="C84" s="112" t="s">
        <v>77</v>
      </c>
      <c r="D84" s="46">
        <v>170.05500000000001</v>
      </c>
      <c r="E84" s="102">
        <v>4</v>
      </c>
      <c r="F84" s="48" t="s">
        <v>9</v>
      </c>
      <c r="G84" s="49">
        <v>90</v>
      </c>
      <c r="H84" s="108">
        <f t="shared" si="2"/>
        <v>3060.9900000000002</v>
      </c>
    </row>
    <row r="85" spans="1:8" x14ac:dyDescent="0.25">
      <c r="A85" s="24">
        <v>44</v>
      </c>
      <c r="B85" s="44" t="s">
        <v>34</v>
      </c>
      <c r="C85" s="112" t="s">
        <v>78</v>
      </c>
      <c r="D85" s="46">
        <v>55.018000000000001</v>
      </c>
      <c r="E85" s="102">
        <v>4</v>
      </c>
      <c r="F85" s="48" t="s">
        <v>9</v>
      </c>
      <c r="G85" s="49">
        <v>90</v>
      </c>
      <c r="H85" s="108">
        <f t="shared" si="2"/>
        <v>990.32400000000007</v>
      </c>
    </row>
    <row r="86" spans="1:8" x14ac:dyDescent="0.25">
      <c r="A86" s="24">
        <v>45</v>
      </c>
      <c r="B86" s="44" t="s">
        <v>34</v>
      </c>
      <c r="C86" s="112" t="s">
        <v>79</v>
      </c>
      <c r="D86" s="46">
        <v>50.015999999999998</v>
      </c>
      <c r="E86" s="102">
        <v>4</v>
      </c>
      <c r="F86" s="48" t="s">
        <v>9</v>
      </c>
      <c r="G86" s="49">
        <v>90</v>
      </c>
      <c r="H86" s="108">
        <f t="shared" si="2"/>
        <v>900.28800000000001</v>
      </c>
    </row>
    <row r="87" spans="1:8" x14ac:dyDescent="0.25">
      <c r="A87" s="24">
        <v>46</v>
      </c>
      <c r="B87" s="44" t="s">
        <v>34</v>
      </c>
      <c r="C87" s="112" t="s">
        <v>80</v>
      </c>
      <c r="D87" s="46">
        <v>42.014000000000003</v>
      </c>
      <c r="E87" s="102">
        <v>4</v>
      </c>
      <c r="F87" s="48" t="s">
        <v>9</v>
      </c>
      <c r="G87" s="49">
        <v>90</v>
      </c>
      <c r="H87" s="108">
        <f t="shared" si="2"/>
        <v>756.25200000000007</v>
      </c>
    </row>
    <row r="88" spans="1:8" x14ac:dyDescent="0.25">
      <c r="A88" s="24">
        <v>47</v>
      </c>
      <c r="B88" s="44" t="s">
        <v>34</v>
      </c>
      <c r="C88" s="45" t="s">
        <v>81</v>
      </c>
      <c r="D88" s="46">
        <v>16.004999999999999</v>
      </c>
      <c r="E88" s="102">
        <v>4</v>
      </c>
      <c r="F88" s="48" t="s">
        <v>9</v>
      </c>
      <c r="G88" s="49">
        <v>90</v>
      </c>
      <c r="H88" s="108">
        <f t="shared" si="2"/>
        <v>288.08999999999997</v>
      </c>
    </row>
    <row r="89" spans="1:8" x14ac:dyDescent="0.25">
      <c r="A89" s="24">
        <v>48</v>
      </c>
      <c r="B89" s="44" t="s">
        <v>34</v>
      </c>
      <c r="C89" s="45" t="s">
        <v>82</v>
      </c>
      <c r="D89" s="46">
        <v>34.011000000000003</v>
      </c>
      <c r="E89" s="102">
        <v>4</v>
      </c>
      <c r="F89" s="48" t="s">
        <v>9</v>
      </c>
      <c r="G89" s="49">
        <v>90</v>
      </c>
      <c r="H89" s="108">
        <f t="shared" si="2"/>
        <v>612.19800000000009</v>
      </c>
    </row>
    <row r="90" spans="1:8" x14ac:dyDescent="0.25">
      <c r="A90" s="24">
        <v>49</v>
      </c>
      <c r="B90" s="44" t="s">
        <v>34</v>
      </c>
      <c r="C90" s="45" t="s">
        <v>83</v>
      </c>
      <c r="D90" s="46">
        <v>15.255000000000001</v>
      </c>
      <c r="E90" s="102">
        <v>4</v>
      </c>
      <c r="F90" s="48" t="s">
        <v>9</v>
      </c>
      <c r="G90" s="49">
        <v>90</v>
      </c>
      <c r="H90" s="108">
        <f t="shared" si="2"/>
        <v>274.59000000000003</v>
      </c>
    </row>
    <row r="91" spans="1:8" x14ac:dyDescent="0.25">
      <c r="A91" s="24">
        <v>50</v>
      </c>
      <c r="B91" s="44" t="s">
        <v>34</v>
      </c>
      <c r="C91" s="45" t="s">
        <v>84</v>
      </c>
      <c r="D91" s="46">
        <v>15.255000000000001</v>
      </c>
      <c r="E91" s="102">
        <v>4</v>
      </c>
      <c r="F91" s="48" t="s">
        <v>9</v>
      </c>
      <c r="G91" s="49">
        <v>90</v>
      </c>
      <c r="H91" s="108">
        <f t="shared" si="2"/>
        <v>274.59000000000003</v>
      </c>
    </row>
    <row r="92" spans="1:8" x14ac:dyDescent="0.25">
      <c r="A92" s="24">
        <v>51</v>
      </c>
      <c r="B92" s="44" t="s">
        <v>34</v>
      </c>
      <c r="C92" s="45" t="s">
        <v>85</v>
      </c>
      <c r="D92" s="46">
        <v>18.925999999999998</v>
      </c>
      <c r="E92" s="102">
        <v>4</v>
      </c>
      <c r="F92" s="48" t="s">
        <v>9</v>
      </c>
      <c r="G92" s="49">
        <v>90</v>
      </c>
      <c r="H92" s="108">
        <f t="shared" si="2"/>
        <v>340.66799999999995</v>
      </c>
    </row>
    <row r="93" spans="1:8" x14ac:dyDescent="0.25">
      <c r="A93" s="24">
        <v>52</v>
      </c>
      <c r="B93" s="44" t="s">
        <v>34</v>
      </c>
      <c r="C93" s="45" t="s">
        <v>86</v>
      </c>
      <c r="D93" s="46">
        <v>10.003</v>
      </c>
      <c r="E93" s="102">
        <v>4</v>
      </c>
      <c r="F93" s="48" t="s">
        <v>9</v>
      </c>
      <c r="G93" s="49">
        <v>90</v>
      </c>
      <c r="H93" s="108">
        <f t="shared" si="2"/>
        <v>180.054</v>
      </c>
    </row>
    <row r="94" spans="1:8" x14ac:dyDescent="0.25">
      <c r="A94" s="24">
        <v>53</v>
      </c>
      <c r="B94" s="44" t="s">
        <v>34</v>
      </c>
      <c r="C94" s="45" t="s">
        <v>87</v>
      </c>
      <c r="D94" s="46">
        <v>12.971</v>
      </c>
      <c r="E94" s="102">
        <v>4</v>
      </c>
      <c r="F94" s="48" t="s">
        <v>9</v>
      </c>
      <c r="G94" s="49">
        <v>90</v>
      </c>
      <c r="H94" s="108">
        <f t="shared" si="2"/>
        <v>233.47800000000001</v>
      </c>
    </row>
    <row r="95" spans="1:8" x14ac:dyDescent="0.25">
      <c r="A95" s="24">
        <v>54</v>
      </c>
      <c r="B95" s="44" t="s">
        <v>34</v>
      </c>
      <c r="C95" s="45" t="s">
        <v>88</v>
      </c>
      <c r="D95" s="46">
        <v>31.01</v>
      </c>
      <c r="E95" s="102">
        <v>4</v>
      </c>
      <c r="F95" s="48" t="s">
        <v>9</v>
      </c>
      <c r="G95" s="49">
        <v>90</v>
      </c>
      <c r="H95" s="108">
        <f t="shared" si="2"/>
        <v>558.18000000000006</v>
      </c>
    </row>
    <row r="96" spans="1:8" x14ac:dyDescent="0.25">
      <c r="A96" s="24">
        <v>55</v>
      </c>
      <c r="B96" s="44" t="s">
        <v>34</v>
      </c>
      <c r="C96" s="45" t="s">
        <v>89</v>
      </c>
      <c r="D96" s="46">
        <v>12.504</v>
      </c>
      <c r="E96" s="102">
        <v>4</v>
      </c>
      <c r="F96" s="48" t="s">
        <v>9</v>
      </c>
      <c r="G96" s="49">
        <v>90</v>
      </c>
      <c r="H96" s="108">
        <f t="shared" si="2"/>
        <v>225.072</v>
      </c>
    </row>
    <row r="97" spans="1:8" x14ac:dyDescent="0.25">
      <c r="A97" s="24">
        <v>56</v>
      </c>
      <c r="B97" s="44" t="s">
        <v>34</v>
      </c>
      <c r="C97" s="45" t="s">
        <v>90</v>
      </c>
      <c r="D97" s="46">
        <v>11.003</v>
      </c>
      <c r="E97" s="102">
        <v>3</v>
      </c>
      <c r="F97" s="48" t="s">
        <v>9</v>
      </c>
      <c r="G97" s="49">
        <v>90</v>
      </c>
      <c r="H97" s="108">
        <f t="shared" si="2"/>
        <v>198.054</v>
      </c>
    </row>
    <row r="98" spans="1:8" x14ac:dyDescent="0.25">
      <c r="A98" s="24">
        <v>57</v>
      </c>
      <c r="B98" s="44" t="s">
        <v>34</v>
      </c>
      <c r="C98" s="112" t="s">
        <v>91</v>
      </c>
      <c r="D98" s="46">
        <v>13.755000000000001</v>
      </c>
      <c r="E98" s="102">
        <v>3</v>
      </c>
      <c r="F98" s="48" t="s">
        <v>9</v>
      </c>
      <c r="G98" s="49">
        <v>90</v>
      </c>
      <c r="H98" s="108">
        <f t="shared" si="2"/>
        <v>247.59</v>
      </c>
    </row>
    <row r="99" spans="1:8" x14ac:dyDescent="0.25">
      <c r="A99" s="24">
        <v>58</v>
      </c>
      <c r="B99" s="44" t="s">
        <v>34</v>
      </c>
      <c r="C99" s="112" t="s">
        <v>92</v>
      </c>
      <c r="D99" s="46">
        <v>13.754</v>
      </c>
      <c r="E99" s="102">
        <v>3</v>
      </c>
      <c r="F99" s="48" t="s">
        <v>9</v>
      </c>
      <c r="G99" s="49">
        <v>90</v>
      </c>
      <c r="H99" s="108">
        <f t="shared" si="2"/>
        <v>247.572</v>
      </c>
    </row>
    <row r="100" spans="1:8" x14ac:dyDescent="0.25">
      <c r="A100" s="24">
        <v>59</v>
      </c>
      <c r="B100" s="44" t="s">
        <v>34</v>
      </c>
      <c r="C100" s="112" t="s">
        <v>93</v>
      </c>
      <c r="D100" s="46">
        <v>27.509</v>
      </c>
      <c r="E100" s="102">
        <v>3</v>
      </c>
      <c r="F100" s="48" t="s">
        <v>9</v>
      </c>
      <c r="G100" s="49">
        <v>90</v>
      </c>
      <c r="H100" s="108">
        <f t="shared" si="2"/>
        <v>495.16200000000003</v>
      </c>
    </row>
    <row r="101" spans="1:8" x14ac:dyDescent="0.25">
      <c r="A101" s="24">
        <v>60</v>
      </c>
      <c r="B101" s="44" t="s">
        <v>34</v>
      </c>
      <c r="C101" s="112" t="s">
        <v>94</v>
      </c>
      <c r="D101" s="46">
        <v>58.319000000000003</v>
      </c>
      <c r="E101" s="102">
        <v>3</v>
      </c>
      <c r="F101" s="48" t="s">
        <v>9</v>
      </c>
      <c r="G101" s="49">
        <v>90</v>
      </c>
      <c r="H101" s="108">
        <f t="shared" si="2"/>
        <v>1049.742</v>
      </c>
    </row>
    <row r="102" spans="1:8" x14ac:dyDescent="0.25">
      <c r="A102" s="24">
        <v>61</v>
      </c>
      <c r="B102" s="37" t="s">
        <v>34</v>
      </c>
      <c r="C102" s="90" t="s">
        <v>95</v>
      </c>
      <c r="D102" s="39">
        <v>58.42</v>
      </c>
      <c r="E102" s="128">
        <v>3</v>
      </c>
      <c r="F102" s="41" t="s">
        <v>9</v>
      </c>
      <c r="G102" s="42">
        <v>90</v>
      </c>
      <c r="H102" s="125">
        <f t="shared" si="2"/>
        <v>1051.56</v>
      </c>
    </row>
    <row r="103" spans="1:8" x14ac:dyDescent="0.25">
      <c r="A103" s="24">
        <v>62</v>
      </c>
      <c r="B103" s="44" t="s">
        <v>34</v>
      </c>
      <c r="C103" s="45" t="s">
        <v>96</v>
      </c>
      <c r="D103" s="46">
        <v>13.504</v>
      </c>
      <c r="E103" s="102">
        <v>3</v>
      </c>
      <c r="F103" s="48" t="s">
        <v>9</v>
      </c>
      <c r="G103" s="49">
        <v>90</v>
      </c>
      <c r="H103" s="50">
        <f t="shared" si="2"/>
        <v>243.072</v>
      </c>
    </row>
    <row r="104" spans="1:8" x14ac:dyDescent="0.25">
      <c r="A104" s="24">
        <v>63</v>
      </c>
      <c r="B104" s="44" t="s">
        <v>34</v>
      </c>
      <c r="C104" s="45" t="s">
        <v>97</v>
      </c>
      <c r="D104" s="46">
        <v>13.004</v>
      </c>
      <c r="E104" s="102">
        <v>3</v>
      </c>
      <c r="F104" s="48" t="s">
        <v>9</v>
      </c>
      <c r="G104" s="49">
        <v>90</v>
      </c>
      <c r="H104" s="50">
        <f t="shared" si="2"/>
        <v>234.072</v>
      </c>
    </row>
    <row r="105" spans="1:8" x14ac:dyDescent="0.25">
      <c r="A105" s="24">
        <v>64</v>
      </c>
      <c r="B105" s="44" t="s">
        <v>34</v>
      </c>
      <c r="C105" s="45" t="s">
        <v>98</v>
      </c>
      <c r="D105" s="46">
        <v>21.007000000000001</v>
      </c>
      <c r="E105" s="102">
        <v>3</v>
      </c>
      <c r="F105" s="48" t="s">
        <v>9</v>
      </c>
      <c r="G105" s="49">
        <v>90</v>
      </c>
      <c r="H105" s="50">
        <f t="shared" si="2"/>
        <v>378.12600000000003</v>
      </c>
    </row>
    <row r="106" spans="1:8" x14ac:dyDescent="0.25">
      <c r="A106" s="24">
        <v>65</v>
      </c>
      <c r="B106" s="44" t="s">
        <v>34</v>
      </c>
      <c r="C106" s="45" t="s">
        <v>99</v>
      </c>
      <c r="D106" s="46">
        <v>28.009</v>
      </c>
      <c r="E106" s="102">
        <v>3</v>
      </c>
      <c r="F106" s="48" t="s">
        <v>9</v>
      </c>
      <c r="G106" s="49">
        <v>90</v>
      </c>
      <c r="H106" s="50">
        <f t="shared" ref="H106:H134" si="3">20%*G106*D106</f>
        <v>504.16200000000003</v>
      </c>
    </row>
    <row r="107" spans="1:8" x14ac:dyDescent="0.25">
      <c r="A107" s="24">
        <v>66</v>
      </c>
      <c r="B107" s="44" t="s">
        <v>34</v>
      </c>
      <c r="C107" s="45" t="s">
        <v>100</v>
      </c>
      <c r="D107" s="46">
        <v>12.005000000000001</v>
      </c>
      <c r="E107" s="102">
        <v>3</v>
      </c>
      <c r="F107" s="48" t="s">
        <v>9</v>
      </c>
      <c r="G107" s="49">
        <v>90</v>
      </c>
      <c r="H107" s="50">
        <f t="shared" si="3"/>
        <v>216.09</v>
      </c>
    </row>
    <row r="108" spans="1:8" x14ac:dyDescent="0.25">
      <c r="A108" s="24">
        <v>67</v>
      </c>
      <c r="B108" s="44" t="s">
        <v>34</v>
      </c>
      <c r="C108" s="45" t="s">
        <v>101</v>
      </c>
      <c r="D108" s="46">
        <v>10.003</v>
      </c>
      <c r="E108" s="102">
        <v>3</v>
      </c>
      <c r="F108" s="48" t="s">
        <v>9</v>
      </c>
      <c r="G108" s="49">
        <v>90</v>
      </c>
      <c r="H108" s="50">
        <f t="shared" si="3"/>
        <v>180.054</v>
      </c>
    </row>
    <row r="109" spans="1:8" x14ac:dyDescent="0.25">
      <c r="A109" s="24">
        <v>68</v>
      </c>
      <c r="B109" s="44" t="s">
        <v>34</v>
      </c>
      <c r="C109" s="45" t="s">
        <v>102</v>
      </c>
      <c r="D109" s="46">
        <v>18.006</v>
      </c>
      <c r="E109" s="102">
        <v>3</v>
      </c>
      <c r="F109" s="48" t="s">
        <v>9</v>
      </c>
      <c r="G109" s="49">
        <v>90</v>
      </c>
      <c r="H109" s="50">
        <f t="shared" si="3"/>
        <v>324.108</v>
      </c>
    </row>
    <row r="110" spans="1:8" x14ac:dyDescent="0.25">
      <c r="A110" s="24">
        <v>69</v>
      </c>
      <c r="B110" s="44" t="s">
        <v>34</v>
      </c>
      <c r="C110" s="45" t="s">
        <v>103</v>
      </c>
      <c r="D110" s="46">
        <v>18.004999999999999</v>
      </c>
      <c r="E110" s="102">
        <v>3</v>
      </c>
      <c r="F110" s="48" t="s">
        <v>9</v>
      </c>
      <c r="G110" s="49">
        <v>90</v>
      </c>
      <c r="H110" s="50">
        <f t="shared" si="3"/>
        <v>324.08999999999997</v>
      </c>
    </row>
    <row r="111" spans="1:8" x14ac:dyDescent="0.25">
      <c r="A111" s="24">
        <v>70</v>
      </c>
      <c r="B111" s="68" t="s">
        <v>34</v>
      </c>
      <c r="C111" s="69" t="s">
        <v>104</v>
      </c>
      <c r="D111" s="70">
        <v>13.605</v>
      </c>
      <c r="E111" s="129">
        <v>3</v>
      </c>
      <c r="F111" s="71" t="s">
        <v>9</v>
      </c>
      <c r="G111" s="56">
        <v>90</v>
      </c>
      <c r="H111" s="57">
        <f t="shared" si="3"/>
        <v>244.89000000000001</v>
      </c>
    </row>
    <row r="112" spans="1:8" x14ac:dyDescent="0.25">
      <c r="A112" s="24">
        <v>71</v>
      </c>
      <c r="B112" s="44" t="s">
        <v>34</v>
      </c>
      <c r="C112" s="45" t="s">
        <v>105</v>
      </c>
      <c r="D112" s="46">
        <v>28.007999999999999</v>
      </c>
      <c r="E112" s="102">
        <v>3</v>
      </c>
      <c r="F112" s="48" t="s">
        <v>9</v>
      </c>
      <c r="G112" s="49">
        <v>90</v>
      </c>
      <c r="H112" s="50">
        <f t="shared" si="3"/>
        <v>504.14400000000001</v>
      </c>
    </row>
    <row r="113" spans="1:8" x14ac:dyDescent="0.25">
      <c r="A113" s="24">
        <v>72</v>
      </c>
      <c r="B113" s="44" t="s">
        <v>34</v>
      </c>
      <c r="C113" s="45" t="s">
        <v>106</v>
      </c>
      <c r="D113" s="46">
        <v>35.011000000000003</v>
      </c>
      <c r="E113" s="102">
        <v>3</v>
      </c>
      <c r="F113" s="48" t="s">
        <v>9</v>
      </c>
      <c r="G113" s="49">
        <v>90</v>
      </c>
      <c r="H113" s="50">
        <f t="shared" si="3"/>
        <v>630.19800000000009</v>
      </c>
    </row>
    <row r="114" spans="1:8" x14ac:dyDescent="0.25">
      <c r="A114" s="24">
        <v>73</v>
      </c>
      <c r="B114" s="44" t="s">
        <v>34</v>
      </c>
      <c r="C114" s="45" t="s">
        <v>107</v>
      </c>
      <c r="D114" s="46">
        <v>13.004</v>
      </c>
      <c r="E114" s="102">
        <v>3</v>
      </c>
      <c r="F114" s="48" t="s">
        <v>9</v>
      </c>
      <c r="G114" s="49">
        <v>90</v>
      </c>
      <c r="H114" s="50">
        <f t="shared" si="3"/>
        <v>234.072</v>
      </c>
    </row>
    <row r="115" spans="1:8" x14ac:dyDescent="0.25">
      <c r="A115" s="24">
        <v>74</v>
      </c>
      <c r="B115" s="44" t="s">
        <v>34</v>
      </c>
      <c r="C115" s="45" t="s">
        <v>108</v>
      </c>
      <c r="D115" s="46">
        <v>10.004</v>
      </c>
      <c r="E115" s="102">
        <v>3</v>
      </c>
      <c r="F115" s="48" t="s">
        <v>9</v>
      </c>
      <c r="G115" s="49">
        <v>90</v>
      </c>
      <c r="H115" s="50">
        <f t="shared" si="3"/>
        <v>180.072</v>
      </c>
    </row>
    <row r="116" spans="1:8" x14ac:dyDescent="0.25">
      <c r="A116" s="24">
        <v>75</v>
      </c>
      <c r="B116" s="44" t="s">
        <v>34</v>
      </c>
      <c r="C116" s="45" t="s">
        <v>109</v>
      </c>
      <c r="D116" s="46">
        <v>15.006</v>
      </c>
      <c r="E116" s="102">
        <v>3</v>
      </c>
      <c r="F116" s="48" t="s">
        <v>9</v>
      </c>
      <c r="G116" s="49">
        <v>90</v>
      </c>
      <c r="H116" s="50">
        <f t="shared" si="3"/>
        <v>270.108</v>
      </c>
    </row>
    <row r="117" spans="1:8" x14ac:dyDescent="0.25">
      <c r="A117" s="24">
        <v>76</v>
      </c>
      <c r="B117" s="44" t="s">
        <v>34</v>
      </c>
      <c r="C117" s="45" t="s">
        <v>110</v>
      </c>
      <c r="D117" s="46">
        <v>10.003</v>
      </c>
      <c r="E117" s="102">
        <v>3</v>
      </c>
      <c r="F117" s="48" t="s">
        <v>9</v>
      </c>
      <c r="G117" s="49">
        <v>90</v>
      </c>
      <c r="H117" s="50">
        <f t="shared" si="3"/>
        <v>180.054</v>
      </c>
    </row>
    <row r="118" spans="1:8" x14ac:dyDescent="0.25">
      <c r="A118" s="24">
        <v>77</v>
      </c>
      <c r="B118" s="44" t="s">
        <v>34</v>
      </c>
      <c r="C118" s="45" t="s">
        <v>111</v>
      </c>
      <c r="D118" s="46">
        <v>10.504</v>
      </c>
      <c r="E118" s="102">
        <v>3</v>
      </c>
      <c r="F118" s="48" t="s">
        <v>9</v>
      </c>
      <c r="G118" s="49">
        <v>90</v>
      </c>
      <c r="H118" s="50">
        <f t="shared" si="3"/>
        <v>189.072</v>
      </c>
    </row>
    <row r="119" spans="1:8" x14ac:dyDescent="0.25">
      <c r="A119" s="24">
        <v>78</v>
      </c>
      <c r="B119" s="44" t="s">
        <v>34</v>
      </c>
      <c r="C119" s="45" t="s">
        <v>112</v>
      </c>
      <c r="D119" s="46">
        <v>13.004</v>
      </c>
      <c r="E119" s="102">
        <v>3</v>
      </c>
      <c r="F119" s="48" t="s">
        <v>9</v>
      </c>
      <c r="G119" s="49">
        <v>90</v>
      </c>
      <c r="H119" s="50">
        <f t="shared" si="3"/>
        <v>234.072</v>
      </c>
    </row>
    <row r="120" spans="1:8" x14ac:dyDescent="0.25">
      <c r="A120" s="24">
        <v>79</v>
      </c>
      <c r="B120" s="44" t="s">
        <v>34</v>
      </c>
      <c r="C120" s="45" t="s">
        <v>113</v>
      </c>
      <c r="D120" s="46">
        <v>38.012</v>
      </c>
      <c r="E120" s="102">
        <v>3</v>
      </c>
      <c r="F120" s="48" t="s">
        <v>9</v>
      </c>
      <c r="G120" s="49">
        <v>90</v>
      </c>
      <c r="H120" s="50">
        <f t="shared" si="3"/>
        <v>684.21600000000001</v>
      </c>
    </row>
    <row r="121" spans="1:8" x14ac:dyDescent="0.25">
      <c r="A121" s="24">
        <v>80</v>
      </c>
      <c r="B121" s="44" t="s">
        <v>34</v>
      </c>
      <c r="C121" s="45" t="s">
        <v>114</v>
      </c>
      <c r="D121" s="46">
        <v>47.015000000000001</v>
      </c>
      <c r="E121" s="102">
        <v>3</v>
      </c>
      <c r="F121" s="48" t="s">
        <v>9</v>
      </c>
      <c r="G121" s="49">
        <v>90</v>
      </c>
      <c r="H121" s="50">
        <f t="shared" si="3"/>
        <v>846.27</v>
      </c>
    </row>
    <row r="122" spans="1:8" x14ac:dyDescent="0.25">
      <c r="A122" s="24">
        <v>81</v>
      </c>
      <c r="B122" s="44" t="s">
        <v>34</v>
      </c>
      <c r="C122" s="45" t="s">
        <v>115</v>
      </c>
      <c r="D122" s="46">
        <v>28.009</v>
      </c>
      <c r="E122" s="102">
        <v>3</v>
      </c>
      <c r="F122" s="48" t="s">
        <v>9</v>
      </c>
      <c r="G122" s="49">
        <v>90</v>
      </c>
      <c r="H122" s="50">
        <f t="shared" si="3"/>
        <v>504.16200000000003</v>
      </c>
    </row>
    <row r="123" spans="1:8" x14ac:dyDescent="0.25">
      <c r="A123" s="24">
        <v>82</v>
      </c>
      <c r="B123" s="44" t="s">
        <v>34</v>
      </c>
      <c r="C123" s="45" t="s">
        <v>116</v>
      </c>
      <c r="D123" s="46">
        <v>24.003</v>
      </c>
      <c r="E123" s="102">
        <v>3</v>
      </c>
      <c r="F123" s="48" t="s">
        <v>9</v>
      </c>
      <c r="G123" s="49">
        <v>90</v>
      </c>
      <c r="H123" s="50">
        <f t="shared" si="3"/>
        <v>432.05399999999997</v>
      </c>
    </row>
    <row r="124" spans="1:8" x14ac:dyDescent="0.25">
      <c r="A124" s="24">
        <v>83</v>
      </c>
      <c r="B124" s="44" t="s">
        <v>34</v>
      </c>
      <c r="C124" s="45" t="s">
        <v>117</v>
      </c>
      <c r="D124" s="46">
        <v>17.754999999999999</v>
      </c>
      <c r="E124" s="102">
        <v>3</v>
      </c>
      <c r="F124" s="48" t="s">
        <v>9</v>
      </c>
      <c r="G124" s="49">
        <v>90</v>
      </c>
      <c r="H124" s="50">
        <f t="shared" si="3"/>
        <v>319.58999999999997</v>
      </c>
    </row>
    <row r="125" spans="1:8" x14ac:dyDescent="0.25">
      <c r="A125" s="24">
        <v>84</v>
      </c>
      <c r="B125" s="44" t="s">
        <v>34</v>
      </c>
      <c r="C125" s="45" t="s">
        <v>118</v>
      </c>
      <c r="D125" s="46">
        <v>18.256</v>
      </c>
      <c r="E125" s="102">
        <v>3</v>
      </c>
      <c r="F125" s="48" t="s">
        <v>9</v>
      </c>
      <c r="G125" s="49">
        <v>90</v>
      </c>
      <c r="H125" s="50">
        <f t="shared" si="3"/>
        <v>328.608</v>
      </c>
    </row>
    <row r="126" spans="1:8" x14ac:dyDescent="0.25">
      <c r="A126" s="24">
        <v>85</v>
      </c>
      <c r="B126" s="44" t="s">
        <v>34</v>
      </c>
      <c r="C126" s="45" t="s">
        <v>119</v>
      </c>
      <c r="D126" s="46">
        <v>15.005000000000001</v>
      </c>
      <c r="E126" s="102">
        <v>3</v>
      </c>
      <c r="F126" s="48" t="s">
        <v>9</v>
      </c>
      <c r="G126" s="49">
        <v>90</v>
      </c>
      <c r="H126" s="50">
        <f t="shared" si="3"/>
        <v>270.09000000000003</v>
      </c>
    </row>
    <row r="127" spans="1:8" x14ac:dyDescent="0.25">
      <c r="A127" s="24">
        <v>86</v>
      </c>
      <c r="B127" s="44" t="s">
        <v>34</v>
      </c>
      <c r="C127" s="45" t="s">
        <v>120</v>
      </c>
      <c r="D127" s="46">
        <v>18.925999999999998</v>
      </c>
      <c r="E127" s="102">
        <v>3</v>
      </c>
      <c r="F127" s="48" t="s">
        <v>9</v>
      </c>
      <c r="G127" s="49">
        <v>90</v>
      </c>
      <c r="H127" s="50">
        <f t="shared" si="3"/>
        <v>340.66799999999995</v>
      </c>
    </row>
    <row r="128" spans="1:8" x14ac:dyDescent="0.25">
      <c r="A128" s="24">
        <v>87</v>
      </c>
      <c r="B128" s="44" t="s">
        <v>34</v>
      </c>
      <c r="C128" s="45" t="s">
        <v>121</v>
      </c>
      <c r="D128" s="46">
        <v>18.925000000000001</v>
      </c>
      <c r="E128" s="102">
        <v>3</v>
      </c>
      <c r="F128" s="48" t="s">
        <v>9</v>
      </c>
      <c r="G128" s="49">
        <v>90</v>
      </c>
      <c r="H128" s="50">
        <f t="shared" si="3"/>
        <v>340.65000000000003</v>
      </c>
    </row>
    <row r="129" spans="1:8" x14ac:dyDescent="0.25">
      <c r="A129" s="24">
        <v>88</v>
      </c>
      <c r="B129" s="44" t="s">
        <v>34</v>
      </c>
      <c r="C129" s="45" t="s">
        <v>122</v>
      </c>
      <c r="D129" s="46">
        <v>14.504</v>
      </c>
      <c r="E129" s="102">
        <v>4</v>
      </c>
      <c r="F129" s="48" t="s">
        <v>9</v>
      </c>
      <c r="G129" s="49">
        <v>90</v>
      </c>
      <c r="H129" s="50">
        <f t="shared" si="3"/>
        <v>261.072</v>
      </c>
    </row>
    <row r="130" spans="1:8" x14ac:dyDescent="0.25">
      <c r="A130" s="24">
        <v>89</v>
      </c>
      <c r="B130" s="44" t="s">
        <v>34</v>
      </c>
      <c r="C130" s="45" t="s">
        <v>123</v>
      </c>
      <c r="D130" s="46">
        <v>12.103999999999999</v>
      </c>
      <c r="E130" s="102">
        <v>4</v>
      </c>
      <c r="F130" s="48" t="s">
        <v>9</v>
      </c>
      <c r="G130" s="49">
        <v>90</v>
      </c>
      <c r="H130" s="50">
        <f t="shared" si="3"/>
        <v>217.87199999999999</v>
      </c>
    </row>
    <row r="131" spans="1:8" ht="15.75" thickBot="1" x14ac:dyDescent="0.3">
      <c r="A131" s="24">
        <v>90</v>
      </c>
      <c r="B131" s="68" t="s">
        <v>34</v>
      </c>
      <c r="C131" s="69" t="s">
        <v>124</v>
      </c>
      <c r="D131" s="70">
        <v>10.504</v>
      </c>
      <c r="E131" s="129">
        <v>4</v>
      </c>
      <c r="F131" s="71" t="s">
        <v>9</v>
      </c>
      <c r="G131" s="56">
        <v>90</v>
      </c>
      <c r="H131" s="57">
        <f t="shared" si="3"/>
        <v>189.072</v>
      </c>
    </row>
    <row r="132" spans="1:8" ht="15.75" thickBot="1" x14ac:dyDescent="0.3">
      <c r="A132" s="30"/>
      <c r="B132" s="65" t="s">
        <v>14</v>
      </c>
      <c r="C132" s="66"/>
      <c r="D132" s="60">
        <f>SUM(D131,D130,D129,D128,D127,D126,D125,D124,D123,D122,D121,D120,D119,D118,D117,D116,D115,D114,D113,D112,D111,D110,D109,D108,D107,D106,D105,D104,D103,D102,D101,D100,D99,D98,D97,D96,D95,D94,D93,D92,D91,D90,D89,D88,D87,D86,D85,D84,D83,D82,D81,D80,D79,D78,D77,D76,D75,D74,D73,D72,D71,D70,D69,D68,D67,D66,D65,D64,D63,D62,D61,D60,D59,D58,D57,D56,D55,D54,D53,D52,D51,D50,D49,D48,D47,D46,D45,D44,D43,D42)</f>
        <v>2338.5429999999997</v>
      </c>
      <c r="E132" s="61"/>
      <c r="F132" s="62"/>
      <c r="G132" s="63"/>
      <c r="H132" s="64"/>
    </row>
    <row r="133" spans="1:8" ht="15.75" thickBot="1" x14ac:dyDescent="0.3">
      <c r="A133" s="30"/>
      <c r="B133" s="65"/>
      <c r="C133" s="66"/>
      <c r="D133" s="60"/>
      <c r="E133" s="61"/>
      <c r="F133" s="62"/>
      <c r="G133" s="63"/>
      <c r="H133" s="64"/>
    </row>
    <row r="134" spans="1:8" ht="15.75" thickBot="1" x14ac:dyDescent="0.3">
      <c r="A134" s="36">
        <v>1</v>
      </c>
      <c r="B134" s="146" t="str">
        <f>'[1]Аренда-Наем ЕПК, МФ и З'!C137</f>
        <v>Малина</v>
      </c>
      <c r="C134" s="147" t="str">
        <f>'[1]Аренда-Наем ЕПК, МФ и З'!D137</f>
        <v>46351.15.60</v>
      </c>
      <c r="D134" s="148">
        <v>3</v>
      </c>
      <c r="E134" s="149">
        <f>'[1]Аренда-Наем ЕПК, МФ и З'!F137</f>
        <v>3</v>
      </c>
      <c r="F134" s="150" t="str">
        <f>'[1]Аренда-Наем ЕПК, МФ и З'!G137</f>
        <v>нива</v>
      </c>
      <c r="G134" s="151">
        <v>90</v>
      </c>
      <c r="H134" s="87">
        <f t="shared" si="3"/>
        <v>54</v>
      </c>
    </row>
    <row r="135" spans="1:8" ht="15.75" thickBot="1" x14ac:dyDescent="0.3">
      <c r="A135" s="30"/>
      <c r="B135" s="65" t="s">
        <v>14</v>
      </c>
      <c r="C135" s="66"/>
      <c r="D135" s="60">
        <f>SUM(D134)</f>
        <v>3</v>
      </c>
      <c r="E135" s="61"/>
      <c r="F135" s="62"/>
      <c r="G135" s="63"/>
      <c r="H135" s="64"/>
    </row>
    <row r="136" spans="1:8" ht="15.75" thickBot="1" x14ac:dyDescent="0.3">
      <c r="A136" s="30"/>
      <c r="B136" s="65"/>
      <c r="C136" s="66"/>
      <c r="D136" s="67"/>
      <c r="E136" s="61"/>
      <c r="F136" s="62"/>
      <c r="G136" s="63"/>
      <c r="H136" s="64"/>
    </row>
    <row r="137" spans="1:8" x14ac:dyDescent="0.25">
      <c r="A137" s="25">
        <v>1</v>
      </c>
      <c r="B137" s="44" t="s">
        <v>125</v>
      </c>
      <c r="C137" s="45" t="s">
        <v>126</v>
      </c>
      <c r="D137" s="46">
        <v>96.853999999999999</v>
      </c>
      <c r="E137" s="47">
        <v>4</v>
      </c>
      <c r="F137" s="48" t="s">
        <v>9</v>
      </c>
      <c r="G137" s="49">
        <v>90</v>
      </c>
      <c r="H137" s="108">
        <f>20%*G137*D137</f>
        <v>1743.3720000000001</v>
      </c>
    </row>
    <row r="138" spans="1:8" ht="15.75" thickBot="1" x14ac:dyDescent="0.3">
      <c r="A138" s="26">
        <v>2</v>
      </c>
      <c r="B138" s="68" t="s">
        <v>125</v>
      </c>
      <c r="C138" s="69" t="s">
        <v>127</v>
      </c>
      <c r="D138" s="70">
        <v>917.53499999999997</v>
      </c>
      <c r="E138" s="54">
        <v>4</v>
      </c>
      <c r="F138" s="71" t="s">
        <v>9</v>
      </c>
      <c r="G138" s="56">
        <v>90</v>
      </c>
      <c r="H138" s="109">
        <f>20%*G138*D138</f>
        <v>16515.63</v>
      </c>
    </row>
    <row r="139" spans="1:8" ht="18" customHeight="1" thickBot="1" x14ac:dyDescent="0.3">
      <c r="A139" s="27"/>
      <c r="B139" s="65" t="s">
        <v>14</v>
      </c>
      <c r="C139" s="66"/>
      <c r="D139" s="60">
        <f>SUM(D137:D138)</f>
        <v>1014.389</v>
      </c>
      <c r="E139" s="61"/>
      <c r="F139" s="62"/>
      <c r="G139" s="63"/>
      <c r="H139" s="64"/>
    </row>
    <row r="140" spans="1:8" ht="15.75" thickBot="1" x14ac:dyDescent="0.3">
      <c r="A140" s="27"/>
      <c r="B140" s="65"/>
      <c r="C140" s="66"/>
      <c r="D140" s="60"/>
      <c r="E140" s="61"/>
      <c r="F140" s="62"/>
      <c r="G140" s="63"/>
      <c r="H140" s="64"/>
    </row>
    <row r="141" spans="1:8" ht="15.75" thickBot="1" x14ac:dyDescent="0.3">
      <c r="A141" s="28">
        <v>1</v>
      </c>
      <c r="B141" s="97" t="s">
        <v>128</v>
      </c>
      <c r="C141" s="98" t="s">
        <v>129</v>
      </c>
      <c r="D141" s="99">
        <v>38.863999999999997</v>
      </c>
      <c r="E141" s="130">
        <v>3</v>
      </c>
      <c r="F141" s="101" t="s">
        <v>9</v>
      </c>
      <c r="G141" s="79">
        <v>90</v>
      </c>
      <c r="H141" s="118">
        <f>20%*G141*D141</f>
        <v>699.55199999999991</v>
      </c>
    </row>
    <row r="142" spans="1:8" ht="15.75" thickBot="1" x14ac:dyDescent="0.3">
      <c r="A142" s="27"/>
      <c r="B142" s="65" t="s">
        <v>14</v>
      </c>
      <c r="C142" s="66"/>
      <c r="D142" s="60">
        <f>SUM(D141)</f>
        <v>38.863999999999997</v>
      </c>
      <c r="E142" s="61"/>
      <c r="F142" s="62"/>
      <c r="G142" s="63"/>
      <c r="H142" s="64"/>
    </row>
    <row r="143" spans="1:8" ht="15.75" thickBot="1" x14ac:dyDescent="0.3">
      <c r="A143" s="27"/>
      <c r="B143" s="65"/>
      <c r="C143" s="66"/>
      <c r="D143" s="67"/>
      <c r="E143" s="61"/>
      <c r="F143" s="62"/>
      <c r="G143" s="63"/>
      <c r="H143" s="64"/>
    </row>
    <row r="144" spans="1:8" x14ac:dyDescent="0.25">
      <c r="A144" s="24">
        <v>1</v>
      </c>
      <c r="B144" s="132" t="s">
        <v>130</v>
      </c>
      <c r="C144" s="38" t="s">
        <v>131</v>
      </c>
      <c r="D144" s="39">
        <v>6.6680000000000001</v>
      </c>
      <c r="E144" s="40">
        <v>3</v>
      </c>
      <c r="F144" s="41" t="s">
        <v>9</v>
      </c>
      <c r="G144" s="42">
        <v>90</v>
      </c>
      <c r="H144" s="43">
        <f t="shared" ref="H144:H149" si="4">20%*G144*D144</f>
        <v>120.024</v>
      </c>
    </row>
    <row r="145" spans="1:8" x14ac:dyDescent="0.25">
      <c r="A145" s="25">
        <v>2</v>
      </c>
      <c r="B145" s="133" t="s">
        <v>130</v>
      </c>
      <c r="C145" s="45" t="s">
        <v>132</v>
      </c>
      <c r="D145" s="46">
        <v>22.507000000000001</v>
      </c>
      <c r="E145" s="47">
        <v>3</v>
      </c>
      <c r="F145" s="48" t="s">
        <v>9</v>
      </c>
      <c r="G145" s="49">
        <v>90</v>
      </c>
      <c r="H145" s="50">
        <f t="shared" si="4"/>
        <v>405.12600000000003</v>
      </c>
    </row>
    <row r="146" spans="1:8" x14ac:dyDescent="0.25">
      <c r="A146" s="25">
        <v>3</v>
      </c>
      <c r="B146" s="133" t="s">
        <v>130</v>
      </c>
      <c r="C146" s="45" t="s">
        <v>133</v>
      </c>
      <c r="D146" s="46">
        <v>11.913</v>
      </c>
      <c r="E146" s="47">
        <v>3</v>
      </c>
      <c r="F146" s="48" t="s">
        <v>9</v>
      </c>
      <c r="G146" s="49">
        <v>90</v>
      </c>
      <c r="H146" s="50">
        <f t="shared" si="4"/>
        <v>214.434</v>
      </c>
    </row>
    <row r="147" spans="1:8" x14ac:dyDescent="0.25">
      <c r="A147" s="25">
        <v>4</v>
      </c>
      <c r="B147" s="133" t="s">
        <v>130</v>
      </c>
      <c r="C147" s="45" t="s">
        <v>134</v>
      </c>
      <c r="D147" s="46">
        <v>11.914</v>
      </c>
      <c r="E147" s="47">
        <v>3</v>
      </c>
      <c r="F147" s="48" t="s">
        <v>9</v>
      </c>
      <c r="G147" s="49">
        <v>90</v>
      </c>
      <c r="H147" s="50">
        <f t="shared" si="4"/>
        <v>214.452</v>
      </c>
    </row>
    <row r="148" spans="1:8" x14ac:dyDescent="0.25">
      <c r="A148" s="25">
        <v>5</v>
      </c>
      <c r="B148" s="133" t="s">
        <v>130</v>
      </c>
      <c r="C148" s="45" t="s">
        <v>135</v>
      </c>
      <c r="D148" s="46">
        <v>10.201000000000001</v>
      </c>
      <c r="E148" s="47">
        <v>3</v>
      </c>
      <c r="F148" s="48" t="s">
        <v>9</v>
      </c>
      <c r="G148" s="49">
        <v>90</v>
      </c>
      <c r="H148" s="50">
        <f t="shared" si="4"/>
        <v>183.61799999999999</v>
      </c>
    </row>
    <row r="149" spans="1:8" ht="15.75" thickBot="1" x14ac:dyDescent="0.3">
      <c r="A149" s="26">
        <v>6</v>
      </c>
      <c r="B149" s="134" t="s">
        <v>130</v>
      </c>
      <c r="C149" s="69" t="s">
        <v>136</v>
      </c>
      <c r="D149" s="70">
        <v>6.2679999999999998</v>
      </c>
      <c r="E149" s="54">
        <v>3</v>
      </c>
      <c r="F149" s="71" t="s">
        <v>9</v>
      </c>
      <c r="G149" s="56">
        <v>90</v>
      </c>
      <c r="H149" s="57">
        <f t="shared" si="4"/>
        <v>112.824</v>
      </c>
    </row>
    <row r="150" spans="1:8" ht="15.75" thickBot="1" x14ac:dyDescent="0.3">
      <c r="A150" s="27"/>
      <c r="B150" s="65" t="s">
        <v>14</v>
      </c>
      <c r="C150" s="66"/>
      <c r="D150" s="60">
        <f>SUM(D144:D149)</f>
        <v>69.471000000000004</v>
      </c>
      <c r="E150" s="61"/>
      <c r="F150" s="62"/>
      <c r="G150" s="63"/>
      <c r="H150" s="64"/>
    </row>
    <row r="151" spans="1:8" ht="15.75" thickBot="1" x14ac:dyDescent="0.3">
      <c r="A151" s="27"/>
      <c r="B151" s="65"/>
      <c r="C151" s="66"/>
      <c r="D151" s="60"/>
      <c r="E151" s="61"/>
      <c r="F151" s="62"/>
      <c r="G151" s="63"/>
      <c r="H151" s="64"/>
    </row>
    <row r="152" spans="1:8" ht="15.75" thickBot="1" x14ac:dyDescent="0.3">
      <c r="A152" s="31">
        <v>1</v>
      </c>
      <c r="B152" s="135" t="s">
        <v>137</v>
      </c>
      <c r="C152" s="103" t="s">
        <v>138</v>
      </c>
      <c r="D152" s="104">
        <v>2.484</v>
      </c>
      <c r="E152" s="105">
        <v>4</v>
      </c>
      <c r="F152" s="106" t="s">
        <v>9</v>
      </c>
      <c r="G152" s="107">
        <v>90</v>
      </c>
      <c r="H152" s="80">
        <f>20%*G152*D152</f>
        <v>44.712000000000003</v>
      </c>
    </row>
    <row r="153" spans="1:8" ht="15.75" thickBot="1" x14ac:dyDescent="0.3">
      <c r="A153" s="33"/>
      <c r="B153" s="30" t="s">
        <v>14</v>
      </c>
      <c r="C153" s="66"/>
      <c r="D153" s="60">
        <f>SUM(D152:D152)</f>
        <v>2.484</v>
      </c>
      <c r="E153" s="61"/>
      <c r="F153" s="62"/>
      <c r="G153" s="63"/>
      <c r="H153" s="64"/>
    </row>
    <row r="154" spans="1:8" ht="15.75" thickBot="1" x14ac:dyDescent="0.3">
      <c r="A154" s="33"/>
      <c r="B154" s="30"/>
      <c r="C154" s="66"/>
      <c r="D154" s="67"/>
      <c r="E154" s="61"/>
      <c r="F154" s="62"/>
      <c r="G154" s="63"/>
      <c r="H154" s="64"/>
    </row>
    <row r="155" spans="1:8" x14ac:dyDescent="0.25">
      <c r="A155" s="34">
        <v>1</v>
      </c>
      <c r="B155" s="136" t="s">
        <v>139</v>
      </c>
      <c r="C155" s="90" t="s">
        <v>140</v>
      </c>
      <c r="D155" s="91">
        <v>20.006</v>
      </c>
      <c r="E155" s="124">
        <v>3</v>
      </c>
      <c r="F155" s="93" t="s">
        <v>9</v>
      </c>
      <c r="G155" s="42">
        <v>90</v>
      </c>
      <c r="H155" s="43">
        <f>20%*G155*D155</f>
        <v>360.108</v>
      </c>
    </row>
    <row r="156" spans="1:8" x14ac:dyDescent="0.25">
      <c r="A156" s="32">
        <v>2</v>
      </c>
      <c r="B156" s="137" t="s">
        <v>139</v>
      </c>
      <c r="C156" s="112" t="s">
        <v>141</v>
      </c>
      <c r="D156" s="46">
        <v>30.007999999999999</v>
      </c>
      <c r="E156" s="102">
        <v>3</v>
      </c>
      <c r="F156" s="48" t="s">
        <v>9</v>
      </c>
      <c r="G156" s="49">
        <v>90</v>
      </c>
      <c r="H156" s="50">
        <f>20%*G156*D156</f>
        <v>540.14400000000001</v>
      </c>
    </row>
    <row r="157" spans="1:8" x14ac:dyDescent="0.25">
      <c r="A157" s="32">
        <v>3</v>
      </c>
      <c r="B157" s="137" t="s">
        <v>139</v>
      </c>
      <c r="C157" s="112" t="s">
        <v>142</v>
      </c>
      <c r="D157" s="46">
        <v>12.153</v>
      </c>
      <c r="E157" s="102">
        <v>3</v>
      </c>
      <c r="F157" s="48" t="s">
        <v>9</v>
      </c>
      <c r="G157" s="49">
        <v>90</v>
      </c>
      <c r="H157" s="50">
        <f t="shared" ref="H157:H162" si="5">20%*G157*D157</f>
        <v>218.75400000000002</v>
      </c>
    </row>
    <row r="158" spans="1:8" x14ac:dyDescent="0.25">
      <c r="A158" s="32">
        <v>4</v>
      </c>
      <c r="B158" s="137" t="s">
        <v>139</v>
      </c>
      <c r="C158" s="112" t="s">
        <v>143</v>
      </c>
      <c r="D158" s="46">
        <v>21.004999999999999</v>
      </c>
      <c r="E158" s="102">
        <v>3</v>
      </c>
      <c r="F158" s="48" t="s">
        <v>9</v>
      </c>
      <c r="G158" s="49">
        <v>90</v>
      </c>
      <c r="H158" s="50">
        <f t="shared" si="5"/>
        <v>378.09</v>
      </c>
    </row>
    <row r="159" spans="1:8" x14ac:dyDescent="0.25">
      <c r="A159" s="32">
        <v>5</v>
      </c>
      <c r="B159" s="137" t="s">
        <v>139</v>
      </c>
      <c r="C159" s="112" t="s">
        <v>144</v>
      </c>
      <c r="D159" s="46">
        <v>16.004000000000001</v>
      </c>
      <c r="E159" s="102">
        <v>3</v>
      </c>
      <c r="F159" s="48" t="s">
        <v>9</v>
      </c>
      <c r="G159" s="49">
        <v>90</v>
      </c>
      <c r="H159" s="50">
        <f t="shared" si="5"/>
        <v>288.072</v>
      </c>
    </row>
    <row r="160" spans="1:8" x14ac:dyDescent="0.25">
      <c r="A160" s="32">
        <v>6</v>
      </c>
      <c r="B160" s="137" t="s">
        <v>139</v>
      </c>
      <c r="C160" s="112" t="s">
        <v>145</v>
      </c>
      <c r="D160" s="46">
        <v>23.206</v>
      </c>
      <c r="E160" s="102">
        <v>3</v>
      </c>
      <c r="F160" s="48" t="s">
        <v>9</v>
      </c>
      <c r="G160" s="49">
        <v>90</v>
      </c>
      <c r="H160" s="50">
        <f t="shared" si="5"/>
        <v>417.70799999999997</v>
      </c>
    </row>
    <row r="161" spans="1:8" x14ac:dyDescent="0.25">
      <c r="A161" s="32">
        <v>7</v>
      </c>
      <c r="B161" s="137" t="s">
        <v>139</v>
      </c>
      <c r="C161" s="112" t="s">
        <v>146</v>
      </c>
      <c r="D161" s="46">
        <v>10.003</v>
      </c>
      <c r="E161" s="102">
        <v>4</v>
      </c>
      <c r="F161" s="48" t="s">
        <v>9</v>
      </c>
      <c r="G161" s="49">
        <v>90</v>
      </c>
      <c r="H161" s="50">
        <f t="shared" si="5"/>
        <v>180.054</v>
      </c>
    </row>
    <row r="162" spans="1:8" ht="15.75" thickBot="1" x14ac:dyDescent="0.3">
      <c r="A162" s="32">
        <v>8</v>
      </c>
      <c r="B162" s="137" t="s">
        <v>139</v>
      </c>
      <c r="C162" s="112" t="s">
        <v>147</v>
      </c>
      <c r="D162" s="46">
        <v>10.003</v>
      </c>
      <c r="E162" s="102">
        <v>3</v>
      </c>
      <c r="F162" s="48" t="s">
        <v>9</v>
      </c>
      <c r="G162" s="49">
        <v>90</v>
      </c>
      <c r="H162" s="50">
        <f t="shared" si="5"/>
        <v>180.054</v>
      </c>
    </row>
    <row r="163" spans="1:8" ht="15.75" thickBot="1" x14ac:dyDescent="0.3">
      <c r="A163" s="33"/>
      <c r="B163" s="30" t="s">
        <v>14</v>
      </c>
      <c r="C163" s="66"/>
      <c r="D163" s="60">
        <f>SUM(D155:D162)</f>
        <v>142.38799999999998</v>
      </c>
      <c r="E163" s="61"/>
      <c r="F163" s="62"/>
      <c r="G163" s="63"/>
      <c r="H163" s="64"/>
    </row>
    <row r="164" spans="1:8" x14ac:dyDescent="0.25">
      <c r="A164" s="34"/>
      <c r="B164" s="35"/>
      <c r="C164" s="38"/>
      <c r="D164" s="39"/>
      <c r="E164" s="40"/>
      <c r="F164" s="41"/>
      <c r="G164" s="42"/>
      <c r="H164" s="43"/>
    </row>
    <row r="165" spans="1:8" x14ac:dyDescent="0.25">
      <c r="A165" s="32">
        <v>1</v>
      </c>
      <c r="B165" s="138" t="s">
        <v>148</v>
      </c>
      <c r="C165" s="45" t="s">
        <v>149</v>
      </c>
      <c r="D165" s="46">
        <v>16.004999999999999</v>
      </c>
      <c r="E165" s="47">
        <v>4</v>
      </c>
      <c r="F165" s="48" t="s">
        <v>9</v>
      </c>
      <c r="G165" s="49">
        <v>90</v>
      </c>
      <c r="H165" s="50">
        <f t="shared" ref="H165:H206" si="6">20%*G165*D165</f>
        <v>288.08999999999997</v>
      </c>
    </row>
    <row r="166" spans="1:8" x14ac:dyDescent="0.25">
      <c r="A166" s="32">
        <v>2</v>
      </c>
      <c r="B166" s="138" t="s">
        <v>148</v>
      </c>
      <c r="C166" s="45" t="s">
        <v>150</v>
      </c>
      <c r="D166" s="46">
        <v>12.003</v>
      </c>
      <c r="E166" s="47">
        <v>3</v>
      </c>
      <c r="F166" s="48" t="s">
        <v>9</v>
      </c>
      <c r="G166" s="49">
        <v>90</v>
      </c>
      <c r="H166" s="50">
        <f t="shared" si="6"/>
        <v>216.054</v>
      </c>
    </row>
    <row r="167" spans="1:8" x14ac:dyDescent="0.25">
      <c r="A167" s="32">
        <v>3</v>
      </c>
      <c r="B167" s="138" t="s">
        <v>148</v>
      </c>
      <c r="C167" s="45" t="s">
        <v>151</v>
      </c>
      <c r="D167" s="46">
        <v>12.003</v>
      </c>
      <c r="E167" s="47">
        <v>3</v>
      </c>
      <c r="F167" s="48" t="s">
        <v>9</v>
      </c>
      <c r="G167" s="49">
        <v>90</v>
      </c>
      <c r="H167" s="50">
        <f t="shared" si="6"/>
        <v>216.054</v>
      </c>
    </row>
    <row r="168" spans="1:8" x14ac:dyDescent="0.25">
      <c r="A168" s="32">
        <v>4</v>
      </c>
      <c r="B168" s="138" t="s">
        <v>148</v>
      </c>
      <c r="C168" s="45" t="s">
        <v>152</v>
      </c>
      <c r="D168" s="46">
        <v>21.256</v>
      </c>
      <c r="E168" s="47">
        <v>3</v>
      </c>
      <c r="F168" s="48" t="s">
        <v>9</v>
      </c>
      <c r="G168" s="49">
        <v>90</v>
      </c>
      <c r="H168" s="50">
        <f t="shared" si="6"/>
        <v>382.608</v>
      </c>
    </row>
    <row r="169" spans="1:8" x14ac:dyDescent="0.25">
      <c r="A169" s="32">
        <v>5</v>
      </c>
      <c r="B169" s="138" t="s">
        <v>148</v>
      </c>
      <c r="C169" s="45" t="s">
        <v>153</v>
      </c>
      <c r="D169" s="46">
        <v>21.257000000000001</v>
      </c>
      <c r="E169" s="47">
        <v>3</v>
      </c>
      <c r="F169" s="48" t="s">
        <v>9</v>
      </c>
      <c r="G169" s="49">
        <v>90</v>
      </c>
      <c r="H169" s="50">
        <f t="shared" si="6"/>
        <v>382.62600000000003</v>
      </c>
    </row>
    <row r="170" spans="1:8" x14ac:dyDescent="0.25">
      <c r="A170" s="32">
        <v>6</v>
      </c>
      <c r="B170" s="138" t="s">
        <v>148</v>
      </c>
      <c r="C170" s="45" t="s">
        <v>154</v>
      </c>
      <c r="D170" s="46">
        <v>10.003</v>
      </c>
      <c r="E170" s="47">
        <v>3</v>
      </c>
      <c r="F170" s="48" t="s">
        <v>9</v>
      </c>
      <c r="G170" s="49">
        <v>90</v>
      </c>
      <c r="H170" s="50">
        <f t="shared" si="6"/>
        <v>180.054</v>
      </c>
    </row>
    <row r="171" spans="1:8" x14ac:dyDescent="0.25">
      <c r="A171" s="32">
        <v>7</v>
      </c>
      <c r="B171" s="138" t="s">
        <v>148</v>
      </c>
      <c r="C171" s="45" t="s">
        <v>155</v>
      </c>
      <c r="D171" s="46">
        <v>20.007000000000001</v>
      </c>
      <c r="E171" s="47">
        <v>3</v>
      </c>
      <c r="F171" s="48" t="s">
        <v>9</v>
      </c>
      <c r="G171" s="49">
        <v>90</v>
      </c>
      <c r="H171" s="50">
        <f t="shared" si="6"/>
        <v>360.12600000000003</v>
      </c>
    </row>
    <row r="172" spans="1:8" x14ac:dyDescent="0.25">
      <c r="A172" s="32">
        <v>8</v>
      </c>
      <c r="B172" s="35" t="s">
        <v>148</v>
      </c>
      <c r="C172" s="38" t="s">
        <v>156</v>
      </c>
      <c r="D172" s="39">
        <v>52.817</v>
      </c>
      <c r="E172" s="40">
        <v>3</v>
      </c>
      <c r="F172" s="41" t="s">
        <v>9</v>
      </c>
      <c r="G172" s="42">
        <v>90</v>
      </c>
      <c r="H172" s="43">
        <f t="shared" si="6"/>
        <v>950.70600000000002</v>
      </c>
    </row>
    <row r="173" spans="1:8" x14ac:dyDescent="0.25">
      <c r="A173" s="32">
        <v>9</v>
      </c>
      <c r="B173" s="138" t="s">
        <v>148</v>
      </c>
      <c r="C173" s="45" t="s">
        <v>157</v>
      </c>
      <c r="D173" s="46">
        <v>32.811</v>
      </c>
      <c r="E173" s="47">
        <v>3</v>
      </c>
      <c r="F173" s="48" t="s">
        <v>9</v>
      </c>
      <c r="G173" s="49">
        <v>90</v>
      </c>
      <c r="H173" s="50">
        <f t="shared" si="6"/>
        <v>590.59799999999996</v>
      </c>
    </row>
    <row r="174" spans="1:8" x14ac:dyDescent="0.25">
      <c r="A174" s="32">
        <v>10</v>
      </c>
      <c r="B174" s="138" t="s">
        <v>148</v>
      </c>
      <c r="C174" s="45" t="s">
        <v>158</v>
      </c>
      <c r="D174" s="46">
        <v>12.504</v>
      </c>
      <c r="E174" s="47">
        <v>3</v>
      </c>
      <c r="F174" s="48" t="s">
        <v>9</v>
      </c>
      <c r="G174" s="49">
        <v>90</v>
      </c>
      <c r="H174" s="50">
        <f t="shared" si="6"/>
        <v>225.072</v>
      </c>
    </row>
    <row r="175" spans="1:8" x14ac:dyDescent="0.25">
      <c r="A175" s="32">
        <v>11</v>
      </c>
      <c r="B175" s="139" t="s">
        <v>148</v>
      </c>
      <c r="C175" s="69" t="s">
        <v>159</v>
      </c>
      <c r="D175" s="70">
        <v>10.003</v>
      </c>
      <c r="E175" s="54">
        <v>3</v>
      </c>
      <c r="F175" s="71" t="s">
        <v>9</v>
      </c>
      <c r="G175" s="56">
        <v>90</v>
      </c>
      <c r="H175" s="57">
        <f t="shared" si="6"/>
        <v>180.054</v>
      </c>
    </row>
    <row r="176" spans="1:8" x14ac:dyDescent="0.25">
      <c r="A176" s="32">
        <v>12</v>
      </c>
      <c r="B176" s="138" t="s">
        <v>148</v>
      </c>
      <c r="C176" s="45" t="s">
        <v>160</v>
      </c>
      <c r="D176" s="46">
        <v>50.015999999999998</v>
      </c>
      <c r="E176" s="47">
        <v>3</v>
      </c>
      <c r="F176" s="48" t="s">
        <v>9</v>
      </c>
      <c r="G176" s="49">
        <v>90</v>
      </c>
      <c r="H176" s="50">
        <f t="shared" si="6"/>
        <v>900.28800000000001</v>
      </c>
    </row>
    <row r="177" spans="1:8" x14ac:dyDescent="0.25">
      <c r="A177" s="32">
        <v>13</v>
      </c>
      <c r="B177" s="138" t="s">
        <v>148</v>
      </c>
      <c r="C177" s="45" t="s">
        <v>161</v>
      </c>
      <c r="D177" s="46">
        <v>31.01</v>
      </c>
      <c r="E177" s="47">
        <v>3</v>
      </c>
      <c r="F177" s="48" t="s">
        <v>9</v>
      </c>
      <c r="G177" s="49">
        <v>90</v>
      </c>
      <c r="H177" s="50">
        <f t="shared" si="6"/>
        <v>558.18000000000006</v>
      </c>
    </row>
    <row r="178" spans="1:8" x14ac:dyDescent="0.25">
      <c r="A178" s="32">
        <v>14</v>
      </c>
      <c r="B178" s="138" t="s">
        <v>148</v>
      </c>
      <c r="C178" s="45" t="s">
        <v>162</v>
      </c>
      <c r="D178" s="46">
        <v>17.806000000000001</v>
      </c>
      <c r="E178" s="47">
        <v>3</v>
      </c>
      <c r="F178" s="48" t="s">
        <v>9</v>
      </c>
      <c r="G178" s="49">
        <v>90</v>
      </c>
      <c r="H178" s="50">
        <f t="shared" si="6"/>
        <v>320.50800000000004</v>
      </c>
    </row>
    <row r="179" spans="1:8" x14ac:dyDescent="0.25">
      <c r="A179" s="32">
        <v>15</v>
      </c>
      <c r="B179" s="138" t="s">
        <v>148</v>
      </c>
      <c r="C179" s="45" t="s">
        <v>163</v>
      </c>
      <c r="D179" s="46">
        <v>30.51</v>
      </c>
      <c r="E179" s="47">
        <v>4</v>
      </c>
      <c r="F179" s="48" t="s">
        <v>9</v>
      </c>
      <c r="G179" s="49">
        <v>90</v>
      </c>
      <c r="H179" s="50">
        <f t="shared" si="6"/>
        <v>549.18000000000006</v>
      </c>
    </row>
    <row r="180" spans="1:8" x14ac:dyDescent="0.25">
      <c r="A180" s="32">
        <v>16</v>
      </c>
      <c r="B180" s="138" t="s">
        <v>148</v>
      </c>
      <c r="C180" s="45" t="s">
        <v>164</v>
      </c>
      <c r="D180" s="46">
        <v>14.005000000000001</v>
      </c>
      <c r="E180" s="47">
        <v>3</v>
      </c>
      <c r="F180" s="48" t="s">
        <v>9</v>
      </c>
      <c r="G180" s="49">
        <v>90</v>
      </c>
      <c r="H180" s="50">
        <f t="shared" si="6"/>
        <v>252.09</v>
      </c>
    </row>
    <row r="181" spans="1:8" x14ac:dyDescent="0.25">
      <c r="A181" s="32">
        <v>17</v>
      </c>
      <c r="B181" s="138" t="s">
        <v>148</v>
      </c>
      <c r="C181" s="45" t="s">
        <v>165</v>
      </c>
      <c r="D181" s="46">
        <v>10.003</v>
      </c>
      <c r="E181" s="102">
        <v>3</v>
      </c>
      <c r="F181" s="48" t="s">
        <v>9</v>
      </c>
      <c r="G181" s="49">
        <v>90</v>
      </c>
      <c r="H181" s="50">
        <f t="shared" si="6"/>
        <v>180.054</v>
      </c>
    </row>
    <row r="182" spans="1:8" x14ac:dyDescent="0.25">
      <c r="A182" s="32">
        <v>18</v>
      </c>
      <c r="B182" s="138" t="s">
        <v>148</v>
      </c>
      <c r="C182" s="45" t="s">
        <v>166</v>
      </c>
      <c r="D182" s="46">
        <v>35.011000000000003</v>
      </c>
      <c r="E182" s="47">
        <v>3</v>
      </c>
      <c r="F182" s="48" t="s">
        <v>9</v>
      </c>
      <c r="G182" s="49">
        <v>90</v>
      </c>
      <c r="H182" s="50">
        <f t="shared" si="6"/>
        <v>630.19800000000009</v>
      </c>
    </row>
    <row r="183" spans="1:8" x14ac:dyDescent="0.25">
      <c r="A183" s="32">
        <v>19</v>
      </c>
      <c r="B183" s="138" t="s">
        <v>148</v>
      </c>
      <c r="C183" s="45" t="s">
        <v>167</v>
      </c>
      <c r="D183" s="46">
        <v>10.003</v>
      </c>
      <c r="E183" s="47">
        <v>3</v>
      </c>
      <c r="F183" s="48" t="s">
        <v>9</v>
      </c>
      <c r="G183" s="49">
        <v>90</v>
      </c>
      <c r="H183" s="50">
        <f t="shared" si="6"/>
        <v>180.054</v>
      </c>
    </row>
    <row r="184" spans="1:8" x14ac:dyDescent="0.25">
      <c r="A184" s="32">
        <v>20</v>
      </c>
      <c r="B184" s="138" t="s">
        <v>148</v>
      </c>
      <c r="C184" s="45" t="s">
        <v>168</v>
      </c>
      <c r="D184" s="46">
        <v>12.504</v>
      </c>
      <c r="E184" s="47">
        <v>3</v>
      </c>
      <c r="F184" s="48" t="s">
        <v>9</v>
      </c>
      <c r="G184" s="49">
        <v>90</v>
      </c>
      <c r="H184" s="50">
        <f t="shared" si="6"/>
        <v>225.072</v>
      </c>
    </row>
    <row r="185" spans="1:8" x14ac:dyDescent="0.25">
      <c r="A185" s="32">
        <v>21</v>
      </c>
      <c r="B185" s="138" t="s">
        <v>148</v>
      </c>
      <c r="C185" s="45" t="s">
        <v>169</v>
      </c>
      <c r="D185" s="46">
        <v>110.53400000000001</v>
      </c>
      <c r="E185" s="47">
        <v>3</v>
      </c>
      <c r="F185" s="48" t="s">
        <v>9</v>
      </c>
      <c r="G185" s="49">
        <v>90</v>
      </c>
      <c r="H185" s="50">
        <f t="shared" si="6"/>
        <v>1989.6120000000001</v>
      </c>
    </row>
    <row r="186" spans="1:8" x14ac:dyDescent="0.25">
      <c r="A186" s="32">
        <v>22</v>
      </c>
      <c r="B186" s="138" t="s">
        <v>148</v>
      </c>
      <c r="C186" s="45" t="s">
        <v>170</v>
      </c>
      <c r="D186" s="46">
        <v>12.004</v>
      </c>
      <c r="E186" s="47">
        <v>3</v>
      </c>
      <c r="F186" s="48" t="s">
        <v>9</v>
      </c>
      <c r="G186" s="49">
        <v>90</v>
      </c>
      <c r="H186" s="50">
        <f t="shared" si="6"/>
        <v>216.072</v>
      </c>
    </row>
    <row r="187" spans="1:8" x14ac:dyDescent="0.25">
      <c r="A187" s="32">
        <v>23</v>
      </c>
      <c r="B187" s="138" t="s">
        <v>148</v>
      </c>
      <c r="C187" s="45" t="s">
        <v>171</v>
      </c>
      <c r="D187" s="46">
        <v>16.004999999999999</v>
      </c>
      <c r="E187" s="47">
        <v>3</v>
      </c>
      <c r="F187" s="48" t="s">
        <v>9</v>
      </c>
      <c r="G187" s="49">
        <v>90</v>
      </c>
      <c r="H187" s="50">
        <f t="shared" si="6"/>
        <v>288.08999999999997</v>
      </c>
    </row>
    <row r="188" spans="1:8" x14ac:dyDescent="0.25">
      <c r="A188" s="32">
        <v>24</v>
      </c>
      <c r="B188" s="44" t="s">
        <v>148</v>
      </c>
      <c r="C188" s="45" t="s">
        <v>172</v>
      </c>
      <c r="D188" s="46">
        <v>18.006</v>
      </c>
      <c r="E188" s="47">
        <v>3</v>
      </c>
      <c r="F188" s="48" t="s">
        <v>9</v>
      </c>
      <c r="G188" s="49">
        <v>90</v>
      </c>
      <c r="H188" s="50">
        <f t="shared" si="6"/>
        <v>324.108</v>
      </c>
    </row>
    <row r="189" spans="1:8" x14ac:dyDescent="0.25">
      <c r="A189" s="32">
        <v>25</v>
      </c>
      <c r="B189" s="44" t="s">
        <v>148</v>
      </c>
      <c r="C189" s="45" t="s">
        <v>173</v>
      </c>
      <c r="D189" s="46">
        <v>21.007000000000001</v>
      </c>
      <c r="E189" s="47">
        <v>3</v>
      </c>
      <c r="F189" s="48" t="s">
        <v>9</v>
      </c>
      <c r="G189" s="49">
        <v>90</v>
      </c>
      <c r="H189" s="50">
        <f t="shared" si="6"/>
        <v>378.12600000000003</v>
      </c>
    </row>
    <row r="190" spans="1:8" x14ac:dyDescent="0.25">
      <c r="A190" s="32">
        <v>26</v>
      </c>
      <c r="B190" s="44" t="s">
        <v>148</v>
      </c>
      <c r="C190" s="112" t="s">
        <v>174</v>
      </c>
      <c r="D190" s="46">
        <v>22.007000000000001</v>
      </c>
      <c r="E190" s="47">
        <v>3</v>
      </c>
      <c r="F190" s="48" t="s">
        <v>9</v>
      </c>
      <c r="G190" s="49">
        <v>90</v>
      </c>
      <c r="H190" s="50">
        <f t="shared" si="6"/>
        <v>396.12600000000003</v>
      </c>
    </row>
    <row r="191" spans="1:8" x14ac:dyDescent="0.25">
      <c r="A191" s="32">
        <v>27</v>
      </c>
      <c r="B191" s="44" t="s">
        <v>148</v>
      </c>
      <c r="C191" s="112" t="s">
        <v>175</v>
      </c>
      <c r="D191" s="46">
        <v>13.004</v>
      </c>
      <c r="E191" s="47">
        <v>3</v>
      </c>
      <c r="F191" s="48" t="s">
        <v>9</v>
      </c>
      <c r="G191" s="49">
        <v>90</v>
      </c>
      <c r="H191" s="50">
        <f t="shared" si="6"/>
        <v>234.072</v>
      </c>
    </row>
    <row r="192" spans="1:8" x14ac:dyDescent="0.25">
      <c r="A192" s="32">
        <v>28</v>
      </c>
      <c r="B192" s="44" t="s">
        <v>148</v>
      </c>
      <c r="C192" s="45" t="s">
        <v>176</v>
      </c>
      <c r="D192" s="46">
        <v>12.004</v>
      </c>
      <c r="E192" s="47">
        <v>3</v>
      </c>
      <c r="F192" s="48" t="s">
        <v>9</v>
      </c>
      <c r="G192" s="49">
        <v>90</v>
      </c>
      <c r="H192" s="50">
        <f t="shared" si="6"/>
        <v>216.072</v>
      </c>
    </row>
    <row r="193" spans="1:8" x14ac:dyDescent="0.25">
      <c r="A193" s="32">
        <v>29</v>
      </c>
      <c r="B193" s="44" t="s">
        <v>148</v>
      </c>
      <c r="C193" s="45" t="s">
        <v>177</v>
      </c>
      <c r="D193" s="46">
        <v>14.505000000000001</v>
      </c>
      <c r="E193" s="47">
        <v>3</v>
      </c>
      <c r="F193" s="48" t="s">
        <v>9</v>
      </c>
      <c r="G193" s="49">
        <v>90</v>
      </c>
      <c r="H193" s="50">
        <f t="shared" si="6"/>
        <v>261.09000000000003</v>
      </c>
    </row>
    <row r="194" spans="1:8" x14ac:dyDescent="0.25">
      <c r="A194" s="32">
        <v>30</v>
      </c>
      <c r="B194" s="44" t="s">
        <v>148</v>
      </c>
      <c r="C194" s="45" t="s">
        <v>178</v>
      </c>
      <c r="D194" s="46">
        <v>45.713999999999999</v>
      </c>
      <c r="E194" s="47">
        <v>3</v>
      </c>
      <c r="F194" s="48" t="s">
        <v>9</v>
      </c>
      <c r="G194" s="49">
        <v>90</v>
      </c>
      <c r="H194" s="50">
        <f t="shared" si="6"/>
        <v>822.85199999999998</v>
      </c>
    </row>
    <row r="195" spans="1:8" x14ac:dyDescent="0.25">
      <c r="A195" s="32">
        <v>32</v>
      </c>
      <c r="B195" s="44" t="s">
        <v>148</v>
      </c>
      <c r="C195" s="45" t="s">
        <v>179</v>
      </c>
      <c r="D195" s="46">
        <v>22.507000000000001</v>
      </c>
      <c r="E195" s="47">
        <v>3</v>
      </c>
      <c r="F195" s="48" t="s">
        <v>9</v>
      </c>
      <c r="G195" s="49">
        <v>90</v>
      </c>
      <c r="H195" s="50">
        <f t="shared" si="6"/>
        <v>405.12600000000003</v>
      </c>
    </row>
    <row r="196" spans="1:8" x14ac:dyDescent="0.25">
      <c r="A196" s="32">
        <v>33</v>
      </c>
      <c r="B196" s="44" t="s">
        <v>148</v>
      </c>
      <c r="C196" s="45" t="s">
        <v>180</v>
      </c>
      <c r="D196" s="46">
        <v>15.504</v>
      </c>
      <c r="E196" s="47">
        <v>3</v>
      </c>
      <c r="F196" s="48" t="s">
        <v>9</v>
      </c>
      <c r="G196" s="49">
        <v>90</v>
      </c>
      <c r="H196" s="50">
        <f t="shared" si="6"/>
        <v>279.072</v>
      </c>
    </row>
    <row r="197" spans="1:8" x14ac:dyDescent="0.25">
      <c r="A197" s="32">
        <v>34</v>
      </c>
      <c r="B197" s="44" t="s">
        <v>148</v>
      </c>
      <c r="C197" s="45" t="s">
        <v>181</v>
      </c>
      <c r="D197" s="46">
        <v>15.505000000000001</v>
      </c>
      <c r="E197" s="47">
        <v>3</v>
      </c>
      <c r="F197" s="48" t="s">
        <v>9</v>
      </c>
      <c r="G197" s="49">
        <v>90</v>
      </c>
      <c r="H197" s="50">
        <f t="shared" si="6"/>
        <v>279.09000000000003</v>
      </c>
    </row>
    <row r="198" spans="1:8" x14ac:dyDescent="0.25">
      <c r="A198" s="32">
        <v>35</v>
      </c>
      <c r="B198" s="44" t="s">
        <v>148</v>
      </c>
      <c r="C198" s="45" t="s">
        <v>182</v>
      </c>
      <c r="D198" s="46">
        <v>15.005000000000001</v>
      </c>
      <c r="E198" s="47">
        <v>3</v>
      </c>
      <c r="F198" s="48" t="s">
        <v>9</v>
      </c>
      <c r="G198" s="49">
        <v>90</v>
      </c>
      <c r="H198" s="50">
        <f t="shared" si="6"/>
        <v>270.09000000000003</v>
      </c>
    </row>
    <row r="199" spans="1:8" x14ac:dyDescent="0.25">
      <c r="A199" s="32">
        <v>36</v>
      </c>
      <c r="B199" s="68" t="s">
        <v>148</v>
      </c>
      <c r="C199" s="69" t="s">
        <v>183</v>
      </c>
      <c r="D199" s="70">
        <v>15.005000000000001</v>
      </c>
      <c r="E199" s="54">
        <v>3</v>
      </c>
      <c r="F199" s="71" t="s">
        <v>9</v>
      </c>
      <c r="G199" s="56">
        <v>90</v>
      </c>
      <c r="H199" s="57">
        <f t="shared" si="6"/>
        <v>270.09000000000003</v>
      </c>
    </row>
    <row r="200" spans="1:8" x14ac:dyDescent="0.25">
      <c r="A200" s="32">
        <v>37</v>
      </c>
      <c r="B200" s="44" t="s">
        <v>148</v>
      </c>
      <c r="C200" s="45" t="s">
        <v>184</v>
      </c>
      <c r="D200" s="46">
        <v>64.269000000000005</v>
      </c>
      <c r="E200" s="47">
        <v>3</v>
      </c>
      <c r="F200" s="48" t="s">
        <v>9</v>
      </c>
      <c r="G200" s="49">
        <v>90</v>
      </c>
      <c r="H200" s="50">
        <f t="shared" si="6"/>
        <v>1156.8420000000001</v>
      </c>
    </row>
    <row r="201" spans="1:8" x14ac:dyDescent="0.25">
      <c r="A201" s="32">
        <v>38</v>
      </c>
      <c r="B201" s="44" t="s">
        <v>148</v>
      </c>
      <c r="C201" s="45" t="s">
        <v>185</v>
      </c>
      <c r="D201" s="46">
        <v>18.004999999999999</v>
      </c>
      <c r="E201" s="47">
        <v>3</v>
      </c>
      <c r="F201" s="48" t="s">
        <v>9</v>
      </c>
      <c r="G201" s="49">
        <v>90</v>
      </c>
      <c r="H201" s="50">
        <f t="shared" si="6"/>
        <v>324.08999999999997</v>
      </c>
    </row>
    <row r="202" spans="1:8" x14ac:dyDescent="0.25">
      <c r="A202" s="32">
        <v>39</v>
      </c>
      <c r="B202" s="44" t="s">
        <v>148</v>
      </c>
      <c r="C202" s="45" t="s">
        <v>186</v>
      </c>
      <c r="D202" s="46">
        <v>1.667</v>
      </c>
      <c r="E202" s="47">
        <v>3</v>
      </c>
      <c r="F202" s="48" t="s">
        <v>9</v>
      </c>
      <c r="G202" s="49">
        <v>90</v>
      </c>
      <c r="H202" s="50">
        <f t="shared" si="6"/>
        <v>30.006</v>
      </c>
    </row>
    <row r="203" spans="1:8" x14ac:dyDescent="0.25">
      <c r="A203" s="32">
        <v>40</v>
      </c>
      <c r="B203" s="44" t="s">
        <v>148</v>
      </c>
      <c r="C203" s="45" t="s">
        <v>187</v>
      </c>
      <c r="D203" s="46">
        <v>18.504999999999999</v>
      </c>
      <c r="E203" s="47">
        <v>3</v>
      </c>
      <c r="F203" s="48" t="s">
        <v>9</v>
      </c>
      <c r="G203" s="49">
        <v>90</v>
      </c>
      <c r="H203" s="50">
        <f t="shared" si="6"/>
        <v>333.09</v>
      </c>
    </row>
    <row r="204" spans="1:8" x14ac:dyDescent="0.25">
      <c r="A204" s="32">
        <v>41</v>
      </c>
      <c r="B204" s="44" t="s">
        <v>148</v>
      </c>
      <c r="C204" s="112" t="s">
        <v>188</v>
      </c>
      <c r="D204" s="46">
        <v>11.003</v>
      </c>
      <c r="E204" s="47">
        <v>4</v>
      </c>
      <c r="F204" s="48" t="s">
        <v>9</v>
      </c>
      <c r="G204" s="49">
        <v>90</v>
      </c>
      <c r="H204" s="50">
        <f t="shared" si="6"/>
        <v>198.054</v>
      </c>
    </row>
    <row r="205" spans="1:8" x14ac:dyDescent="0.25">
      <c r="A205" s="32">
        <v>42</v>
      </c>
      <c r="B205" s="44" t="s">
        <v>148</v>
      </c>
      <c r="C205" s="45" t="s">
        <v>189</v>
      </c>
      <c r="D205" s="46">
        <v>16.805</v>
      </c>
      <c r="E205" s="47">
        <v>3</v>
      </c>
      <c r="F205" s="48" t="s">
        <v>9</v>
      </c>
      <c r="G205" s="49">
        <v>90</v>
      </c>
      <c r="H205" s="50">
        <f t="shared" si="6"/>
        <v>302.49</v>
      </c>
    </row>
    <row r="206" spans="1:8" x14ac:dyDescent="0.25">
      <c r="A206" s="32">
        <v>43</v>
      </c>
      <c r="B206" s="44" t="s">
        <v>148</v>
      </c>
      <c r="C206" s="45" t="s">
        <v>190</v>
      </c>
      <c r="D206" s="46">
        <v>30.009</v>
      </c>
      <c r="E206" s="47">
        <v>3</v>
      </c>
      <c r="F206" s="48" t="s">
        <v>9</v>
      </c>
      <c r="G206" s="49">
        <v>90</v>
      </c>
      <c r="H206" s="50">
        <f t="shared" si="6"/>
        <v>540.16200000000003</v>
      </c>
    </row>
    <row r="207" spans="1:8" x14ac:dyDescent="0.25">
      <c r="A207" s="32">
        <v>44</v>
      </c>
      <c r="B207" s="44" t="s">
        <v>148</v>
      </c>
      <c r="C207" s="45" t="s">
        <v>191</v>
      </c>
      <c r="D207" s="46">
        <v>24.132000000000001</v>
      </c>
      <c r="E207" s="47">
        <v>3</v>
      </c>
      <c r="F207" s="48" t="s">
        <v>9</v>
      </c>
      <c r="G207" s="49">
        <v>90</v>
      </c>
      <c r="H207" s="50">
        <f t="shared" ref="H207:H239" si="7">20%*G207*D207</f>
        <v>434.37600000000003</v>
      </c>
    </row>
    <row r="208" spans="1:8" x14ac:dyDescent="0.25">
      <c r="A208" s="32">
        <v>45</v>
      </c>
      <c r="B208" s="44" t="s">
        <v>148</v>
      </c>
      <c r="C208" s="45" t="s">
        <v>192</v>
      </c>
      <c r="D208" s="46">
        <v>19.131</v>
      </c>
      <c r="E208" s="47">
        <v>3</v>
      </c>
      <c r="F208" s="48" t="s">
        <v>9</v>
      </c>
      <c r="G208" s="49">
        <v>90</v>
      </c>
      <c r="H208" s="50">
        <f t="shared" si="7"/>
        <v>344.358</v>
      </c>
    </row>
    <row r="209" spans="1:8" x14ac:dyDescent="0.25">
      <c r="A209" s="32">
        <v>46</v>
      </c>
      <c r="B209" s="44" t="s">
        <v>148</v>
      </c>
      <c r="C209" s="45" t="s">
        <v>193</v>
      </c>
      <c r="D209" s="46">
        <v>50.015000000000001</v>
      </c>
      <c r="E209" s="47">
        <v>3</v>
      </c>
      <c r="F209" s="48" t="s">
        <v>9</v>
      </c>
      <c r="G209" s="49">
        <v>90</v>
      </c>
      <c r="H209" s="50">
        <f t="shared" si="7"/>
        <v>900.27</v>
      </c>
    </row>
    <row r="210" spans="1:8" x14ac:dyDescent="0.25">
      <c r="A210" s="32">
        <v>47</v>
      </c>
      <c r="B210" s="44" t="s">
        <v>148</v>
      </c>
      <c r="C210" s="45" t="s">
        <v>194</v>
      </c>
      <c r="D210" s="46">
        <v>23.007000000000001</v>
      </c>
      <c r="E210" s="47">
        <v>3</v>
      </c>
      <c r="F210" s="48" t="s">
        <v>9</v>
      </c>
      <c r="G210" s="49">
        <v>90</v>
      </c>
      <c r="H210" s="50">
        <f t="shared" si="7"/>
        <v>414.12600000000003</v>
      </c>
    </row>
    <row r="211" spans="1:8" x14ac:dyDescent="0.25">
      <c r="A211" s="32">
        <v>48</v>
      </c>
      <c r="B211" s="68" t="s">
        <v>148</v>
      </c>
      <c r="C211" s="69" t="s">
        <v>195</v>
      </c>
      <c r="D211" s="70">
        <v>24.007000000000001</v>
      </c>
      <c r="E211" s="54">
        <v>3</v>
      </c>
      <c r="F211" s="71" t="s">
        <v>9</v>
      </c>
      <c r="G211" s="56">
        <v>90</v>
      </c>
      <c r="H211" s="57">
        <f t="shared" si="7"/>
        <v>432.12600000000003</v>
      </c>
    </row>
    <row r="212" spans="1:8" x14ac:dyDescent="0.25">
      <c r="A212" s="32">
        <v>49</v>
      </c>
      <c r="B212" s="44" t="s">
        <v>148</v>
      </c>
      <c r="C212" s="45" t="s">
        <v>196</v>
      </c>
      <c r="D212" s="46">
        <v>11.503</v>
      </c>
      <c r="E212" s="47">
        <v>3</v>
      </c>
      <c r="F212" s="48" t="s">
        <v>9</v>
      </c>
      <c r="G212" s="49">
        <v>90</v>
      </c>
      <c r="H212" s="50">
        <f t="shared" si="7"/>
        <v>207.054</v>
      </c>
    </row>
    <row r="213" spans="1:8" x14ac:dyDescent="0.25">
      <c r="A213" s="32">
        <v>50</v>
      </c>
      <c r="B213" s="44" t="s">
        <v>148</v>
      </c>
      <c r="C213" s="45" t="s">
        <v>197</v>
      </c>
      <c r="D213" s="46">
        <v>25.007000000000001</v>
      </c>
      <c r="E213" s="47">
        <v>3</v>
      </c>
      <c r="F213" s="48" t="s">
        <v>9</v>
      </c>
      <c r="G213" s="49">
        <v>90</v>
      </c>
      <c r="H213" s="50">
        <f t="shared" si="7"/>
        <v>450.12600000000003</v>
      </c>
    </row>
    <row r="214" spans="1:8" x14ac:dyDescent="0.25">
      <c r="A214" s="32">
        <v>51</v>
      </c>
      <c r="B214" s="44" t="s">
        <v>148</v>
      </c>
      <c r="C214" s="45" t="s">
        <v>198</v>
      </c>
      <c r="D214" s="46">
        <v>32.01</v>
      </c>
      <c r="E214" s="47">
        <v>3</v>
      </c>
      <c r="F214" s="48" t="s">
        <v>9</v>
      </c>
      <c r="G214" s="49">
        <v>90</v>
      </c>
      <c r="H214" s="50">
        <f t="shared" si="7"/>
        <v>576.17999999999995</v>
      </c>
    </row>
    <row r="215" spans="1:8" x14ac:dyDescent="0.25">
      <c r="A215" s="32">
        <v>52</v>
      </c>
      <c r="B215" s="44" t="s">
        <v>148</v>
      </c>
      <c r="C215" s="45" t="s">
        <v>199</v>
      </c>
      <c r="D215" s="46">
        <v>32.009</v>
      </c>
      <c r="E215" s="47">
        <v>3</v>
      </c>
      <c r="F215" s="48" t="s">
        <v>9</v>
      </c>
      <c r="G215" s="49">
        <v>90</v>
      </c>
      <c r="H215" s="50">
        <f t="shared" si="7"/>
        <v>576.16200000000003</v>
      </c>
    </row>
    <row r="216" spans="1:8" x14ac:dyDescent="0.25">
      <c r="A216" s="32">
        <v>53</v>
      </c>
      <c r="B216" s="111" t="s">
        <v>148</v>
      </c>
      <c r="C216" s="112" t="s">
        <v>200</v>
      </c>
      <c r="D216" s="113">
        <v>21.006</v>
      </c>
      <c r="E216" s="114">
        <v>3</v>
      </c>
      <c r="F216" s="115" t="s">
        <v>9</v>
      </c>
      <c r="G216" s="49">
        <v>90</v>
      </c>
      <c r="H216" s="50">
        <f t="shared" si="7"/>
        <v>378.108</v>
      </c>
    </row>
    <row r="217" spans="1:8" x14ac:dyDescent="0.25">
      <c r="A217" s="32">
        <v>54</v>
      </c>
      <c r="B217" s="111" t="s">
        <v>148</v>
      </c>
      <c r="C217" s="112" t="s">
        <v>201</v>
      </c>
      <c r="D217" s="113">
        <v>174.25899999999999</v>
      </c>
      <c r="E217" s="114">
        <v>4</v>
      </c>
      <c r="F217" s="115" t="s">
        <v>9</v>
      </c>
      <c r="G217" s="49">
        <v>90</v>
      </c>
      <c r="H217" s="50">
        <f t="shared" si="7"/>
        <v>3136.6619999999998</v>
      </c>
    </row>
    <row r="218" spans="1:8" x14ac:dyDescent="0.25">
      <c r="A218" s="32">
        <v>55</v>
      </c>
      <c r="B218" s="44" t="s">
        <v>148</v>
      </c>
      <c r="C218" s="45" t="s">
        <v>202</v>
      </c>
      <c r="D218" s="46">
        <v>32.009</v>
      </c>
      <c r="E218" s="47">
        <v>3</v>
      </c>
      <c r="F218" s="48" t="s">
        <v>9</v>
      </c>
      <c r="G218" s="49">
        <v>90</v>
      </c>
      <c r="H218" s="50">
        <f t="shared" si="7"/>
        <v>576.16200000000003</v>
      </c>
    </row>
    <row r="219" spans="1:8" x14ac:dyDescent="0.25">
      <c r="A219" s="32">
        <v>56</v>
      </c>
      <c r="B219" s="44" t="s">
        <v>148</v>
      </c>
      <c r="C219" s="45" t="s">
        <v>203</v>
      </c>
      <c r="D219" s="46">
        <v>33.01</v>
      </c>
      <c r="E219" s="47">
        <v>3</v>
      </c>
      <c r="F219" s="48" t="s">
        <v>9</v>
      </c>
      <c r="G219" s="49">
        <v>90</v>
      </c>
      <c r="H219" s="50">
        <f t="shared" si="7"/>
        <v>594.17999999999995</v>
      </c>
    </row>
    <row r="220" spans="1:8" x14ac:dyDescent="0.25">
      <c r="A220" s="32">
        <v>57</v>
      </c>
      <c r="B220" s="44" t="s">
        <v>148</v>
      </c>
      <c r="C220" s="45" t="s">
        <v>204</v>
      </c>
      <c r="D220" s="46">
        <v>32.51</v>
      </c>
      <c r="E220" s="47">
        <v>3</v>
      </c>
      <c r="F220" s="48" t="s">
        <v>9</v>
      </c>
      <c r="G220" s="49">
        <v>90</v>
      </c>
      <c r="H220" s="50">
        <f t="shared" si="7"/>
        <v>585.17999999999995</v>
      </c>
    </row>
    <row r="221" spans="1:8" x14ac:dyDescent="0.25">
      <c r="A221" s="32">
        <v>58</v>
      </c>
      <c r="B221" s="44" t="s">
        <v>148</v>
      </c>
      <c r="C221" s="45" t="s">
        <v>205</v>
      </c>
      <c r="D221" s="46">
        <v>12.004</v>
      </c>
      <c r="E221" s="47">
        <v>3</v>
      </c>
      <c r="F221" s="48" t="s">
        <v>9</v>
      </c>
      <c r="G221" s="49">
        <v>90</v>
      </c>
      <c r="H221" s="50">
        <f t="shared" si="7"/>
        <v>216.072</v>
      </c>
    </row>
    <row r="222" spans="1:8" x14ac:dyDescent="0.25">
      <c r="A222" s="32">
        <v>59</v>
      </c>
      <c r="B222" s="44" t="s">
        <v>148</v>
      </c>
      <c r="C222" s="45" t="s">
        <v>206</v>
      </c>
      <c r="D222" s="46">
        <v>10.503</v>
      </c>
      <c r="E222" s="47">
        <v>3</v>
      </c>
      <c r="F222" s="48" t="s">
        <v>9</v>
      </c>
      <c r="G222" s="49">
        <v>90</v>
      </c>
      <c r="H222" s="50">
        <f t="shared" si="7"/>
        <v>189.054</v>
      </c>
    </row>
    <row r="223" spans="1:8" x14ac:dyDescent="0.25">
      <c r="A223" s="32">
        <v>60</v>
      </c>
      <c r="B223" s="44" t="s">
        <v>148</v>
      </c>
      <c r="C223" s="45" t="s">
        <v>207</v>
      </c>
      <c r="D223" s="46">
        <v>17.431999999999999</v>
      </c>
      <c r="E223" s="47">
        <v>3</v>
      </c>
      <c r="F223" s="48" t="s">
        <v>9</v>
      </c>
      <c r="G223" s="49">
        <v>90</v>
      </c>
      <c r="H223" s="50">
        <f t="shared" si="7"/>
        <v>313.77599999999995</v>
      </c>
    </row>
    <row r="224" spans="1:8" x14ac:dyDescent="0.25">
      <c r="A224" s="32">
        <v>61</v>
      </c>
      <c r="B224" s="44" t="s">
        <v>148</v>
      </c>
      <c r="C224" s="45" t="s">
        <v>208</v>
      </c>
      <c r="D224" s="46">
        <v>120.036</v>
      </c>
      <c r="E224" s="47">
        <v>3</v>
      </c>
      <c r="F224" s="48" t="s">
        <v>9</v>
      </c>
      <c r="G224" s="49">
        <v>90</v>
      </c>
      <c r="H224" s="50">
        <f t="shared" si="7"/>
        <v>2160.6480000000001</v>
      </c>
    </row>
    <row r="225" spans="1:8" x14ac:dyDescent="0.25">
      <c r="A225" s="32">
        <v>62</v>
      </c>
      <c r="B225" s="44" t="s">
        <v>148</v>
      </c>
      <c r="C225" s="45" t="s">
        <v>209</v>
      </c>
      <c r="D225" s="46">
        <v>45.014000000000003</v>
      </c>
      <c r="E225" s="47">
        <v>3</v>
      </c>
      <c r="F225" s="48" t="s">
        <v>9</v>
      </c>
      <c r="G225" s="49">
        <v>90</v>
      </c>
      <c r="H225" s="50">
        <f t="shared" si="7"/>
        <v>810.25200000000007</v>
      </c>
    </row>
    <row r="226" spans="1:8" x14ac:dyDescent="0.25">
      <c r="A226" s="32">
        <v>63</v>
      </c>
      <c r="B226" s="37" t="s">
        <v>148</v>
      </c>
      <c r="C226" s="38" t="s">
        <v>210</v>
      </c>
      <c r="D226" s="39">
        <v>10.003</v>
      </c>
      <c r="E226" s="40">
        <v>3</v>
      </c>
      <c r="F226" s="41" t="s">
        <v>9</v>
      </c>
      <c r="G226" s="42">
        <v>90</v>
      </c>
      <c r="H226" s="43">
        <f t="shared" si="7"/>
        <v>180.054</v>
      </c>
    </row>
    <row r="227" spans="1:8" x14ac:dyDescent="0.25">
      <c r="A227" s="32">
        <v>64</v>
      </c>
      <c r="B227" s="44" t="s">
        <v>148</v>
      </c>
      <c r="C227" s="45" t="s">
        <v>211</v>
      </c>
      <c r="D227" s="46">
        <v>10.003</v>
      </c>
      <c r="E227" s="47">
        <v>3</v>
      </c>
      <c r="F227" s="48" t="s">
        <v>9</v>
      </c>
      <c r="G227" s="49">
        <v>90</v>
      </c>
      <c r="H227" s="50">
        <f t="shared" si="7"/>
        <v>180.054</v>
      </c>
    </row>
    <row r="228" spans="1:8" x14ac:dyDescent="0.25">
      <c r="A228" s="32">
        <v>65</v>
      </c>
      <c r="B228" s="44" t="s">
        <v>148</v>
      </c>
      <c r="C228" s="45" t="s">
        <v>212</v>
      </c>
      <c r="D228" s="46">
        <v>33.99</v>
      </c>
      <c r="E228" s="47">
        <v>3</v>
      </c>
      <c r="F228" s="48" t="s">
        <v>9</v>
      </c>
      <c r="G228" s="49">
        <v>90</v>
      </c>
      <c r="H228" s="50">
        <f t="shared" si="7"/>
        <v>611.82000000000005</v>
      </c>
    </row>
    <row r="229" spans="1:8" x14ac:dyDescent="0.25">
      <c r="A229" s="32">
        <v>66</v>
      </c>
      <c r="B229" s="44" t="s">
        <v>148</v>
      </c>
      <c r="C229" s="45" t="s">
        <v>213</v>
      </c>
      <c r="D229" s="46">
        <v>32.765999999999998</v>
      </c>
      <c r="E229" s="47">
        <v>3</v>
      </c>
      <c r="F229" s="48" t="s">
        <v>9</v>
      </c>
      <c r="G229" s="49">
        <v>90</v>
      </c>
      <c r="H229" s="50">
        <f t="shared" si="7"/>
        <v>589.78800000000001</v>
      </c>
    </row>
    <row r="230" spans="1:8" x14ac:dyDescent="0.25">
      <c r="A230" s="32">
        <v>67</v>
      </c>
      <c r="B230" s="44" t="s">
        <v>148</v>
      </c>
      <c r="C230" s="45" t="s">
        <v>214</v>
      </c>
      <c r="D230" s="46">
        <v>29.007999999999999</v>
      </c>
      <c r="E230" s="47">
        <v>3</v>
      </c>
      <c r="F230" s="48" t="s">
        <v>9</v>
      </c>
      <c r="G230" s="49">
        <v>90</v>
      </c>
      <c r="H230" s="50">
        <f t="shared" si="7"/>
        <v>522.14400000000001</v>
      </c>
    </row>
    <row r="231" spans="1:8" x14ac:dyDescent="0.25">
      <c r="A231" s="32">
        <v>68</v>
      </c>
      <c r="B231" s="44" t="s">
        <v>148</v>
      </c>
      <c r="C231" s="45" t="s">
        <v>215</v>
      </c>
      <c r="D231" s="46">
        <v>22.763000000000002</v>
      </c>
      <c r="E231" s="47">
        <v>3</v>
      </c>
      <c r="F231" s="48" t="s">
        <v>9</v>
      </c>
      <c r="G231" s="49">
        <v>90</v>
      </c>
      <c r="H231" s="50">
        <f t="shared" si="7"/>
        <v>409.73400000000004</v>
      </c>
    </row>
    <row r="232" spans="1:8" ht="15.75" thickBot="1" x14ac:dyDescent="0.3">
      <c r="A232" s="32">
        <v>69</v>
      </c>
      <c r="B232" s="68" t="s">
        <v>148</v>
      </c>
      <c r="C232" s="69" t="s">
        <v>216</v>
      </c>
      <c r="D232" s="70">
        <v>929.505</v>
      </c>
      <c r="E232" s="54">
        <v>3</v>
      </c>
      <c r="F232" s="71" t="s">
        <v>9</v>
      </c>
      <c r="G232" s="56">
        <v>90</v>
      </c>
      <c r="H232" s="57">
        <f t="shared" si="7"/>
        <v>16731.09</v>
      </c>
    </row>
    <row r="233" spans="1:8" ht="15.75" thickBot="1" x14ac:dyDescent="0.3">
      <c r="A233" s="30"/>
      <c r="B233" s="65" t="s">
        <v>14</v>
      </c>
      <c r="C233" s="66"/>
      <c r="D233" s="60">
        <f>SUM(D165:D232)</f>
        <v>2766.7579999999998</v>
      </c>
      <c r="E233" s="61"/>
      <c r="F233" s="62"/>
      <c r="G233" s="63"/>
      <c r="H233" s="64"/>
    </row>
    <row r="234" spans="1:8" x14ac:dyDescent="0.25">
      <c r="A234" s="35"/>
      <c r="B234" s="37"/>
      <c r="C234" s="38"/>
      <c r="D234" s="140"/>
      <c r="E234" s="40"/>
      <c r="F234" s="41"/>
      <c r="G234" s="42"/>
      <c r="H234" s="43"/>
    </row>
    <row r="235" spans="1:8" x14ac:dyDescent="0.25">
      <c r="A235" s="24">
        <v>1</v>
      </c>
      <c r="B235" s="37" t="s">
        <v>217</v>
      </c>
      <c r="C235" s="38" t="s">
        <v>218</v>
      </c>
      <c r="D235" s="39">
        <v>11.677</v>
      </c>
      <c r="E235" s="40">
        <v>3</v>
      </c>
      <c r="F235" s="41" t="s">
        <v>9</v>
      </c>
      <c r="G235" s="42">
        <v>90</v>
      </c>
      <c r="H235" s="43">
        <f t="shared" si="7"/>
        <v>210.18599999999998</v>
      </c>
    </row>
    <row r="236" spans="1:8" x14ac:dyDescent="0.25">
      <c r="A236" s="25">
        <v>2</v>
      </c>
      <c r="B236" s="44" t="s">
        <v>217</v>
      </c>
      <c r="C236" s="45" t="s">
        <v>219</v>
      </c>
      <c r="D236" s="46">
        <v>2.391</v>
      </c>
      <c r="E236" s="47">
        <v>3</v>
      </c>
      <c r="F236" s="48" t="s">
        <v>9</v>
      </c>
      <c r="G236" s="49">
        <v>90</v>
      </c>
      <c r="H236" s="50">
        <f t="shared" si="7"/>
        <v>43.037999999999997</v>
      </c>
    </row>
    <row r="237" spans="1:8" x14ac:dyDescent="0.25">
      <c r="A237" s="25">
        <v>3</v>
      </c>
      <c r="B237" s="44" t="s">
        <v>217</v>
      </c>
      <c r="C237" s="45" t="s">
        <v>220</v>
      </c>
      <c r="D237" s="46">
        <v>10.000999999999999</v>
      </c>
      <c r="E237" s="47">
        <v>3</v>
      </c>
      <c r="F237" s="48" t="s">
        <v>9</v>
      </c>
      <c r="G237" s="49">
        <v>90</v>
      </c>
      <c r="H237" s="50">
        <f t="shared" si="7"/>
        <v>180.018</v>
      </c>
    </row>
    <row r="238" spans="1:8" x14ac:dyDescent="0.25">
      <c r="A238" s="25">
        <v>4</v>
      </c>
      <c r="B238" s="44" t="s">
        <v>217</v>
      </c>
      <c r="C238" s="45" t="s">
        <v>221</v>
      </c>
      <c r="D238" s="46">
        <v>5.835</v>
      </c>
      <c r="E238" s="47">
        <v>3</v>
      </c>
      <c r="F238" s="48" t="s">
        <v>9</v>
      </c>
      <c r="G238" s="49">
        <v>90</v>
      </c>
      <c r="H238" s="50">
        <f t="shared" si="7"/>
        <v>105.03</v>
      </c>
    </row>
    <row r="239" spans="1:8" ht="15.75" thickBot="1" x14ac:dyDescent="0.3">
      <c r="A239" s="26">
        <v>5</v>
      </c>
      <c r="B239" s="68" t="s">
        <v>217</v>
      </c>
      <c r="C239" s="69" t="s">
        <v>222</v>
      </c>
      <c r="D239" s="70">
        <v>5.8339999999999996</v>
      </c>
      <c r="E239" s="54">
        <v>3</v>
      </c>
      <c r="F239" s="71" t="s">
        <v>9</v>
      </c>
      <c r="G239" s="56">
        <v>90</v>
      </c>
      <c r="H239" s="57">
        <f t="shared" si="7"/>
        <v>105.012</v>
      </c>
    </row>
    <row r="240" spans="1:8" ht="15.75" thickBot="1" x14ac:dyDescent="0.3">
      <c r="A240" s="27"/>
      <c r="B240" s="65" t="s">
        <v>14</v>
      </c>
      <c r="C240" s="66"/>
      <c r="D240" s="60">
        <f>SUM(D235:D239)</f>
        <v>35.738</v>
      </c>
      <c r="E240" s="61"/>
      <c r="F240" s="62"/>
      <c r="G240" s="63"/>
      <c r="H240" s="64"/>
    </row>
    <row r="241" spans="1:8" x14ac:dyDescent="0.25">
      <c r="A241" s="24"/>
      <c r="B241" s="37"/>
      <c r="C241" s="38"/>
      <c r="D241" s="39"/>
      <c r="E241" s="40"/>
      <c r="F241" s="41"/>
      <c r="G241" s="42"/>
      <c r="H241" s="43"/>
    </row>
    <row r="242" spans="1:8" x14ac:dyDescent="0.25">
      <c r="A242" s="26">
        <v>5</v>
      </c>
      <c r="B242" s="141" t="s">
        <v>223</v>
      </c>
      <c r="C242" s="142" t="s">
        <v>224</v>
      </c>
      <c r="D242" s="143">
        <v>79.876999999999995</v>
      </c>
      <c r="E242" s="144">
        <v>3</v>
      </c>
      <c r="F242" s="145" t="s">
        <v>20</v>
      </c>
      <c r="G242" s="56">
        <v>90</v>
      </c>
      <c r="H242" s="109">
        <f t="shared" ref="H242" si="8">20%*G242*D242</f>
        <v>1437.7859999999998</v>
      </c>
    </row>
    <row r="243" spans="1:8" ht="15.75" thickBot="1" x14ac:dyDescent="0.3">
      <c r="A243" s="36"/>
      <c r="B243" s="146" t="s">
        <v>14</v>
      </c>
      <c r="C243" s="147"/>
      <c r="D243" s="148">
        <f>SUM(D242:D242)</f>
        <v>79.876999999999995</v>
      </c>
      <c r="E243" s="149"/>
      <c r="F243" s="150"/>
      <c r="G243" s="151"/>
      <c r="H243" s="152"/>
    </row>
    <row r="244" spans="1:8" x14ac:dyDescent="0.25">
      <c r="A244" s="24"/>
      <c r="B244" s="37"/>
      <c r="C244" s="38"/>
      <c r="D244" s="39"/>
      <c r="E244" s="40"/>
      <c r="F244" s="41"/>
      <c r="G244" s="42"/>
      <c r="H244" s="43"/>
    </row>
    <row r="245" spans="1:8" x14ac:dyDescent="0.25">
      <c r="A245" s="25">
        <v>1</v>
      </c>
      <c r="B245" s="153" t="s">
        <v>225</v>
      </c>
      <c r="C245" s="45" t="s">
        <v>226</v>
      </c>
      <c r="D245" s="46">
        <v>10.002000000000001</v>
      </c>
      <c r="E245" s="47">
        <v>4</v>
      </c>
      <c r="F245" s="48" t="s">
        <v>9</v>
      </c>
      <c r="G245" s="49">
        <v>90</v>
      </c>
      <c r="H245" s="50">
        <f>20%*G245*D245</f>
        <v>180.036</v>
      </c>
    </row>
    <row r="246" spans="1:8" ht="15.75" thickBot="1" x14ac:dyDescent="0.3">
      <c r="A246" s="26">
        <v>2</v>
      </c>
      <c r="B246" s="131" t="s">
        <v>225</v>
      </c>
      <c r="C246" s="69" t="s">
        <v>227</v>
      </c>
      <c r="D246" s="70">
        <v>10.002000000000001</v>
      </c>
      <c r="E246" s="54">
        <v>4</v>
      </c>
      <c r="F246" s="71" t="s">
        <v>9</v>
      </c>
      <c r="G246" s="56">
        <v>90</v>
      </c>
      <c r="H246" s="57">
        <f>20%*G246*D246</f>
        <v>180.036</v>
      </c>
    </row>
    <row r="247" spans="1:8" ht="15.75" thickBot="1" x14ac:dyDescent="0.3">
      <c r="A247" s="27"/>
      <c r="B247" s="65" t="s">
        <v>14</v>
      </c>
      <c r="C247" s="66"/>
      <c r="D247" s="60">
        <f>SUM(D245:D246)</f>
        <v>20.004000000000001</v>
      </c>
      <c r="E247" s="61"/>
      <c r="F247" s="62"/>
      <c r="G247" s="63"/>
      <c r="H247" s="64"/>
    </row>
    <row r="248" spans="1:8" ht="15.75" thickBot="1" x14ac:dyDescent="0.3">
      <c r="A248" s="23"/>
      <c r="B248" s="171"/>
      <c r="C248" s="171"/>
      <c r="D248" s="172"/>
      <c r="E248" s="171"/>
      <c r="F248" s="171"/>
      <c r="G248" s="171"/>
      <c r="H248" s="173"/>
    </row>
    <row r="249" spans="1:8" x14ac:dyDescent="0.25">
      <c r="A249" s="25">
        <v>1</v>
      </c>
      <c r="B249" s="44" t="s">
        <v>228</v>
      </c>
      <c r="C249" s="45" t="s">
        <v>229</v>
      </c>
      <c r="D249" s="46">
        <v>10.000999999999999</v>
      </c>
      <c r="E249" s="47">
        <v>3</v>
      </c>
      <c r="F249" s="48" t="s">
        <v>9</v>
      </c>
      <c r="G249" s="49">
        <v>90</v>
      </c>
      <c r="H249" s="50">
        <f t="shared" ref="H249:H252" si="9">20%*G249*D249</f>
        <v>180.018</v>
      </c>
    </row>
    <row r="250" spans="1:8" x14ac:dyDescent="0.25">
      <c r="A250" s="25">
        <v>2</v>
      </c>
      <c r="B250" s="44" t="s">
        <v>228</v>
      </c>
      <c r="C250" s="45" t="s">
        <v>230</v>
      </c>
      <c r="D250" s="46">
        <v>17.146999999999998</v>
      </c>
      <c r="E250" s="47">
        <v>3</v>
      </c>
      <c r="F250" s="48" t="s">
        <v>9</v>
      </c>
      <c r="G250" s="49">
        <v>90</v>
      </c>
      <c r="H250" s="50">
        <f t="shared" si="9"/>
        <v>308.64599999999996</v>
      </c>
    </row>
    <row r="251" spans="1:8" x14ac:dyDescent="0.25">
      <c r="A251" s="25">
        <v>3</v>
      </c>
      <c r="B251" s="44" t="s">
        <v>228</v>
      </c>
      <c r="C251" s="45" t="s">
        <v>231</v>
      </c>
      <c r="D251" s="46">
        <v>14.108000000000001</v>
      </c>
      <c r="E251" s="47">
        <v>3</v>
      </c>
      <c r="F251" s="48" t="s">
        <v>9</v>
      </c>
      <c r="G251" s="49">
        <v>90</v>
      </c>
      <c r="H251" s="50">
        <f t="shared" si="9"/>
        <v>253.94400000000002</v>
      </c>
    </row>
    <row r="252" spans="1:8" ht="15.75" thickBot="1" x14ac:dyDescent="0.3">
      <c r="A252" s="28">
        <v>4</v>
      </c>
      <c r="B252" s="97" t="s">
        <v>228</v>
      </c>
      <c r="C252" s="98" t="s">
        <v>232</v>
      </c>
      <c r="D252" s="99">
        <v>1.4379999999999999</v>
      </c>
      <c r="E252" s="130">
        <v>3</v>
      </c>
      <c r="F252" s="101" t="s">
        <v>9</v>
      </c>
      <c r="G252" s="79">
        <v>90</v>
      </c>
      <c r="H252" s="87">
        <f t="shared" si="9"/>
        <v>25.884</v>
      </c>
    </row>
    <row r="253" spans="1:8" ht="15.75" thickBot="1" x14ac:dyDescent="0.3">
      <c r="A253" s="27"/>
      <c r="B253" s="65" t="s">
        <v>14</v>
      </c>
      <c r="C253" s="66"/>
      <c r="D253" s="60">
        <f>SUM(D252,D249:D251)</f>
        <v>42.694000000000003</v>
      </c>
      <c r="E253" s="61"/>
      <c r="F253" s="62"/>
      <c r="G253" s="63"/>
      <c r="H253" s="64"/>
    </row>
    <row r="254" spans="1:8" x14ac:dyDescent="0.25">
      <c r="A254" s="24"/>
      <c r="B254" s="37"/>
      <c r="C254" s="38"/>
      <c r="D254" s="140"/>
      <c r="E254" s="40"/>
      <c r="F254" s="41"/>
      <c r="G254" s="42"/>
      <c r="H254" s="43"/>
    </row>
    <row r="255" spans="1:8" x14ac:dyDescent="0.25">
      <c r="A255" s="25">
        <v>1</v>
      </c>
      <c r="B255" s="153" t="s">
        <v>233</v>
      </c>
      <c r="C255" s="154" t="s">
        <v>234</v>
      </c>
      <c r="D255" s="155">
        <v>10.002000000000001</v>
      </c>
      <c r="E255" s="114">
        <v>4</v>
      </c>
      <c r="F255" s="115" t="s">
        <v>9</v>
      </c>
      <c r="G255" s="49">
        <v>90</v>
      </c>
      <c r="H255" s="50">
        <f t="shared" ref="H255:H257" si="10">20%*G255*D255</f>
        <v>180.036</v>
      </c>
    </row>
    <row r="256" spans="1:8" x14ac:dyDescent="0.25">
      <c r="A256" s="26">
        <v>2</v>
      </c>
      <c r="B256" s="131" t="s">
        <v>233</v>
      </c>
      <c r="C256" s="69" t="s">
        <v>235</v>
      </c>
      <c r="D256" s="70">
        <v>20.004000000000001</v>
      </c>
      <c r="E256" s="156">
        <v>3</v>
      </c>
      <c r="F256" s="95" t="s">
        <v>9</v>
      </c>
      <c r="G256" s="56">
        <v>90</v>
      </c>
      <c r="H256" s="57">
        <f t="shared" si="10"/>
        <v>360.072</v>
      </c>
    </row>
    <row r="257" spans="1:8" ht="15.75" thickBot="1" x14ac:dyDescent="0.3">
      <c r="A257" s="29">
        <v>3</v>
      </c>
      <c r="B257" s="157" t="str">
        <f>'[1]Аренда-Наем ЕПК, МФ и З'!C281</f>
        <v>Сърнино</v>
      </c>
      <c r="C257" s="82" t="str">
        <f>'[1]Аренда-Наем ЕПК, МФ и З'!D281</f>
        <v>70634.74.93</v>
      </c>
      <c r="D257" s="83">
        <f>'[1]Аренда-Наем ЕПК, МФ и З'!E281</f>
        <v>1.02</v>
      </c>
      <c r="E257" s="158">
        <f>'[1]Аренда-Наем ЕПК, МФ и З'!F281</f>
        <v>3</v>
      </c>
      <c r="F257" s="85" t="str">
        <f>'[1]Аренда-Наем ЕПК, МФ и З'!G281</f>
        <v>нива</v>
      </c>
      <c r="G257" s="86">
        <v>90</v>
      </c>
      <c r="H257" s="159">
        <f t="shared" si="10"/>
        <v>18.36</v>
      </c>
    </row>
    <row r="258" spans="1:8" ht="15.75" thickBot="1" x14ac:dyDescent="0.3">
      <c r="A258" s="27"/>
      <c r="B258" s="65" t="s">
        <v>14</v>
      </c>
      <c r="C258" s="66"/>
      <c r="D258" s="60">
        <f>SUM(D255:D257)</f>
        <v>31.026</v>
      </c>
      <c r="E258" s="61"/>
      <c r="F258" s="62"/>
      <c r="G258" s="63"/>
      <c r="H258" s="64"/>
    </row>
    <row r="259" spans="1:8" x14ac:dyDescent="0.25">
      <c r="A259" s="24"/>
      <c r="B259" s="160"/>
      <c r="C259" s="161"/>
      <c r="D259" s="162"/>
      <c r="E259" s="163"/>
      <c r="F259" s="164"/>
      <c r="G259" s="42"/>
      <c r="H259" s="43"/>
    </row>
    <row r="260" spans="1:8" ht="16.5" thickBot="1" x14ac:dyDescent="0.3">
      <c r="A260" s="21"/>
      <c r="B260" s="14" t="s">
        <v>238</v>
      </c>
      <c r="C260" s="15"/>
      <c r="D260" s="16">
        <f>SUM(D258,D253,D247,D243,D240,D233,D163,D153,D150,D142,D139,D135,D132,D40,D37,D32,D28,D23,D19,D15,D11)</f>
        <v>6838.6899999999987</v>
      </c>
      <c r="E260" s="17"/>
      <c r="F260" s="18"/>
      <c r="G260" s="12"/>
      <c r="H260" s="13"/>
    </row>
    <row r="261" spans="1:8" ht="15.75" x14ac:dyDescent="0.25">
      <c r="A261" s="19"/>
      <c r="B261" s="165"/>
      <c r="C261" s="166"/>
      <c r="D261" s="166"/>
      <c r="E261" s="20"/>
      <c r="F261" s="20"/>
      <c r="G261" s="167"/>
      <c r="H261" s="20"/>
    </row>
    <row r="262" spans="1:8" x14ac:dyDescent="0.25">
      <c r="A262" s="2"/>
      <c r="B262" s="1"/>
      <c r="C262" s="1"/>
      <c r="D262" s="3"/>
      <c r="E262" s="3"/>
      <c r="F262" s="4"/>
      <c r="G262" s="1"/>
      <c r="H262" s="3"/>
    </row>
  </sheetData>
  <autoFilter ref="B1:B279"/>
  <mergeCells count="1">
    <mergeCell ref="A2:H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ГЕН. ТОШЕВО</vt:lpstr>
      <vt:lpstr>'ГЕН. ТОШЕВО'!Печат_заглавия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Анелия</dc:creator>
  <cp:lastModifiedBy>Анелия</cp:lastModifiedBy>
  <cp:lastPrinted>2024-08-29T07:35:55Z</cp:lastPrinted>
  <dcterms:created xsi:type="dcterms:W3CDTF">2024-04-17T08:11:04Z</dcterms:created>
  <dcterms:modified xsi:type="dcterms:W3CDTF">2024-08-29T07:36:01Z</dcterms:modified>
</cp:coreProperties>
</file>