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 САЙТ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K20" i="2" s="1"/>
  <c r="I17" i="2"/>
  <c r="K17" i="2" s="1"/>
  <c r="I14" i="2"/>
  <c r="K14" i="2" s="1"/>
  <c r="I11" i="2"/>
  <c r="K11" i="2" s="1"/>
  <c r="I8" i="2"/>
  <c r="K8" i="2" s="1"/>
  <c r="E21" i="2"/>
  <c r="E18" i="2"/>
  <c r="E15" i="2"/>
  <c r="E12" i="2"/>
  <c r="E23" i="2" s="1"/>
  <c r="E9" i="2"/>
</calcChain>
</file>

<file path=xl/sharedStrings.xml><?xml version="1.0" encoding="utf-8"?>
<sst xmlns="http://schemas.openxmlformats.org/spreadsheetml/2006/main" count="33" uniqueCount="25">
  <si>
    <t>Безводица</t>
  </si>
  <si>
    <t>03174.21.16</t>
  </si>
  <si>
    <t>нива</t>
  </si>
  <si>
    <t>Кремена</t>
  </si>
  <si>
    <t>39623.12.2</t>
  </si>
  <si>
    <t>Друг вид нива</t>
  </si>
  <si>
    <t>Ляхово</t>
  </si>
  <si>
    <t>44882.18.19</t>
  </si>
  <si>
    <t>Оброчище</t>
  </si>
  <si>
    <t>53120.26.16</t>
  </si>
  <si>
    <t>Сенокос</t>
  </si>
  <si>
    <t>66250.35.60</t>
  </si>
  <si>
    <t>№ 
по ред</t>
  </si>
  <si>
    <t>Землище</t>
  </si>
  <si>
    <t>Кат.</t>
  </si>
  <si>
    <t>НТП</t>
  </si>
  <si>
    <t>Общо:</t>
  </si>
  <si>
    <t>№ имот</t>
  </si>
  <si>
    <t>Площ           дка</t>
  </si>
  <si>
    <t>Начална цена евро/дка</t>
  </si>
  <si>
    <t>Начална цена     лв. /дка</t>
  </si>
  <si>
    <t>Депозит     20 % (евро)</t>
  </si>
  <si>
    <t>Депозит     20 %  (лева)</t>
  </si>
  <si>
    <t>5 имота</t>
  </si>
  <si>
    <r>
      <t xml:space="preserve"> СПИСЪК
ЗА ПРОВЕЖДАНЕ НА II - РА ТРЪЖНА СЕСИЯ ЗА ОТДАВАНЕ ПОД АРЕНДА                                                                                            ЗА СРОК ОТ ДЕСЕТ СТОПАНСКИ ГОДИНИ                                                                                                                                                                     НА СВОБОДНИТЕ ЗЕМЕДЕЛСКИ ЗЕМИ ОТ ДПФ 
</t>
    </r>
    <r>
      <rPr>
        <b/>
        <u/>
        <sz val="11"/>
        <rFont val="Arial"/>
        <family val="2"/>
        <charset val="204"/>
      </rPr>
      <t>ЗА ОБЩИНА БАЛЧИК ЗА СТОПАНСКАТА 2026/2027 г</t>
    </r>
    <r>
      <rPr>
        <b/>
        <sz val="11"/>
        <rFont val="Arial"/>
        <family val="2"/>
        <charset val="204"/>
      </rPr>
      <t xml:space="preserve">.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</si>
</sst>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scheme val="minor"/>
    </font>
    <font>
      <b/>
      <u/>
      <sz val="11"/>
      <name val="Arial"/>
      <family val="2"/>
      <charset val="204"/>
    </font>
    <font>
      <b/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106">
    <xf numFmtId="0" fontId="0" fillId="0" borderId="0" xfId="0"/>
    <xf numFmtId="0" fontId="7" fillId="0" borderId="9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8" fillId="2" borderId="9" xfId="0" applyFont="1" applyFill="1" applyBorder="1" applyAlignment="1">
      <alignment horizontal="center"/>
    </xf>
    <xf numFmtId="0" fontId="8" fillId="0" borderId="14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49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2" fontId="4" fillId="0" borderId="25" xfId="0" applyNumberFormat="1" applyFont="1" applyBorder="1"/>
    <xf numFmtId="2" fontId="4" fillId="0" borderId="26" xfId="0" applyNumberFormat="1" applyFont="1" applyBorder="1"/>
    <xf numFmtId="0" fontId="2" fillId="2" borderId="10" xfId="1" applyFont="1" applyFill="1" applyBorder="1" applyAlignment="1">
      <alignment horizontal="right"/>
    </xf>
    <xf numFmtId="0" fontId="2" fillId="2" borderId="10" xfId="1" applyFont="1" applyFill="1" applyBorder="1" applyAlignment="1">
      <alignment horizontal="center"/>
    </xf>
    <xf numFmtId="2" fontId="4" fillId="2" borderId="10" xfId="0" applyNumberFormat="1" applyFont="1" applyFill="1" applyBorder="1"/>
    <xf numFmtId="2" fontId="4" fillId="2" borderId="11" xfId="0" applyNumberFormat="1" applyFont="1" applyFill="1" applyBorder="1"/>
    <xf numFmtId="0" fontId="2" fillId="0" borderId="17" xfId="1" applyFont="1" applyFill="1" applyBorder="1" applyAlignment="1">
      <alignment horizontal="right"/>
    </xf>
    <xf numFmtId="164" fontId="2" fillId="0" borderId="17" xfId="1" applyNumberFormat="1" applyFont="1" applyFill="1" applyBorder="1" applyAlignment="1">
      <alignment horizontal="right"/>
    </xf>
    <xf numFmtId="0" fontId="2" fillId="0" borderId="17" xfId="1" applyFont="1" applyFill="1" applyBorder="1" applyAlignment="1">
      <alignment horizontal="center"/>
    </xf>
    <xf numFmtId="2" fontId="4" fillId="0" borderId="17" xfId="0" applyNumberFormat="1" applyFont="1" applyBorder="1"/>
    <xf numFmtId="2" fontId="4" fillId="0" borderId="18" xfId="0" applyNumberFormat="1" applyFont="1" applyBorder="1"/>
    <xf numFmtId="49" fontId="2" fillId="2" borderId="10" xfId="0" applyNumberFormat="1" applyFont="1" applyFill="1" applyBorder="1" applyAlignment="1">
      <alignment horizontal="right"/>
    </xf>
    <xf numFmtId="49" fontId="2" fillId="0" borderId="17" xfId="0" applyNumberFormat="1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49" fontId="9" fillId="0" borderId="7" xfId="0" applyNumberFormat="1" applyFont="1" applyFill="1" applyBorder="1" applyAlignment="1">
      <alignment horizontal="right"/>
    </xf>
    <xf numFmtId="164" fontId="9" fillId="0" borderId="7" xfId="0" applyNumberFormat="1" applyFont="1" applyFill="1" applyBorder="1" applyAlignment="1">
      <alignment horizontal="right"/>
    </xf>
    <xf numFmtId="0" fontId="4" fillId="2" borderId="10" xfId="0" applyFont="1" applyFill="1" applyBorder="1"/>
    <xf numFmtId="0" fontId="4" fillId="0" borderId="17" xfId="0" applyFont="1" applyBorder="1"/>
    <xf numFmtId="0" fontId="4" fillId="0" borderId="17" xfId="0" applyFont="1" applyFill="1" applyBorder="1"/>
    <xf numFmtId="164" fontId="4" fillId="0" borderId="17" xfId="0" applyNumberFormat="1" applyFont="1" applyBorder="1"/>
    <xf numFmtId="0" fontId="4" fillId="2" borderId="20" xfId="0" applyFont="1" applyFill="1" applyBorder="1" applyAlignment="1">
      <alignment horizontal="right"/>
    </xf>
    <xf numFmtId="0" fontId="4" fillId="2" borderId="11" xfId="0" applyFont="1" applyFill="1" applyBorder="1"/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7" xfId="0" applyFont="1" applyFill="1" applyBorder="1"/>
    <xf numFmtId="0" fontId="6" fillId="0" borderId="17" xfId="1" applyFont="1" applyFill="1" applyBorder="1" applyAlignment="1">
      <alignment horizontal="left"/>
    </xf>
    <xf numFmtId="0" fontId="6" fillId="0" borderId="17" xfId="0" quotePrefix="1" applyFont="1" applyFill="1" applyBorder="1" applyAlignment="1">
      <alignment horizontal="left"/>
    </xf>
    <xf numFmtId="0" fontId="6" fillId="0" borderId="17" xfId="1" applyFont="1" applyFill="1" applyBorder="1"/>
    <xf numFmtId="0" fontId="6" fillId="0" borderId="7" xfId="0" quotePrefix="1" applyFont="1" applyFill="1" applyBorder="1" applyAlignment="1">
      <alignment horizontal="left"/>
    </xf>
    <xf numFmtId="0" fontId="10" fillId="0" borderId="17" xfId="0" applyFont="1" applyBorder="1"/>
    <xf numFmtId="0" fontId="10" fillId="0" borderId="0" xfId="0" applyFont="1" applyBorder="1"/>
    <xf numFmtId="0" fontId="11" fillId="0" borderId="6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2" borderId="9" xfId="0" applyFont="1" applyFill="1" applyBorder="1"/>
    <xf numFmtId="0" fontId="10" fillId="0" borderId="16" xfId="0" applyFont="1" applyBorder="1"/>
    <xf numFmtId="0" fontId="2" fillId="0" borderId="22" xfId="0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6" fillId="2" borderId="10" xfId="1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164" fontId="10" fillId="2" borderId="10" xfId="0" applyNumberFormat="1" applyFont="1" applyFill="1" applyBorder="1"/>
    <xf numFmtId="0" fontId="12" fillId="2" borderId="9" xfId="0" applyFont="1" applyFill="1" applyBorder="1"/>
    <xf numFmtId="0" fontId="13" fillId="2" borderId="10" xfId="0" applyFont="1" applyFill="1" applyBorder="1"/>
    <xf numFmtId="0" fontId="13" fillId="2" borderId="10" xfId="0" applyFont="1" applyFill="1" applyBorder="1" applyAlignment="1">
      <alignment horizontal="center"/>
    </xf>
    <xf numFmtId="0" fontId="14" fillId="2" borderId="20" xfId="0" applyFont="1" applyFill="1" applyBorder="1"/>
    <xf numFmtId="0" fontId="14" fillId="2" borderId="10" xfId="0" applyFont="1" applyFill="1" applyBorder="1"/>
    <xf numFmtId="0" fontId="14" fillId="2" borderId="11" xfId="0" applyFont="1" applyFill="1" applyBorder="1"/>
    <xf numFmtId="0" fontId="15" fillId="0" borderId="0" xfId="0" applyFont="1"/>
    <xf numFmtId="2" fontId="2" fillId="0" borderId="25" xfId="0" applyNumberFormat="1" applyFont="1" applyBorder="1"/>
    <xf numFmtId="0" fontId="17" fillId="2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6" fillId="0" borderId="25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2" fontId="10" fillId="2" borderId="10" xfId="0" applyNumberFormat="1" applyFont="1" applyFill="1" applyBorder="1" applyAlignment="1">
      <alignment horizontal="center"/>
    </xf>
    <xf numFmtId="2" fontId="10" fillId="2" borderId="11" xfId="0" applyNumberFormat="1" applyFont="1" applyFill="1" applyBorder="1" applyAlignment="1">
      <alignment horizontal="center"/>
    </xf>
    <xf numFmtId="2" fontId="10" fillId="0" borderId="17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25" xfId="0" applyNumberFormat="1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horizontal="center" vertical="center" wrapText="1"/>
    </xf>
    <xf numFmtId="0" fontId="5" fillId="0" borderId="29" xfId="3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164" fontId="5" fillId="2" borderId="10" xfId="2" applyNumberFormat="1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2" fontId="5" fillId="2" borderId="20" xfId="4" applyNumberFormat="1" applyFont="1" applyFill="1" applyBorder="1" applyAlignment="1">
      <alignment horizontal="center" vertical="center" wrapText="1"/>
    </xf>
    <xf numFmtId="2" fontId="5" fillId="2" borderId="11" xfId="4" applyNumberFormat="1" applyFont="1" applyFill="1" applyBorder="1" applyAlignment="1">
      <alignment horizontal="center" vertical="center" wrapText="1"/>
    </xf>
  </cellXfs>
  <cellStyles count="5">
    <cellStyle name="Нормален" xfId="0" builtinId="0"/>
    <cellStyle name="Нормален 2 2" xfId="1"/>
    <cellStyle name="Нормален_Лист2" xfId="2"/>
    <cellStyle name="Нормален_Лист3" xfId="3"/>
    <cellStyle name="Нормален_ниви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3"/>
  <sheetViews>
    <sheetView tabSelected="1" workbookViewId="0">
      <selection activeCell="T12" sqref="T12"/>
    </sheetView>
  </sheetViews>
  <sheetFormatPr defaultRowHeight="15" x14ac:dyDescent="0.25"/>
  <cols>
    <col min="1" max="1" width="5.28515625" customWidth="1"/>
    <col min="2" max="2" width="6.28515625" customWidth="1"/>
    <col min="3" max="3" width="13.28515625" customWidth="1"/>
    <col min="4" max="4" width="15.28515625" customWidth="1"/>
    <col min="5" max="5" width="11.7109375" customWidth="1"/>
    <col min="7" max="7" width="11.28515625" customWidth="1"/>
    <col min="8" max="9" width="12.7109375" style="75" customWidth="1"/>
    <col min="10" max="11" width="11.7109375" customWidth="1"/>
  </cols>
  <sheetData>
    <row r="1" spans="2:11" ht="21.75" customHeight="1" thickBot="1" x14ac:dyDescent="0.3"/>
    <row r="2" spans="2:11" ht="15" customHeight="1" x14ac:dyDescent="0.25">
      <c r="B2" s="91" t="s">
        <v>24</v>
      </c>
      <c r="C2" s="92"/>
      <c r="D2" s="92"/>
      <c r="E2" s="92"/>
      <c r="F2" s="92"/>
      <c r="G2" s="92"/>
      <c r="H2" s="92"/>
      <c r="I2" s="92"/>
      <c r="J2" s="92"/>
      <c r="K2" s="93"/>
    </row>
    <row r="3" spans="2:11" x14ac:dyDescent="0.25">
      <c r="B3" s="94"/>
      <c r="C3" s="95"/>
      <c r="D3" s="95"/>
      <c r="E3" s="95"/>
      <c r="F3" s="95"/>
      <c r="G3" s="95"/>
      <c r="H3" s="95"/>
      <c r="I3" s="95"/>
      <c r="J3" s="95"/>
      <c r="K3" s="96"/>
    </row>
    <row r="4" spans="2:11" ht="72" customHeight="1" thickBot="1" x14ac:dyDescent="0.3">
      <c r="B4" s="97"/>
      <c r="C4" s="98"/>
      <c r="D4" s="98"/>
      <c r="E4" s="98"/>
      <c r="F4" s="98"/>
      <c r="G4" s="98"/>
      <c r="H4" s="98"/>
      <c r="I4" s="98"/>
      <c r="J4" s="98"/>
      <c r="K4" s="99"/>
    </row>
    <row r="5" spans="2:11" ht="54.75" customHeight="1" thickBot="1" x14ac:dyDescent="0.3">
      <c r="B5" s="100" t="s">
        <v>12</v>
      </c>
      <c r="C5" s="101" t="s">
        <v>13</v>
      </c>
      <c r="D5" s="101" t="s">
        <v>17</v>
      </c>
      <c r="E5" s="102" t="s">
        <v>18</v>
      </c>
      <c r="F5" s="103" t="s">
        <v>14</v>
      </c>
      <c r="G5" s="101" t="s">
        <v>15</v>
      </c>
      <c r="H5" s="104" t="s">
        <v>19</v>
      </c>
      <c r="I5" s="105" t="s">
        <v>21</v>
      </c>
      <c r="J5" s="104" t="s">
        <v>20</v>
      </c>
      <c r="K5" s="105" t="s">
        <v>22</v>
      </c>
    </row>
    <row r="6" spans="2:11" ht="15.75" thickBot="1" x14ac:dyDescent="0.3">
      <c r="B6" s="1">
        <v>1</v>
      </c>
      <c r="C6" s="2">
        <v>2</v>
      </c>
      <c r="D6" s="2">
        <v>3</v>
      </c>
      <c r="E6" s="3">
        <v>4</v>
      </c>
      <c r="F6" s="2">
        <v>5</v>
      </c>
      <c r="G6" s="2">
        <v>6</v>
      </c>
      <c r="H6" s="4">
        <v>7</v>
      </c>
      <c r="I6" s="5">
        <v>8</v>
      </c>
      <c r="J6" s="4">
        <v>9</v>
      </c>
      <c r="K6" s="5">
        <v>10</v>
      </c>
    </row>
    <row r="7" spans="2:11" x14ac:dyDescent="0.25">
      <c r="B7" s="10"/>
      <c r="C7" s="11"/>
      <c r="D7" s="11"/>
      <c r="E7" s="11"/>
      <c r="F7" s="11"/>
      <c r="G7" s="11"/>
      <c r="H7" s="76"/>
      <c r="I7" s="77"/>
      <c r="J7" s="6"/>
      <c r="K7" s="7"/>
    </row>
    <row r="8" spans="2:11" ht="24" customHeight="1" thickBot="1" x14ac:dyDescent="0.3">
      <c r="B8" s="47">
        <v>1</v>
      </c>
      <c r="C8" s="40" t="s">
        <v>0</v>
      </c>
      <c r="D8" s="12" t="s">
        <v>1</v>
      </c>
      <c r="E8" s="13">
        <v>3.0089999999999999</v>
      </c>
      <c r="F8" s="14">
        <v>3</v>
      </c>
      <c r="G8" s="57" t="s">
        <v>2</v>
      </c>
      <c r="H8" s="78">
        <v>43</v>
      </c>
      <c r="I8" s="79">
        <f>20%*H8*E8</f>
        <v>25.877399999999998</v>
      </c>
      <c r="J8" s="73">
        <v>84.1</v>
      </c>
      <c r="K8" s="16">
        <f>I8*1.95583</f>
        <v>50.611795241999992</v>
      </c>
    </row>
    <row r="9" spans="2:11" ht="20.100000000000001" customHeight="1" thickBot="1" x14ac:dyDescent="0.3">
      <c r="B9" s="48"/>
      <c r="C9" s="74" t="s">
        <v>16</v>
      </c>
      <c r="D9" s="17"/>
      <c r="E9" s="63">
        <f>SUM(E8:E8)</f>
        <v>3.0089999999999999</v>
      </c>
      <c r="F9" s="18"/>
      <c r="G9" s="58"/>
      <c r="H9" s="80"/>
      <c r="I9" s="81"/>
      <c r="J9" s="19"/>
      <c r="K9" s="20"/>
    </row>
    <row r="10" spans="2:11" x14ac:dyDescent="0.25">
      <c r="B10" s="49"/>
      <c r="C10" s="41"/>
      <c r="D10" s="21"/>
      <c r="E10" s="22"/>
      <c r="F10" s="23"/>
      <c r="G10" s="59"/>
      <c r="H10" s="82"/>
      <c r="I10" s="83"/>
      <c r="J10" s="24"/>
      <c r="K10" s="25"/>
    </row>
    <row r="11" spans="2:11" ht="24" customHeight="1" thickBot="1" x14ac:dyDescent="0.3">
      <c r="B11" s="50">
        <v>1</v>
      </c>
      <c r="C11" s="40" t="s">
        <v>3</v>
      </c>
      <c r="D11" s="12" t="s">
        <v>4</v>
      </c>
      <c r="E11" s="13">
        <v>12.026</v>
      </c>
      <c r="F11" s="14">
        <v>3</v>
      </c>
      <c r="G11" s="60" t="s">
        <v>5</v>
      </c>
      <c r="H11" s="84">
        <v>43</v>
      </c>
      <c r="I11" s="79">
        <f>20%*H11*E11</f>
        <v>103.42359999999999</v>
      </c>
      <c r="J11" s="15">
        <v>84.1</v>
      </c>
      <c r="K11" s="16">
        <f>I11*1.95583</f>
        <v>202.27897958799997</v>
      </c>
    </row>
    <row r="12" spans="2:11" ht="20.100000000000001" customHeight="1" thickBot="1" x14ac:dyDescent="0.3">
      <c r="B12" s="51"/>
      <c r="C12" s="74" t="s">
        <v>16</v>
      </c>
      <c r="D12" s="26"/>
      <c r="E12" s="64">
        <f>SUM(E11)</f>
        <v>12.026</v>
      </c>
      <c r="F12" s="18"/>
      <c r="G12" s="58"/>
      <c r="H12" s="80"/>
      <c r="I12" s="81"/>
      <c r="J12" s="19"/>
      <c r="K12" s="20"/>
    </row>
    <row r="13" spans="2:11" x14ac:dyDescent="0.25">
      <c r="B13" s="52"/>
      <c r="C13" s="42"/>
      <c r="D13" s="27"/>
      <c r="E13" s="28"/>
      <c r="F13" s="23"/>
      <c r="G13" s="59"/>
      <c r="H13" s="82"/>
      <c r="I13" s="83"/>
      <c r="J13" s="24"/>
      <c r="K13" s="25"/>
    </row>
    <row r="14" spans="2:11" ht="24" customHeight="1" thickBot="1" x14ac:dyDescent="0.3">
      <c r="B14" s="47">
        <v>1</v>
      </c>
      <c r="C14" s="40" t="s">
        <v>6</v>
      </c>
      <c r="D14" s="12" t="s">
        <v>7</v>
      </c>
      <c r="E14" s="13">
        <v>1.2729999999999999</v>
      </c>
      <c r="F14" s="14">
        <v>3</v>
      </c>
      <c r="G14" s="57" t="s">
        <v>2</v>
      </c>
      <c r="H14" s="84">
        <v>43</v>
      </c>
      <c r="I14" s="79">
        <f>20%*H14*E14</f>
        <v>10.947799999999999</v>
      </c>
      <c r="J14" s="15">
        <v>84.1</v>
      </c>
      <c r="K14" s="16">
        <f>I14*1.95583</f>
        <v>21.412035673999998</v>
      </c>
    </row>
    <row r="15" spans="2:11" ht="20.100000000000001" customHeight="1" thickBot="1" x14ac:dyDescent="0.3">
      <c r="B15" s="48"/>
      <c r="C15" s="74" t="s">
        <v>16</v>
      </c>
      <c r="D15" s="17"/>
      <c r="E15" s="63">
        <f>SUM(E14:E14)</f>
        <v>1.2729999999999999</v>
      </c>
      <c r="F15" s="18"/>
      <c r="G15" s="58"/>
      <c r="H15" s="80"/>
      <c r="I15" s="81"/>
      <c r="J15" s="19"/>
      <c r="K15" s="20"/>
    </row>
    <row r="16" spans="2:11" x14ac:dyDescent="0.25">
      <c r="B16" s="53"/>
      <c r="C16" s="43"/>
      <c r="D16" s="21"/>
      <c r="E16" s="22"/>
      <c r="F16" s="23"/>
      <c r="G16" s="59"/>
      <c r="H16" s="82"/>
      <c r="I16" s="83"/>
      <c r="J16" s="24"/>
      <c r="K16" s="25"/>
    </row>
    <row r="17" spans="2:11" ht="24" customHeight="1" thickBot="1" x14ac:dyDescent="0.3">
      <c r="B17" s="54">
        <v>1</v>
      </c>
      <c r="C17" s="44" t="s">
        <v>8</v>
      </c>
      <c r="D17" s="29" t="s">
        <v>9</v>
      </c>
      <c r="E17" s="30">
        <v>8.9</v>
      </c>
      <c r="F17" s="14">
        <v>3</v>
      </c>
      <c r="G17" s="57" t="s">
        <v>2</v>
      </c>
      <c r="H17" s="84">
        <v>43</v>
      </c>
      <c r="I17" s="79">
        <f>20%*H17*E17</f>
        <v>76.540000000000006</v>
      </c>
      <c r="J17" s="15">
        <v>84.1</v>
      </c>
      <c r="K17" s="16">
        <f>I17*1.95583</f>
        <v>149.69922820000002</v>
      </c>
    </row>
    <row r="18" spans="2:11" ht="20.100000000000001" customHeight="1" thickBot="1" x14ac:dyDescent="0.3">
      <c r="B18" s="55"/>
      <c r="C18" s="74" t="s">
        <v>16</v>
      </c>
      <c r="D18" s="31"/>
      <c r="E18" s="65">
        <f>SUM(E17)</f>
        <v>8.9</v>
      </c>
      <c r="F18" s="31"/>
      <c r="G18" s="61"/>
      <c r="H18" s="80"/>
      <c r="I18" s="81"/>
      <c r="J18" s="19"/>
      <c r="K18" s="20"/>
    </row>
    <row r="19" spans="2:11" x14ac:dyDescent="0.25">
      <c r="B19" s="56"/>
      <c r="C19" s="45"/>
      <c r="D19" s="33"/>
      <c r="E19" s="34"/>
      <c r="F19" s="32"/>
      <c r="G19" s="62"/>
      <c r="H19" s="82"/>
      <c r="I19" s="83"/>
      <c r="J19" s="24"/>
      <c r="K19" s="25"/>
    </row>
    <row r="20" spans="2:11" ht="24" customHeight="1" thickBot="1" x14ac:dyDescent="0.3">
      <c r="B20" s="54">
        <v>1</v>
      </c>
      <c r="C20" s="40" t="s">
        <v>10</v>
      </c>
      <c r="D20" s="12" t="s">
        <v>11</v>
      </c>
      <c r="E20" s="13">
        <v>4.0609999999999999</v>
      </c>
      <c r="F20" s="14">
        <v>3</v>
      </c>
      <c r="G20" s="57" t="s">
        <v>2</v>
      </c>
      <c r="H20" s="84">
        <v>43</v>
      </c>
      <c r="I20" s="79">
        <f t="shared" ref="I20" si="0">20%*H20*E20</f>
        <v>34.924599999999998</v>
      </c>
      <c r="J20" s="15">
        <v>84.1</v>
      </c>
      <c r="K20" s="16">
        <f>I20*1.95583</f>
        <v>68.306580417999996</v>
      </c>
    </row>
    <row r="21" spans="2:11" ht="20.100000000000001" customHeight="1" thickBot="1" x14ac:dyDescent="0.3">
      <c r="B21" s="8"/>
      <c r="C21" s="74" t="s">
        <v>16</v>
      </c>
      <c r="D21" s="31"/>
      <c r="E21" s="65">
        <f>SUM(E20:E20)</f>
        <v>4.0609999999999999</v>
      </c>
      <c r="F21" s="31"/>
      <c r="G21" s="35"/>
      <c r="H21" s="85"/>
      <c r="I21" s="86"/>
      <c r="J21" s="31"/>
      <c r="K21" s="36"/>
    </row>
    <row r="22" spans="2:11" ht="16.5" thickBot="1" x14ac:dyDescent="0.3">
      <c r="B22" s="9"/>
      <c r="C22" s="46"/>
      <c r="D22" s="37"/>
      <c r="E22" s="37"/>
      <c r="F22" s="37"/>
      <c r="G22" s="37"/>
      <c r="H22" s="87"/>
      <c r="I22" s="88"/>
      <c r="J22" s="38"/>
      <c r="K22" s="39"/>
    </row>
    <row r="23" spans="2:11" s="72" customFormat="1" ht="28.5" customHeight="1" thickBot="1" x14ac:dyDescent="0.3">
      <c r="B23" s="66"/>
      <c r="C23" s="67" t="s">
        <v>16</v>
      </c>
      <c r="D23" s="68" t="s">
        <v>23</v>
      </c>
      <c r="E23" s="67">
        <f>SUM(E8:E21)*0.5</f>
        <v>29.268999999999998</v>
      </c>
      <c r="F23" s="67"/>
      <c r="G23" s="69"/>
      <c r="H23" s="89"/>
      <c r="I23" s="90"/>
      <c r="J23" s="70"/>
      <c r="K23" s="71"/>
    </row>
  </sheetData>
  <mergeCells count="1">
    <mergeCell ref="B2:K4"/>
  </mergeCells>
  <pageMargins left="0.7" right="0.7" top="0.75" bottom="0.75" header="0.3" footer="0.3"/>
  <pageSetup paperSize="9" scale="7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ЗА САЙТА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2026-06-29T08:35:00Z</dcterms:modified>
</cp:coreProperties>
</file>