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90" windowWidth="11280" windowHeight="4950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E100" i="1" l="1"/>
  <c r="E101" i="1" s="1"/>
  <c r="E94" i="1"/>
  <c r="E55" i="1"/>
  <c r="E43" i="1"/>
  <c r="E34" i="1"/>
  <c r="E27" i="1"/>
  <c r="E17" i="1"/>
  <c r="E16" i="1"/>
  <c r="E13" i="1"/>
  <c r="E8" i="1"/>
  <c r="E9" i="1"/>
  <c r="E54" i="1"/>
  <c r="E38" i="1"/>
  <c r="E64" i="1"/>
  <c r="E97" i="1"/>
  <c r="E103" i="1" l="1"/>
  <c r="E67" i="1"/>
  <c r="E66" i="1"/>
  <c r="E45" i="1"/>
  <c r="E46" i="1"/>
  <c r="E49" i="1"/>
  <c r="E52" i="1"/>
  <c r="E44" i="1"/>
  <c r="E35" i="1"/>
  <c r="E31" i="1"/>
  <c r="E30" i="1"/>
  <c r="E29" i="1"/>
  <c r="E28" i="1"/>
  <c r="E19" i="1"/>
  <c r="E20" i="1"/>
  <c r="E21" i="1"/>
  <c r="E18" i="1"/>
</calcChain>
</file>

<file path=xl/sharedStrings.xml><?xml version="1.0" encoding="utf-8"?>
<sst xmlns="http://schemas.openxmlformats.org/spreadsheetml/2006/main" count="191" uniqueCount="121">
  <si>
    <t>Показател</t>
  </si>
  <si>
    <t>Мярка</t>
  </si>
  <si>
    <t>Единична цена, лева</t>
  </si>
  <si>
    <t>Количество (на глава)</t>
  </si>
  <si>
    <t>Стойност (лв.)</t>
  </si>
  <si>
    <t>І. РАЗХОДИ – променливи</t>
  </si>
  <si>
    <t xml:space="preserve">1. Разходи  за сочни фуражи, в т. ч.: </t>
  </si>
  <si>
    <t xml:space="preserve"> - царевичен силаж</t>
  </si>
  <si>
    <t>кг</t>
  </si>
  <si>
    <t>- силаж от тревни смески</t>
  </si>
  <si>
    <t>- цвекло</t>
  </si>
  <si>
    <t>-други</t>
  </si>
  <si>
    <t>2. Разходи за зелени фуражи, в т.ч.:</t>
  </si>
  <si>
    <t>- люцерна</t>
  </si>
  <si>
    <t>- други</t>
  </si>
  <si>
    <t>3. Разходи за паша (пасищна трева)</t>
  </si>
  <si>
    <t xml:space="preserve">4. Разходи за груби фуражи, в т. ч.: </t>
  </si>
  <si>
    <t xml:space="preserve">- люцерново сено </t>
  </si>
  <si>
    <t xml:space="preserve"> - ливадно сено (начало на изкласяване)</t>
  </si>
  <si>
    <t xml:space="preserve"> - ливадно сено </t>
  </si>
  <si>
    <t>- слама пшенична</t>
  </si>
  <si>
    <t>- слама ечемичена</t>
  </si>
  <si>
    <t>- слама просо</t>
  </si>
  <si>
    <t>- слама оризова</t>
  </si>
  <si>
    <t>- царевичак</t>
  </si>
  <si>
    <t>- люцернов сенаж</t>
  </si>
  <si>
    <t>5. Разходи за зърнени фуражи в т.ч.</t>
  </si>
  <si>
    <t>- комбинирана смеска (закупена от фуражен завод)</t>
  </si>
  <si>
    <t>- царевица - зърно</t>
  </si>
  <si>
    <t xml:space="preserve">- пшеница </t>
  </si>
  <si>
    <t>- ечемик</t>
  </si>
  <si>
    <t>- тритикале</t>
  </si>
  <si>
    <t>- овес</t>
  </si>
  <si>
    <t>6. Разход за отпадъци от зърно, в т.ч.</t>
  </si>
  <si>
    <t>- пшенични трици</t>
  </si>
  <si>
    <t>- пшенични отсевки</t>
  </si>
  <si>
    <t>- соев шрот</t>
  </si>
  <si>
    <t>- слънчогледов шрот</t>
  </si>
  <si>
    <t>- слънчогледов експелер</t>
  </si>
  <si>
    <t>-рапичен шрот</t>
  </si>
  <si>
    <t>- царевичен глутенов фураж</t>
  </si>
  <si>
    <r>
      <rPr>
        <b/>
        <sz val="11"/>
        <rFont val="Arial Narrow"/>
        <family val="2"/>
        <charset val="204"/>
      </rPr>
      <t xml:space="preserve">7. Разходи за други индустриални отпадъци </t>
    </r>
    <r>
      <rPr>
        <sz val="11"/>
        <rFont val="Arial Narrow"/>
        <family val="2"/>
        <charset val="204"/>
      </rPr>
      <t>(спиртоварна, бирена каша, меласа, отпадъци от захарна индустрия)</t>
    </r>
  </si>
  <si>
    <t>8. Разходи за добавки, в т.ч.</t>
  </si>
  <si>
    <t>- витаминно-микроелементни премикси</t>
  </si>
  <si>
    <t>- ензимни добавки</t>
  </si>
  <si>
    <t>- сол (каменна, ситна)</t>
  </si>
  <si>
    <t>- захар</t>
  </si>
  <si>
    <t>- сода бикарбонат</t>
  </si>
  <si>
    <t>-небелтъчни-азотни съединения</t>
  </si>
  <si>
    <t>-протектирани аминокиселини</t>
  </si>
  <si>
    <t xml:space="preserve"> - протектирана мазнина</t>
  </si>
  <si>
    <t xml:space="preserve"> - млекозаместител/мляко за изхранване на бозайници</t>
  </si>
  <si>
    <t>- глюкоза</t>
  </si>
  <si>
    <t>Всичко разходи за фураж, лева</t>
  </si>
  <si>
    <t xml:space="preserve">9. Разходи за медикаменти, дезинфекция, дезинсекция и дератизация </t>
  </si>
  <si>
    <t>на глава на година</t>
  </si>
  <si>
    <t xml:space="preserve">10. Маркиране на животните </t>
  </si>
  <si>
    <t>11. Ветеринарно медицински прегледи</t>
  </si>
  <si>
    <t>11.1. Екарисаж</t>
  </si>
  <si>
    <t>12. Ветеринарномедицински интервенции</t>
  </si>
  <si>
    <t>13. Профилактика, надзор, контрол на болестите по животните</t>
  </si>
  <si>
    <t>14.  Разходи за осеменяване и развъдно-селекционна дейност</t>
  </si>
  <si>
    <t>15. Други ветеринарни разходи</t>
  </si>
  <si>
    <t>Всичко специфични разходи (т.9-т.15), лева</t>
  </si>
  <si>
    <t>16. Разходи за ел. енергия</t>
  </si>
  <si>
    <t>квч</t>
  </si>
  <si>
    <t>17. Разходи за горива и транспорт</t>
  </si>
  <si>
    <t>ткм или друго</t>
  </si>
  <si>
    <t>18. Разходи за вода</t>
  </si>
  <si>
    <t>куб. м</t>
  </si>
  <si>
    <t>19. Поддържане и ремонт</t>
  </si>
  <si>
    <t>20. Такси, застраховки</t>
  </si>
  <si>
    <t xml:space="preserve">21. Разходи за офис и управление - телефон, интернет, видеонаблюдение и др. </t>
  </si>
  <si>
    <t>22.  Разходи за труд и осигуровки /в производство/, в т.ч.:</t>
  </si>
  <si>
    <t>чдни/глава</t>
  </si>
  <si>
    <t>-подготовка и транспортиране на фуражи и постеля</t>
  </si>
  <si>
    <t>- съхранение на фуражите, при собствено производство</t>
  </si>
  <si>
    <t>-раздаване на фуражи с обикновено ремарке</t>
  </si>
  <si>
    <t>-раздаване на фуражи с фуражораздаващо ремарке</t>
  </si>
  <si>
    <t>-почистване на помещението ръчно - легла, ясли, фуражни и торови пътеки</t>
  </si>
  <si>
    <t>- почистване на помещението при скаров под</t>
  </si>
  <si>
    <t>-почистване на оборски тор с булдозерна лопата</t>
  </si>
  <si>
    <t>-почистване на оборски тор със скреперно устройство</t>
  </si>
  <si>
    <t>- извозване на оборски тор до торохранилище</t>
  </si>
  <si>
    <t>- почистване на външни боксове/дворчета с булдозерна лопата или тракторно гребло и персонала</t>
  </si>
  <si>
    <t>- почистване и подстригване на животните (при овцете-стрижба)</t>
  </si>
  <si>
    <t>- обслужване на малки телета в клетки или агнета/ярета в млечен период на изкуствена майка/млечно такси</t>
  </si>
  <si>
    <t>-обслужване от гледач на млечна крава и месодайна крава с приплод до отбиване (ДПЖ месодайно с приплод до отбиване) в закрито помещение</t>
  </si>
  <si>
    <t>-обслужване от гледач на месодайна крава с приплод до отбиване в полуоткрито помещение (навес)</t>
  </si>
  <si>
    <t>-обслужване от гледач на месодайна крава с приплод до отбиване в навес с електропастир</t>
  </si>
  <si>
    <t>-обслужване от пастир на месодайна крава с приплод до отбиване  (ДПЖ месодайно с приплод до отбиване) при паша</t>
  </si>
  <si>
    <t>-обслужване от гледач на подрастващи животни до 1 година (ЕПЖ и ДПЖ)</t>
  </si>
  <si>
    <t>- обслужване от гледач на говеда за угояване от 1 до 2 години</t>
  </si>
  <si>
    <t>- обслужване от фуражир на подрастващи животни ЕПЖ и ДПЖ  и говеда за угояване до 2 години</t>
  </si>
  <si>
    <t>23. Други разходи</t>
  </si>
  <si>
    <t>Всичко неспецифични разходи (т.16-т.23), лева</t>
  </si>
  <si>
    <t>II. Всичко променливи (оперативни) разходи, лева</t>
  </si>
  <si>
    <t>24. Разходи за труд и осигуровки - управление</t>
  </si>
  <si>
    <t>25. Рента и поддръжка на пасища</t>
  </si>
  <si>
    <t>лева/дка/на година/на крава</t>
  </si>
  <si>
    <t>26. Амортизации</t>
  </si>
  <si>
    <t>лв. на глава на година</t>
  </si>
  <si>
    <t>27. Лихви - за разходи и инвестиции</t>
  </si>
  <si>
    <t>Всичко разходи за амортизации и външни фактори (т.24-27)</t>
  </si>
  <si>
    <t>лв. за година</t>
  </si>
  <si>
    <t>III. ОБЩО РАЗХОДИ, лева /на 1 животно за година/</t>
  </si>
  <si>
    <t>IV. ПРИХОДИ</t>
  </si>
  <si>
    <t>1.Продажба на мляко</t>
  </si>
  <si>
    <t>литри или килограми</t>
  </si>
  <si>
    <t>2.Продажба на разплодни животни от 12 до 22 месеца</t>
  </si>
  <si>
    <t>килограми (живо  тегло)</t>
  </si>
  <si>
    <t>3. Продажба на приплод до 1 г.</t>
  </si>
  <si>
    <t>килограми (живо или трупно тегло)</t>
  </si>
  <si>
    <t>4. Продажба на угоено животно (12-24 месеца)</t>
  </si>
  <si>
    <t>5. Оборски тор</t>
  </si>
  <si>
    <t>6. Дял от бракуваните животни</t>
  </si>
  <si>
    <t>1.65</t>
  </si>
  <si>
    <t>лв. на глава на ден</t>
  </si>
  <si>
    <r>
      <t xml:space="preserve">ТЕХНОЛОГИЯ:  </t>
    </r>
    <r>
      <rPr>
        <b/>
        <sz val="10"/>
        <color theme="1"/>
        <rFont val="Calibri"/>
        <family val="2"/>
        <charset val="204"/>
        <scheme val="minor"/>
      </rPr>
      <t>ОБОРНО-ПАСИЩНО за 1 животно - биволица основно стадо</t>
    </r>
  </si>
  <si>
    <t>-доене и профилактика на вимето;          - обслужване (почистване) на доилни апарати и доилна зала</t>
  </si>
  <si>
    <t xml:space="preserve"> - поддържане на доилна техника и съоръжения за съхранение на млякото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</si>
</sst>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Arial Narrow"/>
      <family val="2"/>
      <charset val="204"/>
    </font>
    <font>
      <sz val="11"/>
      <color theme="1"/>
      <name val="Calibri"/>
      <family val="2"/>
      <scheme val="minor"/>
    </font>
    <font>
      <b/>
      <sz val="11"/>
      <color theme="1"/>
      <name val="Arial Narrow"/>
      <family val="2"/>
      <charset val="204"/>
    </font>
    <font>
      <sz val="11"/>
      <color theme="1"/>
      <name val="Arial Narrow"/>
      <family val="2"/>
      <charset val="204"/>
    </font>
    <font>
      <b/>
      <sz val="11"/>
      <name val="Arial Narrow"/>
      <family val="2"/>
      <charset val="204"/>
    </font>
    <font>
      <sz val="11"/>
      <name val="Arial Narrow"/>
      <family val="2"/>
      <charset val="204"/>
    </font>
    <font>
      <b/>
      <sz val="14"/>
      <color rgb="FFFF0000"/>
      <name val="Arial Narrow"/>
      <family val="2"/>
      <charset val="204"/>
    </font>
    <font>
      <b/>
      <sz val="11"/>
      <name val="Calibri"/>
      <family val="2"/>
      <charset val="204"/>
      <scheme val="minor"/>
    </font>
    <font>
      <sz val="11"/>
      <name val="Calibri"/>
      <family val="2"/>
      <scheme val="minor"/>
    </font>
    <font>
      <b/>
      <sz val="10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3" fillId="0" borderId="0"/>
  </cellStyleXfs>
  <cellXfs count="69">
    <xf numFmtId="0" fontId="0" fillId="0" borderId="0" xfId="0"/>
    <xf numFmtId="49" fontId="5" fillId="2" borderId="4" xfId="0" applyNumberFormat="1" applyFont="1" applyFill="1" applyBorder="1" applyAlignment="1">
      <alignment horizontal="center" vertical="center" wrapText="1"/>
    </xf>
    <xf numFmtId="49" fontId="10" fillId="3" borderId="4" xfId="0" applyNumberFormat="1" applyFont="1" applyFill="1" applyBorder="1"/>
    <xf numFmtId="0" fontId="10" fillId="4" borderId="4" xfId="0" applyFont="1" applyFill="1" applyBorder="1" applyAlignment="1">
      <alignment horizontal="center"/>
    </xf>
    <xf numFmtId="0" fontId="10" fillId="4" borderId="4" xfId="0" applyFont="1" applyFill="1" applyBorder="1" applyAlignment="1">
      <alignment horizontal="center" wrapText="1"/>
    </xf>
    <xf numFmtId="49" fontId="10" fillId="3" borderId="4" xfId="0" applyNumberFormat="1" applyFont="1" applyFill="1" applyBorder="1" applyAlignment="1">
      <alignment vertical="top"/>
    </xf>
    <xf numFmtId="0" fontId="10" fillId="4" borderId="4" xfId="0" applyFont="1" applyFill="1" applyBorder="1" applyAlignment="1">
      <alignment horizontal="center" vertical="top" wrapText="1"/>
    </xf>
    <xf numFmtId="49" fontId="10" fillId="3" borderId="4" xfId="0" applyNumberFormat="1" applyFont="1" applyFill="1" applyBorder="1" applyAlignment="1">
      <alignment vertical="center" wrapText="1"/>
    </xf>
    <xf numFmtId="0" fontId="10" fillId="4" borderId="4" xfId="0" applyFont="1" applyFill="1" applyBorder="1" applyAlignment="1">
      <alignment horizontal="center" vertical="center" wrapText="1"/>
    </xf>
    <xf numFmtId="49" fontId="6" fillId="0" borderId="4" xfId="0" applyNumberFormat="1" applyFont="1" applyFill="1" applyBorder="1" applyAlignment="1">
      <alignment vertical="center" wrapText="1"/>
    </xf>
    <xf numFmtId="0" fontId="7" fillId="0" borderId="4" xfId="0" applyFont="1" applyFill="1" applyBorder="1" applyAlignment="1">
      <alignment horizontal="center" vertical="center" wrapText="1"/>
    </xf>
    <xf numFmtId="49" fontId="7" fillId="0" borderId="4" xfId="0" applyNumberFormat="1" applyFont="1" applyFill="1" applyBorder="1" applyAlignment="1">
      <alignment vertical="center" wrapText="1"/>
    </xf>
    <xf numFmtId="2" fontId="6" fillId="0" borderId="4" xfId="0" applyNumberFormat="1" applyFont="1" applyFill="1" applyBorder="1" applyAlignment="1">
      <alignment horizontal="center" vertical="center" wrapText="1"/>
    </xf>
    <xf numFmtId="49" fontId="6" fillId="0" borderId="4" xfId="0" applyNumberFormat="1" applyFont="1" applyFill="1" applyBorder="1" applyAlignment="1">
      <alignment horizontal="left" vertical="center" wrapText="1"/>
    </xf>
    <xf numFmtId="49" fontId="7" fillId="0" borderId="4" xfId="0" applyNumberFormat="1" applyFont="1" applyFill="1" applyBorder="1" applyAlignment="1">
      <alignment horizontal="left" vertical="center" wrapText="1"/>
    </xf>
    <xf numFmtId="49" fontId="6" fillId="0" borderId="1" xfId="0" applyNumberFormat="1" applyFont="1" applyFill="1" applyBorder="1" applyAlignment="1">
      <alignment horizontal="left" vertical="center" wrapText="1"/>
    </xf>
    <xf numFmtId="2" fontId="7" fillId="0" borderId="4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/>
    </xf>
    <xf numFmtId="0" fontId="1" fillId="0" borderId="0" xfId="0" applyFont="1"/>
    <xf numFmtId="0" fontId="0" fillId="0" borderId="0" xfId="0" applyFont="1"/>
    <xf numFmtId="2" fontId="1" fillId="0" borderId="0" xfId="0" applyNumberFormat="1" applyFont="1"/>
    <xf numFmtId="2" fontId="0" fillId="0" borderId="4" xfId="0" applyNumberFormat="1" applyFill="1" applyBorder="1"/>
    <xf numFmtId="2" fontId="0" fillId="0" borderId="4" xfId="0" applyNumberFormat="1" applyFill="1" applyBorder="1" applyAlignment="1">
      <alignment horizontal="center"/>
    </xf>
    <xf numFmtId="2" fontId="9" fillId="0" borderId="4" xfId="0" applyNumberFormat="1" applyFont="1" applyFill="1" applyBorder="1" applyAlignment="1">
      <alignment horizontal="center"/>
    </xf>
    <xf numFmtId="2" fontId="10" fillId="3" borderId="4" xfId="0" applyNumberFormat="1" applyFont="1" applyFill="1" applyBorder="1" applyAlignment="1">
      <alignment horizontal="center" vertical="center"/>
    </xf>
    <xf numFmtId="2" fontId="10" fillId="3" borderId="4" xfId="0" applyNumberFormat="1" applyFont="1" applyFill="1" applyBorder="1" applyAlignment="1">
      <alignment horizontal="center"/>
    </xf>
    <xf numFmtId="2" fontId="10" fillId="3" borderId="4" xfId="0" applyNumberFormat="1" applyFont="1" applyFill="1" applyBorder="1" applyAlignment="1">
      <alignment vertical="center"/>
    </xf>
    <xf numFmtId="2" fontId="0" fillId="0" borderId="0" xfId="0" applyNumberFormat="1" applyFont="1"/>
    <xf numFmtId="2" fontId="0" fillId="0" borderId="0" xfId="0" applyNumberFormat="1"/>
    <xf numFmtId="2" fontId="10" fillId="3" borderId="4" xfId="0" applyNumberFormat="1" applyFont="1" applyFill="1" applyBorder="1"/>
    <xf numFmtId="2" fontId="1" fillId="0" borderId="0" xfId="0" applyNumberFormat="1" applyFont="1" applyBorder="1" applyAlignment="1">
      <alignment horizontal="center"/>
    </xf>
    <xf numFmtId="0" fontId="0" fillId="0" borderId="0" xfId="0" applyFont="1" applyBorder="1"/>
    <xf numFmtId="2" fontId="0" fillId="0" borderId="0" xfId="0" applyNumberFormat="1" applyFont="1" applyBorder="1"/>
    <xf numFmtId="0" fontId="4" fillId="0" borderId="0" xfId="0" applyFont="1" applyBorder="1"/>
    <xf numFmtId="2" fontId="4" fillId="0" borderId="0" xfId="0" applyNumberFormat="1" applyFont="1" applyBorder="1"/>
    <xf numFmtId="2" fontId="5" fillId="0" borderId="0" xfId="0" applyNumberFormat="1" applyFont="1" applyBorder="1"/>
    <xf numFmtId="49" fontId="6" fillId="0" borderId="0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2" fontId="6" fillId="0" borderId="0" xfId="0" applyNumberFormat="1" applyFont="1" applyFill="1" applyBorder="1" applyAlignment="1">
      <alignment horizontal="center" vertical="center" wrapText="1"/>
    </xf>
    <xf numFmtId="49" fontId="10" fillId="3" borderId="5" xfId="0" applyNumberFormat="1" applyFont="1" applyFill="1" applyBorder="1" applyAlignment="1">
      <alignment vertical="top"/>
    </xf>
    <xf numFmtId="0" fontId="10" fillId="4" borderId="5" xfId="0" applyFont="1" applyFill="1" applyBorder="1" applyAlignment="1">
      <alignment vertical="center" wrapText="1"/>
    </xf>
    <xf numFmtId="2" fontId="10" fillId="3" borderId="5" xfId="0" applyNumberFormat="1" applyFont="1" applyFill="1" applyBorder="1" applyAlignment="1">
      <alignment vertical="center"/>
    </xf>
    <xf numFmtId="0" fontId="5" fillId="2" borderId="4" xfId="1" applyFont="1" applyFill="1" applyBorder="1" applyAlignment="1">
      <alignment horizontal="center" vertical="center" wrapText="1"/>
    </xf>
    <xf numFmtId="49" fontId="5" fillId="2" borderId="4" xfId="1" applyNumberFormat="1" applyFont="1" applyFill="1" applyBorder="1" applyAlignment="1">
      <alignment horizontal="center" vertical="center" wrapText="1"/>
    </xf>
    <xf numFmtId="2" fontId="4" fillId="3" borderId="4" xfId="0" applyNumberFormat="1" applyFont="1" applyFill="1" applyBorder="1" applyAlignment="1">
      <alignment horizontal="right" vertical="center" wrapText="1"/>
    </xf>
    <xf numFmtId="2" fontId="0" fillId="3" borderId="0" xfId="0" applyNumberFormat="1" applyFill="1" applyAlignment="1">
      <alignment horizontal="right"/>
    </xf>
    <xf numFmtId="2" fontId="6" fillId="3" borderId="4" xfId="0" applyNumberFormat="1" applyFont="1" applyFill="1" applyBorder="1" applyAlignment="1">
      <alignment horizontal="right" vertical="center" wrapText="1"/>
    </xf>
    <xf numFmtId="2" fontId="7" fillId="3" borderId="4" xfId="0" applyNumberFormat="1" applyFont="1" applyFill="1" applyBorder="1" applyAlignment="1">
      <alignment horizontal="right" vertical="center" wrapText="1"/>
    </xf>
    <xf numFmtId="2" fontId="5" fillId="3" borderId="4" xfId="0" applyNumberFormat="1" applyFont="1" applyFill="1" applyBorder="1" applyAlignment="1">
      <alignment horizontal="right" vertical="center" wrapText="1"/>
    </xf>
    <xf numFmtId="2" fontId="8" fillId="3" borderId="0" xfId="0" applyNumberFormat="1" applyFont="1" applyFill="1" applyBorder="1" applyAlignment="1">
      <alignment horizontal="right"/>
    </xf>
    <xf numFmtId="49" fontId="5" fillId="2" borderId="4" xfId="0" applyNumberFormat="1" applyFont="1" applyFill="1" applyBorder="1" applyAlignment="1">
      <alignment horizontal="right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49" fontId="2" fillId="2" borderId="4" xfId="0" applyNumberFormat="1" applyFont="1" applyFill="1" applyBorder="1" applyAlignment="1">
      <alignment horizontal="center" vertical="center" wrapText="1"/>
    </xf>
    <xf numFmtId="0" fontId="4" fillId="2" borderId="4" xfId="1" applyFont="1" applyFill="1" applyBorder="1" applyAlignment="1">
      <alignment horizontal="center" vertical="center" wrapText="1"/>
    </xf>
    <xf numFmtId="2" fontId="4" fillId="2" borderId="4" xfId="1" applyNumberFormat="1" applyFont="1" applyFill="1" applyBorder="1" applyAlignment="1">
      <alignment horizontal="center" vertical="center" wrapText="1"/>
    </xf>
    <xf numFmtId="2" fontId="4" fillId="2" borderId="4" xfId="0" applyNumberFormat="1" applyFont="1" applyFill="1" applyBorder="1" applyAlignment="1">
      <alignment horizontal="center" vertical="center" wrapText="1"/>
    </xf>
    <xf numFmtId="2" fontId="4" fillId="2" borderId="4" xfId="0" applyNumberFormat="1" applyFont="1" applyFill="1" applyBorder="1" applyAlignment="1">
      <alignment horizontal="right" vertical="center" wrapText="1"/>
    </xf>
    <xf numFmtId="2" fontId="1" fillId="3" borderId="4" xfId="0" applyNumberFormat="1" applyFont="1" applyFill="1" applyBorder="1" applyAlignment="1">
      <alignment horizontal="right"/>
    </xf>
    <xf numFmtId="2" fontId="8" fillId="3" borderId="4" xfId="0" applyNumberFormat="1" applyFont="1" applyFill="1" applyBorder="1" applyAlignment="1">
      <alignment horizontal="right" vertical="center" wrapText="1"/>
    </xf>
    <xf numFmtId="0" fontId="4" fillId="3" borderId="4" xfId="0" applyNumberFormat="1" applyFont="1" applyFill="1" applyBorder="1" applyAlignment="1">
      <alignment horizontal="right" vertical="center" wrapText="1"/>
    </xf>
    <xf numFmtId="2" fontId="4" fillId="3" borderId="4" xfId="0" applyNumberFormat="1" applyFont="1" applyFill="1" applyBorder="1" applyAlignment="1">
      <alignment horizontal="right" vertical="center"/>
    </xf>
    <xf numFmtId="2" fontId="4" fillId="3" borderId="4" xfId="0" applyNumberFormat="1" applyFont="1" applyFill="1" applyBorder="1" applyAlignment="1">
      <alignment horizontal="right"/>
    </xf>
    <xf numFmtId="2" fontId="4" fillId="3" borderId="5" xfId="0" applyNumberFormat="1" applyFont="1" applyFill="1" applyBorder="1" applyAlignment="1">
      <alignment horizontal="right" vertical="center"/>
    </xf>
  </cellXfs>
  <cellStyles count="2">
    <cellStyle name="Normal" xfId="0" builtinId="0"/>
    <cellStyle name="Normal 6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4"/>
  <sheetViews>
    <sheetView tabSelected="1" topLeftCell="A93" workbookViewId="0">
      <selection activeCell="E98" sqref="E98"/>
    </sheetView>
  </sheetViews>
  <sheetFormatPr defaultRowHeight="15" x14ac:dyDescent="0.25"/>
  <cols>
    <col min="1" max="1" width="40" customWidth="1"/>
    <col min="2" max="2" width="30.85546875" customWidth="1"/>
    <col min="3" max="3" width="15.28515625" style="29" customWidth="1"/>
    <col min="4" max="4" width="17.28515625" style="29" customWidth="1"/>
    <col min="5" max="5" width="17" style="47" customWidth="1"/>
  </cols>
  <sheetData>
    <row r="1" spans="1:5" ht="20.25" customHeight="1" x14ac:dyDescent="0.25">
      <c r="B1" s="19" t="s">
        <v>118</v>
      </c>
      <c r="C1" s="21"/>
    </row>
    <row r="2" spans="1:5" x14ac:dyDescent="0.25">
      <c r="A2" s="58" t="s">
        <v>0</v>
      </c>
      <c r="B2" s="59" t="s">
        <v>1</v>
      </c>
      <c r="C2" s="60" t="s">
        <v>2</v>
      </c>
      <c r="D2" s="61" t="s">
        <v>3</v>
      </c>
      <c r="E2" s="62" t="s">
        <v>4</v>
      </c>
    </row>
    <row r="3" spans="1:5" x14ac:dyDescent="0.25">
      <c r="A3" s="58"/>
      <c r="B3" s="59"/>
      <c r="C3" s="60"/>
      <c r="D3" s="61"/>
      <c r="E3" s="62"/>
    </row>
    <row r="4" spans="1:5" x14ac:dyDescent="0.25">
      <c r="A4" s="58"/>
      <c r="B4" s="59"/>
      <c r="C4" s="60"/>
      <c r="D4" s="61"/>
      <c r="E4" s="62"/>
    </row>
    <row r="5" spans="1:5" x14ac:dyDescent="0.25">
      <c r="A5" s="58"/>
      <c r="B5" s="59"/>
      <c r="C5" s="60"/>
      <c r="D5" s="61"/>
      <c r="E5" s="62"/>
    </row>
    <row r="6" spans="1:5" ht="16.5" x14ac:dyDescent="0.25">
      <c r="A6" s="1">
        <v>1</v>
      </c>
      <c r="B6" s="44">
        <v>2</v>
      </c>
      <c r="C6" s="45">
        <v>3</v>
      </c>
      <c r="D6" s="1">
        <v>4</v>
      </c>
      <c r="E6" s="52">
        <v>5</v>
      </c>
    </row>
    <row r="7" spans="1:5" ht="16.5" x14ac:dyDescent="0.25">
      <c r="A7" s="53" t="s">
        <v>5</v>
      </c>
      <c r="B7" s="54"/>
      <c r="C7" s="54"/>
      <c r="D7" s="54"/>
      <c r="E7" s="54"/>
    </row>
    <row r="8" spans="1:5" ht="16.5" x14ac:dyDescent="0.25">
      <c r="A8" s="9" t="s">
        <v>6</v>
      </c>
      <c r="B8" s="10"/>
      <c r="C8" s="22"/>
      <c r="D8" s="22"/>
      <c r="E8" s="63">
        <f>E9+E10+E11+E12</f>
        <v>0</v>
      </c>
    </row>
    <row r="9" spans="1:5" ht="16.5" x14ac:dyDescent="0.25">
      <c r="A9" s="11" t="s">
        <v>7</v>
      </c>
      <c r="B9" s="10" t="s">
        <v>8</v>
      </c>
      <c r="C9" s="12"/>
      <c r="D9" s="12">
        <v>22</v>
      </c>
      <c r="E9" s="46">
        <f>C9*D9</f>
        <v>0</v>
      </c>
    </row>
    <row r="10" spans="1:5" ht="16.5" x14ac:dyDescent="0.25">
      <c r="A10" s="11" t="s">
        <v>9</v>
      </c>
      <c r="B10" s="10"/>
      <c r="C10" s="12"/>
      <c r="D10" s="12"/>
      <c r="E10" s="46"/>
    </row>
    <row r="11" spans="1:5" ht="16.5" x14ac:dyDescent="0.25">
      <c r="A11" s="11" t="s">
        <v>10</v>
      </c>
      <c r="B11" s="10"/>
      <c r="C11" s="12"/>
      <c r="D11" s="12"/>
      <c r="E11" s="46"/>
    </row>
    <row r="12" spans="1:5" ht="16.5" x14ac:dyDescent="0.25">
      <c r="A12" s="11" t="s">
        <v>11</v>
      </c>
      <c r="B12" s="10"/>
      <c r="C12" s="12"/>
      <c r="D12" s="12"/>
      <c r="E12" s="46"/>
    </row>
    <row r="13" spans="1:5" ht="16.5" x14ac:dyDescent="0.25">
      <c r="A13" s="9" t="s">
        <v>12</v>
      </c>
      <c r="B13" s="10" t="s">
        <v>8</v>
      </c>
      <c r="C13" s="12"/>
      <c r="D13" s="12"/>
      <c r="E13" s="46">
        <f>E14+E15</f>
        <v>0</v>
      </c>
    </row>
    <row r="14" spans="1:5" ht="16.5" x14ac:dyDescent="0.25">
      <c r="A14" s="11" t="s">
        <v>13</v>
      </c>
      <c r="B14" s="10" t="s">
        <v>8</v>
      </c>
      <c r="C14" s="12"/>
      <c r="D14" s="12"/>
      <c r="E14" s="46"/>
    </row>
    <row r="15" spans="1:5" ht="16.5" x14ac:dyDescent="0.25">
      <c r="A15" s="11" t="s">
        <v>14</v>
      </c>
      <c r="B15" s="10" t="s">
        <v>8</v>
      </c>
      <c r="C15" s="12"/>
      <c r="D15" s="12"/>
      <c r="E15" s="46"/>
    </row>
    <row r="16" spans="1:5" ht="16.5" x14ac:dyDescent="0.25">
      <c r="A16" s="9" t="s">
        <v>15</v>
      </c>
      <c r="B16" s="10" t="s">
        <v>8</v>
      </c>
      <c r="C16" s="12"/>
      <c r="D16" s="12"/>
      <c r="E16" s="46">
        <f>C16*D16</f>
        <v>0</v>
      </c>
    </row>
    <row r="17" spans="1:5" ht="16.5" x14ac:dyDescent="0.25">
      <c r="A17" s="13" t="s">
        <v>16</v>
      </c>
      <c r="B17" s="10"/>
      <c r="C17" s="12"/>
      <c r="D17" s="12"/>
      <c r="E17" s="46">
        <f>E18+E19+E20+E21+E22+E23+E24+E25+E26</f>
        <v>0</v>
      </c>
    </row>
    <row r="18" spans="1:5" ht="16.5" x14ac:dyDescent="0.25">
      <c r="A18" s="11" t="s">
        <v>17</v>
      </c>
      <c r="B18" s="10" t="s">
        <v>8</v>
      </c>
      <c r="C18" s="12"/>
      <c r="D18" s="12">
        <v>2</v>
      </c>
      <c r="E18" s="46">
        <f>C18*D18</f>
        <v>0</v>
      </c>
    </row>
    <row r="19" spans="1:5" ht="16.5" x14ac:dyDescent="0.25">
      <c r="A19" s="11" t="s">
        <v>18</v>
      </c>
      <c r="B19" s="10" t="s">
        <v>8</v>
      </c>
      <c r="C19" s="23"/>
      <c r="D19" s="12"/>
      <c r="E19" s="46">
        <f t="shared" ref="E19:E21" si="0">C19*D19</f>
        <v>0</v>
      </c>
    </row>
    <row r="20" spans="1:5" ht="16.5" x14ac:dyDescent="0.25">
      <c r="A20" s="11" t="s">
        <v>19</v>
      </c>
      <c r="B20" s="10" t="s">
        <v>8</v>
      </c>
      <c r="C20" s="12"/>
      <c r="D20" s="12">
        <v>2</v>
      </c>
      <c r="E20" s="46">
        <f t="shared" si="0"/>
        <v>0</v>
      </c>
    </row>
    <row r="21" spans="1:5" ht="16.5" x14ac:dyDescent="0.25">
      <c r="A21" s="11" t="s">
        <v>20</v>
      </c>
      <c r="B21" s="10" t="s">
        <v>8</v>
      </c>
      <c r="C21" s="12"/>
      <c r="D21" s="12">
        <v>4</v>
      </c>
      <c r="E21" s="46">
        <f t="shared" si="0"/>
        <v>0</v>
      </c>
    </row>
    <row r="22" spans="1:5" ht="16.5" x14ac:dyDescent="0.25">
      <c r="A22" s="11" t="s">
        <v>21</v>
      </c>
      <c r="B22" s="10" t="s">
        <v>8</v>
      </c>
      <c r="C22" s="12"/>
      <c r="D22" s="12"/>
      <c r="E22" s="46"/>
    </row>
    <row r="23" spans="1:5" ht="16.5" x14ac:dyDescent="0.25">
      <c r="A23" s="11" t="s">
        <v>22</v>
      </c>
      <c r="B23" s="10"/>
      <c r="C23" s="12"/>
      <c r="D23" s="12"/>
      <c r="E23" s="46"/>
    </row>
    <row r="24" spans="1:5" ht="16.5" x14ac:dyDescent="0.25">
      <c r="A24" s="11" t="s">
        <v>23</v>
      </c>
      <c r="B24" s="10"/>
      <c r="C24" s="12"/>
      <c r="D24" s="12"/>
      <c r="E24" s="46"/>
    </row>
    <row r="25" spans="1:5" ht="16.5" x14ac:dyDescent="0.25">
      <c r="A25" s="11" t="s">
        <v>24</v>
      </c>
      <c r="B25" s="10" t="s">
        <v>8</v>
      </c>
      <c r="C25" s="12"/>
      <c r="D25" s="12"/>
      <c r="E25" s="46"/>
    </row>
    <row r="26" spans="1:5" ht="16.5" x14ac:dyDescent="0.25">
      <c r="A26" s="11" t="s">
        <v>25</v>
      </c>
      <c r="B26" s="10"/>
      <c r="C26" s="12"/>
      <c r="D26" s="12"/>
      <c r="E26" s="46"/>
    </row>
    <row r="27" spans="1:5" ht="16.5" x14ac:dyDescent="0.25">
      <c r="A27" s="13" t="s">
        <v>26</v>
      </c>
      <c r="B27" s="10"/>
      <c r="C27" s="12"/>
      <c r="D27" s="12"/>
      <c r="E27" s="46">
        <f>E28+E29+E30+E31+E32+E33</f>
        <v>0</v>
      </c>
    </row>
    <row r="28" spans="1:5" ht="33" x14ac:dyDescent="0.25">
      <c r="A28" s="14" t="s">
        <v>27</v>
      </c>
      <c r="B28" s="10" t="s">
        <v>8</v>
      </c>
      <c r="C28" s="12"/>
      <c r="D28" s="12">
        <v>10.5</v>
      </c>
      <c r="E28" s="46">
        <f>C28*D28</f>
        <v>0</v>
      </c>
    </row>
    <row r="29" spans="1:5" ht="16.5" x14ac:dyDescent="0.25">
      <c r="A29" s="14" t="s">
        <v>28</v>
      </c>
      <c r="B29" s="10" t="s">
        <v>8</v>
      </c>
      <c r="C29" s="12"/>
      <c r="D29" s="12">
        <v>2</v>
      </c>
      <c r="E29" s="46">
        <f t="shared" ref="E29:E31" si="1">C29*D29</f>
        <v>0</v>
      </c>
    </row>
    <row r="30" spans="1:5" ht="16.5" x14ac:dyDescent="0.25">
      <c r="A30" s="14" t="s">
        <v>29</v>
      </c>
      <c r="B30" s="10" t="s">
        <v>8</v>
      </c>
      <c r="C30" s="12"/>
      <c r="D30" s="12">
        <v>1.5</v>
      </c>
      <c r="E30" s="46">
        <f t="shared" si="1"/>
        <v>0</v>
      </c>
    </row>
    <row r="31" spans="1:5" ht="16.5" x14ac:dyDescent="0.25">
      <c r="A31" s="14" t="s">
        <v>30</v>
      </c>
      <c r="B31" s="10" t="s">
        <v>8</v>
      </c>
      <c r="C31" s="12"/>
      <c r="D31" s="12">
        <v>1</v>
      </c>
      <c r="E31" s="46">
        <f t="shared" si="1"/>
        <v>0</v>
      </c>
    </row>
    <row r="32" spans="1:5" ht="16.5" x14ac:dyDescent="0.25">
      <c r="A32" s="14" t="s">
        <v>31</v>
      </c>
      <c r="B32" s="10" t="s">
        <v>8</v>
      </c>
      <c r="C32" s="12"/>
      <c r="D32" s="12"/>
      <c r="E32" s="46"/>
    </row>
    <row r="33" spans="1:5" ht="16.5" x14ac:dyDescent="0.25">
      <c r="A33" s="14" t="s">
        <v>32</v>
      </c>
      <c r="B33" s="10" t="s">
        <v>8</v>
      </c>
      <c r="C33" s="12"/>
      <c r="D33" s="12"/>
      <c r="E33" s="46"/>
    </row>
    <row r="34" spans="1:5" ht="16.5" x14ac:dyDescent="0.25">
      <c r="A34" s="13" t="s">
        <v>33</v>
      </c>
      <c r="B34" s="10"/>
      <c r="C34" s="12"/>
      <c r="D34" s="12"/>
      <c r="E34" s="46">
        <f>E35+E36+E38+E39+E39+E40+E41</f>
        <v>0</v>
      </c>
    </row>
    <row r="35" spans="1:5" ht="16.5" x14ac:dyDescent="0.25">
      <c r="A35" s="14" t="s">
        <v>34</v>
      </c>
      <c r="B35" s="10" t="s">
        <v>8</v>
      </c>
      <c r="C35" s="12"/>
      <c r="D35" s="12">
        <v>0.5</v>
      </c>
      <c r="E35" s="46">
        <f>C35*D35</f>
        <v>0</v>
      </c>
    </row>
    <row r="36" spans="1:5" ht="16.5" x14ac:dyDescent="0.25">
      <c r="A36" s="14" t="s">
        <v>35</v>
      </c>
      <c r="B36" s="10" t="s">
        <v>8</v>
      </c>
      <c r="C36" s="12"/>
      <c r="D36" s="12"/>
      <c r="E36" s="46"/>
    </row>
    <row r="37" spans="1:5" ht="16.5" x14ac:dyDescent="0.25">
      <c r="A37" s="14" t="s">
        <v>36</v>
      </c>
      <c r="B37" s="10" t="s">
        <v>8</v>
      </c>
      <c r="C37" s="12"/>
      <c r="D37" s="12"/>
      <c r="E37" s="46"/>
    </row>
    <row r="38" spans="1:5" ht="16.5" x14ac:dyDescent="0.25">
      <c r="A38" s="14" t="s">
        <v>37</v>
      </c>
      <c r="B38" s="10" t="s">
        <v>8</v>
      </c>
      <c r="C38" s="12"/>
      <c r="D38" s="12">
        <v>0.5</v>
      </c>
      <c r="E38" s="46">
        <f>C38*D38</f>
        <v>0</v>
      </c>
    </row>
    <row r="39" spans="1:5" ht="32.25" customHeight="1" x14ac:dyDescent="0.25">
      <c r="A39" s="14" t="s">
        <v>38</v>
      </c>
      <c r="B39" s="10" t="s">
        <v>8</v>
      </c>
      <c r="C39" s="12"/>
      <c r="D39" s="12"/>
      <c r="E39" s="46"/>
    </row>
    <row r="40" spans="1:5" ht="16.5" x14ac:dyDescent="0.25">
      <c r="A40" s="14" t="s">
        <v>39</v>
      </c>
      <c r="B40" s="10" t="s">
        <v>8</v>
      </c>
      <c r="C40" s="12"/>
      <c r="D40" s="12"/>
      <c r="E40" s="46"/>
    </row>
    <row r="41" spans="1:5" ht="40.5" customHeight="1" x14ac:dyDescent="0.25">
      <c r="A41" s="14" t="s">
        <v>40</v>
      </c>
      <c r="B41" s="10" t="s">
        <v>8</v>
      </c>
      <c r="C41" s="12"/>
      <c r="D41" s="12"/>
      <c r="E41" s="46"/>
    </row>
    <row r="42" spans="1:5" ht="52.5" customHeight="1" x14ac:dyDescent="0.25">
      <c r="A42" s="14" t="s">
        <v>41</v>
      </c>
      <c r="B42" s="10" t="s">
        <v>8</v>
      </c>
      <c r="C42" s="12"/>
      <c r="D42" s="12"/>
      <c r="E42" s="46"/>
    </row>
    <row r="43" spans="1:5" ht="16.5" x14ac:dyDescent="0.25">
      <c r="A43" s="13" t="s">
        <v>42</v>
      </c>
      <c r="B43" s="10" t="s">
        <v>8</v>
      </c>
      <c r="C43" s="12"/>
      <c r="D43" s="12"/>
      <c r="E43" s="46">
        <f>E44+E45+E46+E47+E48+E49+E50+E51+E52+E53+E54</f>
        <v>0</v>
      </c>
    </row>
    <row r="44" spans="1:5" ht="45" customHeight="1" x14ac:dyDescent="0.25">
      <c r="A44" s="14" t="s">
        <v>43</v>
      </c>
      <c r="B44" s="10" t="s">
        <v>8</v>
      </c>
      <c r="C44" s="12"/>
      <c r="D44" s="12">
        <v>0.2</v>
      </c>
      <c r="E44" s="46">
        <f>C44*D44</f>
        <v>0</v>
      </c>
    </row>
    <row r="45" spans="1:5" ht="16.5" x14ac:dyDescent="0.25">
      <c r="A45" s="14" t="s">
        <v>44</v>
      </c>
      <c r="B45" s="10" t="s">
        <v>8</v>
      </c>
      <c r="C45" s="12"/>
      <c r="D45" s="12"/>
      <c r="E45" s="46">
        <f t="shared" ref="E45:E52" si="2">C45*D45</f>
        <v>0</v>
      </c>
    </row>
    <row r="46" spans="1:5" ht="16.5" x14ac:dyDescent="0.25">
      <c r="A46" s="14" t="s">
        <v>45</v>
      </c>
      <c r="B46" s="10"/>
      <c r="C46" s="12"/>
      <c r="D46" s="12">
        <v>0.03</v>
      </c>
      <c r="E46" s="46">
        <f t="shared" si="2"/>
        <v>0</v>
      </c>
    </row>
    <row r="47" spans="1:5" ht="16.5" x14ac:dyDescent="0.25">
      <c r="A47" s="14" t="s">
        <v>46</v>
      </c>
      <c r="B47" s="10"/>
      <c r="C47" s="12"/>
      <c r="D47" s="12"/>
      <c r="E47" s="46"/>
    </row>
    <row r="48" spans="1:5" ht="16.5" x14ac:dyDescent="0.25">
      <c r="A48" s="14" t="s">
        <v>47</v>
      </c>
      <c r="B48" s="10"/>
      <c r="C48" s="12"/>
      <c r="D48" s="12"/>
      <c r="E48" s="46"/>
    </row>
    <row r="49" spans="1:5" ht="16.5" x14ac:dyDescent="0.25">
      <c r="A49" s="14" t="s">
        <v>48</v>
      </c>
      <c r="B49" s="10" t="s">
        <v>8</v>
      </c>
      <c r="C49" s="12"/>
      <c r="D49" s="12">
        <v>0.2</v>
      </c>
      <c r="E49" s="46">
        <f t="shared" si="2"/>
        <v>0</v>
      </c>
    </row>
    <row r="50" spans="1:5" ht="16.5" x14ac:dyDescent="0.25">
      <c r="A50" s="14" t="s">
        <v>49</v>
      </c>
      <c r="B50" s="10" t="s">
        <v>8</v>
      </c>
      <c r="C50" s="12"/>
      <c r="D50" s="12"/>
      <c r="E50" s="46"/>
    </row>
    <row r="51" spans="1:5" ht="16.5" x14ac:dyDescent="0.25">
      <c r="A51" s="14" t="s">
        <v>50</v>
      </c>
      <c r="B51" s="10" t="s">
        <v>8</v>
      </c>
      <c r="C51" s="12"/>
      <c r="D51" s="12"/>
      <c r="E51" s="46"/>
    </row>
    <row r="52" spans="1:5" ht="33" x14ac:dyDescent="0.25">
      <c r="A52" s="14" t="s">
        <v>51</v>
      </c>
      <c r="B52" s="10" t="s">
        <v>8</v>
      </c>
      <c r="C52" s="12"/>
      <c r="D52" s="12">
        <v>5.8</v>
      </c>
      <c r="E52" s="46">
        <f t="shared" si="2"/>
        <v>0</v>
      </c>
    </row>
    <row r="53" spans="1:5" ht="16.5" x14ac:dyDescent="0.25">
      <c r="A53" s="14" t="s">
        <v>52</v>
      </c>
      <c r="B53" s="10" t="s">
        <v>8</v>
      </c>
      <c r="C53" s="12"/>
      <c r="D53" s="12"/>
      <c r="E53" s="46"/>
    </row>
    <row r="54" spans="1:5" ht="16.5" x14ac:dyDescent="0.25">
      <c r="A54" s="14" t="s">
        <v>11</v>
      </c>
      <c r="B54" s="10" t="s">
        <v>8</v>
      </c>
      <c r="C54" s="12"/>
      <c r="D54" s="12"/>
      <c r="E54" s="46">
        <f>SUM(E44:E53)</f>
        <v>0</v>
      </c>
    </row>
    <row r="55" spans="1:5" ht="18" x14ac:dyDescent="0.25">
      <c r="A55" s="55" t="s">
        <v>53</v>
      </c>
      <c r="B55" s="56"/>
      <c r="C55" s="56"/>
      <c r="D55" s="57"/>
      <c r="E55" s="64">
        <f>E8+E13+E16+E17+E27+E34+E42+E43</f>
        <v>0</v>
      </c>
    </row>
    <row r="56" spans="1:5" ht="33" x14ac:dyDescent="0.25">
      <c r="A56" s="13" t="s">
        <v>54</v>
      </c>
      <c r="B56" s="10" t="s">
        <v>55</v>
      </c>
      <c r="C56" s="12"/>
      <c r="D56" s="12"/>
      <c r="E56" s="65">
        <v>0.31</v>
      </c>
    </row>
    <row r="57" spans="1:5" ht="16.5" x14ac:dyDescent="0.25">
      <c r="A57" s="13" t="s">
        <v>56</v>
      </c>
      <c r="B57" s="10" t="s">
        <v>55</v>
      </c>
      <c r="C57" s="12"/>
      <c r="D57" s="12"/>
      <c r="E57" s="65">
        <v>0.02</v>
      </c>
    </row>
    <row r="58" spans="1:5" ht="16.5" x14ac:dyDescent="0.25">
      <c r="A58" s="13" t="s">
        <v>57</v>
      </c>
      <c r="B58" s="10" t="s">
        <v>55</v>
      </c>
      <c r="C58" s="12"/>
      <c r="D58" s="12"/>
      <c r="E58" s="65">
        <v>0.04</v>
      </c>
    </row>
    <row r="59" spans="1:5" ht="16.5" x14ac:dyDescent="0.25">
      <c r="A59" s="13" t="s">
        <v>58</v>
      </c>
      <c r="B59" s="10" t="s">
        <v>55</v>
      </c>
      <c r="C59" s="12"/>
      <c r="D59" s="12"/>
      <c r="E59" s="46"/>
    </row>
    <row r="60" spans="1:5" ht="16.5" x14ac:dyDescent="0.25">
      <c r="A60" s="13" t="s">
        <v>59</v>
      </c>
      <c r="B60" s="10" t="s">
        <v>55</v>
      </c>
      <c r="C60" s="12"/>
      <c r="D60" s="12"/>
      <c r="E60" s="65">
        <v>0.05</v>
      </c>
    </row>
    <row r="61" spans="1:5" ht="33" x14ac:dyDescent="0.25">
      <c r="A61" s="13" t="s">
        <v>60</v>
      </c>
      <c r="B61" s="10" t="s">
        <v>55</v>
      </c>
      <c r="C61" s="12"/>
      <c r="D61" s="12"/>
      <c r="E61" s="65">
        <v>0.03</v>
      </c>
    </row>
    <row r="62" spans="1:5" ht="33" x14ac:dyDescent="0.25">
      <c r="A62" s="15" t="s">
        <v>61</v>
      </c>
      <c r="B62" s="10" t="s">
        <v>55</v>
      </c>
      <c r="C62" s="12"/>
      <c r="D62" s="12"/>
      <c r="E62" s="65">
        <v>7.0000000000000007E-2</v>
      </c>
    </row>
    <row r="63" spans="1:5" ht="16.5" x14ac:dyDescent="0.25">
      <c r="A63" s="15" t="s">
        <v>62</v>
      </c>
      <c r="B63" s="10" t="s">
        <v>55</v>
      </c>
      <c r="C63" s="12"/>
      <c r="D63" s="16"/>
      <c r="E63" s="65">
        <v>0.03</v>
      </c>
    </row>
    <row r="64" spans="1:5" ht="18" x14ac:dyDescent="0.25">
      <c r="A64" s="55" t="s">
        <v>63</v>
      </c>
      <c r="B64" s="56"/>
      <c r="C64" s="56"/>
      <c r="D64" s="57"/>
      <c r="E64" s="64">
        <f>SUM(E56:E63)</f>
        <v>0.55000000000000004</v>
      </c>
    </row>
    <row r="65" spans="1:5" ht="16.5" x14ac:dyDescent="0.25">
      <c r="A65" s="13" t="s">
        <v>64</v>
      </c>
      <c r="B65" s="10" t="s">
        <v>65</v>
      </c>
      <c r="C65" s="16"/>
      <c r="D65" s="16"/>
      <c r="E65" s="65">
        <v>1.19</v>
      </c>
    </row>
    <row r="66" spans="1:5" ht="16.5" x14ac:dyDescent="0.25">
      <c r="A66" s="13" t="s">
        <v>66</v>
      </c>
      <c r="B66" s="10" t="s">
        <v>67</v>
      </c>
      <c r="C66" s="16"/>
      <c r="D66" s="16">
        <v>3</v>
      </c>
      <c r="E66" s="46">
        <f>C66*D66</f>
        <v>0</v>
      </c>
    </row>
    <row r="67" spans="1:5" ht="16.5" x14ac:dyDescent="0.25">
      <c r="A67" s="13" t="s">
        <v>68</v>
      </c>
      <c r="B67" s="10" t="s">
        <v>69</v>
      </c>
      <c r="C67" s="16"/>
      <c r="D67" s="16">
        <v>3.5</v>
      </c>
      <c r="E67" s="46">
        <f>C67*D67</f>
        <v>0</v>
      </c>
    </row>
    <row r="68" spans="1:5" ht="16.5" x14ac:dyDescent="0.25">
      <c r="A68" s="13" t="s">
        <v>70</v>
      </c>
      <c r="B68" s="10" t="s">
        <v>55</v>
      </c>
      <c r="C68" s="12"/>
      <c r="D68" s="12"/>
      <c r="E68" s="65">
        <v>0.14000000000000001</v>
      </c>
    </row>
    <row r="69" spans="1:5" ht="16.5" x14ac:dyDescent="0.25">
      <c r="A69" s="13" t="s">
        <v>71</v>
      </c>
      <c r="B69" s="10" t="s">
        <v>55</v>
      </c>
      <c r="C69" s="12"/>
      <c r="D69" s="12"/>
      <c r="E69" s="65">
        <v>0.06</v>
      </c>
    </row>
    <row r="70" spans="1:5" ht="49.5" x14ac:dyDescent="0.25">
      <c r="A70" s="13" t="s">
        <v>72</v>
      </c>
      <c r="B70" s="10" t="s">
        <v>55</v>
      </c>
      <c r="C70" s="12"/>
      <c r="D70" s="12"/>
      <c r="E70" s="46">
        <v>0.06</v>
      </c>
    </row>
    <row r="71" spans="1:5" ht="33" x14ac:dyDescent="0.25">
      <c r="A71" s="13" t="s">
        <v>73</v>
      </c>
      <c r="B71" s="10" t="s">
        <v>117</v>
      </c>
      <c r="C71" s="16"/>
      <c r="D71" s="16"/>
      <c r="E71" s="48">
        <v>3.3</v>
      </c>
    </row>
    <row r="72" spans="1:5" ht="49.5" x14ac:dyDescent="0.25">
      <c r="A72" s="14" t="s">
        <v>119</v>
      </c>
      <c r="B72" s="10" t="s">
        <v>74</v>
      </c>
      <c r="C72" s="16"/>
      <c r="D72" s="16"/>
      <c r="E72" s="48"/>
    </row>
    <row r="73" spans="1:5" ht="33" x14ac:dyDescent="0.25">
      <c r="A73" s="14" t="s">
        <v>120</v>
      </c>
      <c r="B73" s="10" t="s">
        <v>74</v>
      </c>
      <c r="C73" s="16"/>
      <c r="D73" s="16"/>
      <c r="E73" s="48"/>
    </row>
    <row r="74" spans="1:5" ht="33" x14ac:dyDescent="0.25">
      <c r="A74" s="14" t="s">
        <v>75</v>
      </c>
      <c r="B74" s="10" t="s">
        <v>74</v>
      </c>
      <c r="C74" s="16"/>
      <c r="D74" s="16"/>
      <c r="E74" s="48"/>
    </row>
    <row r="75" spans="1:5" ht="33" x14ac:dyDescent="0.25">
      <c r="A75" s="14" t="s">
        <v>76</v>
      </c>
      <c r="B75" s="10" t="s">
        <v>74</v>
      </c>
      <c r="C75" s="16"/>
      <c r="D75" s="16"/>
      <c r="E75" s="48"/>
    </row>
    <row r="76" spans="1:5" ht="16.5" x14ac:dyDescent="0.25">
      <c r="A76" s="14" t="s">
        <v>77</v>
      </c>
      <c r="B76" s="10" t="s">
        <v>74</v>
      </c>
      <c r="C76" s="16"/>
      <c r="D76" s="16"/>
      <c r="E76" s="48"/>
    </row>
    <row r="77" spans="1:5" ht="33" x14ac:dyDescent="0.25">
      <c r="A77" s="14" t="s">
        <v>78</v>
      </c>
      <c r="B77" s="10" t="s">
        <v>74</v>
      </c>
      <c r="C77" s="16"/>
      <c r="D77" s="16"/>
      <c r="E77" s="48"/>
    </row>
    <row r="78" spans="1:5" ht="33" x14ac:dyDescent="0.25">
      <c r="A78" s="14" t="s">
        <v>79</v>
      </c>
      <c r="B78" s="10" t="s">
        <v>74</v>
      </c>
      <c r="C78" s="16"/>
      <c r="D78" s="16"/>
      <c r="E78" s="48"/>
    </row>
    <row r="79" spans="1:5" ht="16.5" x14ac:dyDescent="0.25">
      <c r="A79" s="14" t="s">
        <v>80</v>
      </c>
      <c r="B79" s="10" t="s">
        <v>74</v>
      </c>
      <c r="C79" s="16"/>
      <c r="D79" s="16"/>
      <c r="E79" s="48"/>
    </row>
    <row r="80" spans="1:5" ht="33" x14ac:dyDescent="0.25">
      <c r="A80" s="14" t="s">
        <v>81</v>
      </c>
      <c r="B80" s="10" t="s">
        <v>74</v>
      </c>
      <c r="C80" s="16"/>
      <c r="D80" s="16"/>
      <c r="E80" s="48"/>
    </row>
    <row r="81" spans="1:5" ht="33" x14ac:dyDescent="0.25">
      <c r="A81" s="14" t="s">
        <v>82</v>
      </c>
      <c r="B81" s="10" t="s">
        <v>74</v>
      </c>
      <c r="C81" s="16"/>
      <c r="D81" s="16"/>
      <c r="E81" s="48"/>
    </row>
    <row r="82" spans="1:5" ht="33" x14ac:dyDescent="0.25">
      <c r="A82" s="14" t="s">
        <v>83</v>
      </c>
      <c r="B82" s="10" t="s">
        <v>74</v>
      </c>
      <c r="C82" s="16"/>
      <c r="D82" s="16"/>
      <c r="E82" s="48"/>
    </row>
    <row r="83" spans="1:5" ht="49.5" x14ac:dyDescent="0.25">
      <c r="A83" s="14" t="s">
        <v>84</v>
      </c>
      <c r="B83" s="10" t="s">
        <v>74</v>
      </c>
      <c r="C83" s="16"/>
      <c r="D83" s="16"/>
      <c r="E83" s="48"/>
    </row>
    <row r="84" spans="1:5" ht="33" x14ac:dyDescent="0.25">
      <c r="A84" s="14" t="s">
        <v>85</v>
      </c>
      <c r="B84" s="10" t="s">
        <v>74</v>
      </c>
      <c r="C84" s="16"/>
      <c r="D84" s="16"/>
      <c r="E84" s="48"/>
    </row>
    <row r="85" spans="1:5" ht="49.5" x14ac:dyDescent="0.25">
      <c r="A85" s="14" t="s">
        <v>86</v>
      </c>
      <c r="B85" s="10" t="s">
        <v>74</v>
      </c>
      <c r="C85" s="16"/>
      <c r="D85" s="16"/>
      <c r="E85" s="48"/>
    </row>
    <row r="86" spans="1:5" ht="66" x14ac:dyDescent="0.25">
      <c r="A86" s="14" t="s">
        <v>87</v>
      </c>
      <c r="B86" s="10" t="s">
        <v>74</v>
      </c>
      <c r="C86" s="16"/>
      <c r="D86" s="16"/>
      <c r="E86" s="48"/>
    </row>
    <row r="87" spans="1:5" ht="49.5" x14ac:dyDescent="0.25">
      <c r="A87" s="14" t="s">
        <v>88</v>
      </c>
      <c r="B87" s="10" t="s">
        <v>74</v>
      </c>
      <c r="C87" s="16"/>
      <c r="D87" s="16"/>
      <c r="E87" s="48"/>
    </row>
    <row r="88" spans="1:5" ht="49.5" x14ac:dyDescent="0.25">
      <c r="A88" s="14" t="s">
        <v>89</v>
      </c>
      <c r="B88" s="10" t="s">
        <v>74</v>
      </c>
      <c r="C88" s="16"/>
      <c r="D88" s="16"/>
      <c r="E88" s="48"/>
    </row>
    <row r="89" spans="1:5" ht="63" customHeight="1" x14ac:dyDescent="0.25">
      <c r="A89" s="14" t="s">
        <v>90</v>
      </c>
      <c r="B89" s="10" t="s">
        <v>74</v>
      </c>
      <c r="C89" s="16"/>
      <c r="D89" s="16"/>
      <c r="E89" s="48"/>
    </row>
    <row r="90" spans="1:5" ht="33" x14ac:dyDescent="0.25">
      <c r="A90" s="14" t="s">
        <v>91</v>
      </c>
      <c r="B90" s="10" t="s">
        <v>74</v>
      </c>
      <c r="C90" s="16"/>
      <c r="D90" s="16"/>
      <c r="E90" s="48"/>
    </row>
    <row r="91" spans="1:5" ht="33" x14ac:dyDescent="0.25">
      <c r="A91" s="14" t="s">
        <v>92</v>
      </c>
      <c r="B91" s="10" t="s">
        <v>74</v>
      </c>
      <c r="C91" s="16"/>
      <c r="D91" s="16"/>
      <c r="E91" s="49"/>
    </row>
    <row r="92" spans="1:5" ht="49.5" x14ac:dyDescent="0.25">
      <c r="A92" s="14" t="s">
        <v>93</v>
      </c>
      <c r="B92" s="10" t="s">
        <v>74</v>
      </c>
      <c r="C92" s="16"/>
      <c r="D92" s="16"/>
      <c r="E92" s="49"/>
    </row>
    <row r="93" spans="1:5" ht="16.5" x14ac:dyDescent="0.25">
      <c r="A93" s="13" t="s">
        <v>94</v>
      </c>
      <c r="B93" s="10" t="s">
        <v>55</v>
      </c>
      <c r="C93" s="12"/>
      <c r="D93" s="12"/>
      <c r="E93" s="50"/>
    </row>
    <row r="94" spans="1:5" ht="33" x14ac:dyDescent="0.25">
      <c r="A94" s="17" t="s">
        <v>95</v>
      </c>
      <c r="B94" s="10"/>
      <c r="C94" s="12"/>
      <c r="D94" s="12"/>
      <c r="E94" s="64">
        <f>SUM(E65:E93)</f>
        <v>4.75</v>
      </c>
    </row>
    <row r="95" spans="1:5" ht="33" x14ac:dyDescent="0.25">
      <c r="A95" s="17" t="s">
        <v>96</v>
      </c>
      <c r="B95" s="10"/>
      <c r="C95" s="12"/>
      <c r="D95" s="12"/>
      <c r="E95" s="64"/>
    </row>
    <row r="96" spans="1:5" ht="33" x14ac:dyDescent="0.25">
      <c r="A96" s="13" t="s">
        <v>97</v>
      </c>
      <c r="B96" s="10" t="s">
        <v>74</v>
      </c>
      <c r="C96" s="12"/>
      <c r="D96" s="16"/>
      <c r="E96" s="48" t="s">
        <v>116</v>
      </c>
    </row>
    <row r="97" spans="1:5" ht="16.5" x14ac:dyDescent="0.25">
      <c r="A97" s="13" t="s">
        <v>98</v>
      </c>
      <c r="B97" s="10" t="s">
        <v>99</v>
      </c>
      <c r="C97" s="16"/>
      <c r="D97" s="16">
        <v>200</v>
      </c>
      <c r="E97" s="48">
        <f>C97*D97</f>
        <v>0</v>
      </c>
    </row>
    <row r="98" spans="1:5" ht="16.5" x14ac:dyDescent="0.25">
      <c r="A98" s="13" t="s">
        <v>100</v>
      </c>
      <c r="B98" s="10" t="s">
        <v>101</v>
      </c>
      <c r="C98" s="12"/>
      <c r="D98" s="12"/>
      <c r="E98" s="46">
        <v>0.9</v>
      </c>
    </row>
    <row r="99" spans="1:5" ht="16.5" x14ac:dyDescent="0.25">
      <c r="A99" s="13" t="s">
        <v>102</v>
      </c>
      <c r="B99" s="10" t="s">
        <v>101</v>
      </c>
      <c r="C99" s="12"/>
      <c r="D99" s="12"/>
      <c r="E99" s="46"/>
    </row>
    <row r="100" spans="1:5" ht="33" x14ac:dyDescent="0.25">
      <c r="A100" s="9" t="s">
        <v>103</v>
      </c>
      <c r="B100" s="10" t="s">
        <v>104</v>
      </c>
      <c r="C100" s="12"/>
      <c r="D100" s="12"/>
      <c r="E100" s="64">
        <f>SUM(E97:E99)</f>
        <v>0.9</v>
      </c>
    </row>
    <row r="101" spans="1:5" ht="33" x14ac:dyDescent="0.25">
      <c r="A101" s="17" t="s">
        <v>105</v>
      </c>
      <c r="B101" s="10"/>
      <c r="C101" s="12"/>
      <c r="D101" s="12"/>
      <c r="E101" s="64">
        <f>E100+E94+E64+E55</f>
        <v>6.2</v>
      </c>
    </row>
    <row r="102" spans="1:5" ht="16.5" x14ac:dyDescent="0.25">
      <c r="A102" s="18" t="s">
        <v>106</v>
      </c>
      <c r="B102" s="10"/>
      <c r="C102" s="24"/>
      <c r="D102" s="24"/>
      <c r="E102" s="63"/>
    </row>
    <row r="103" spans="1:5" ht="16.5" x14ac:dyDescent="0.25">
      <c r="A103" s="5" t="s">
        <v>107</v>
      </c>
      <c r="B103" s="6" t="s">
        <v>108</v>
      </c>
      <c r="C103" s="25"/>
      <c r="D103" s="25">
        <v>4.9000000000000004</v>
      </c>
      <c r="E103" s="66">
        <f>C103*D103</f>
        <v>0</v>
      </c>
    </row>
    <row r="104" spans="1:5" ht="30" x14ac:dyDescent="0.25">
      <c r="A104" s="7" t="s">
        <v>109</v>
      </c>
      <c r="B104" s="8" t="s">
        <v>110</v>
      </c>
      <c r="C104" s="25"/>
      <c r="D104" s="27"/>
      <c r="E104" s="66"/>
    </row>
    <row r="105" spans="1:5" ht="30.75" x14ac:dyDescent="0.3">
      <c r="A105" s="5" t="s">
        <v>111</v>
      </c>
      <c r="B105" s="4" t="s">
        <v>112</v>
      </c>
      <c r="C105" s="26"/>
      <c r="D105" s="30"/>
      <c r="E105" s="67">
        <v>0.65</v>
      </c>
    </row>
    <row r="106" spans="1:5" ht="30" x14ac:dyDescent="0.25">
      <c r="A106" s="7" t="s">
        <v>113</v>
      </c>
      <c r="B106" s="8" t="s">
        <v>112</v>
      </c>
      <c r="C106" s="25"/>
      <c r="D106" s="27"/>
      <c r="E106" s="66">
        <v>6.4</v>
      </c>
    </row>
    <row r="107" spans="1:5" ht="16.5" x14ac:dyDescent="0.3">
      <c r="A107" s="2" t="s">
        <v>114</v>
      </c>
      <c r="B107" s="3" t="s">
        <v>8</v>
      </c>
      <c r="C107" s="26"/>
      <c r="D107" s="30"/>
      <c r="E107" s="67"/>
    </row>
    <row r="108" spans="1:5" ht="30.75" thickBot="1" x14ac:dyDescent="0.3">
      <c r="A108" s="41" t="s">
        <v>115</v>
      </c>
      <c r="B108" s="42" t="s">
        <v>112</v>
      </c>
      <c r="C108" s="43"/>
      <c r="D108" s="43"/>
      <c r="E108" s="68">
        <v>0.92</v>
      </c>
    </row>
    <row r="109" spans="1:5" ht="18" x14ac:dyDescent="0.25">
      <c r="A109" s="38"/>
      <c r="B109" s="39"/>
      <c r="C109" s="40"/>
      <c r="D109" s="40"/>
      <c r="E109" s="51"/>
    </row>
    <row r="110" spans="1:5" ht="16.5" x14ac:dyDescent="0.25">
      <c r="B110" s="37"/>
      <c r="C110" s="31"/>
      <c r="D110" s="31"/>
    </row>
    <row r="111" spans="1:5" x14ac:dyDescent="0.25">
      <c r="B111" s="32"/>
      <c r="C111" s="33"/>
      <c r="D111" s="33"/>
    </row>
    <row r="112" spans="1:5" ht="16.5" x14ac:dyDescent="0.3">
      <c r="B112" s="34"/>
      <c r="C112" s="35"/>
      <c r="D112" s="36"/>
    </row>
    <row r="113" spans="2:4" x14ac:dyDescent="0.25">
      <c r="B113" s="20"/>
      <c r="C113" s="28"/>
      <c r="D113" s="28"/>
    </row>
    <row r="114" spans="2:4" x14ac:dyDescent="0.25">
      <c r="B114" s="20"/>
      <c r="C114" s="28"/>
      <c r="D114" s="28"/>
    </row>
  </sheetData>
  <mergeCells count="8">
    <mergeCell ref="A7:E7"/>
    <mergeCell ref="A55:D55"/>
    <mergeCell ref="A64:D64"/>
    <mergeCell ref="A2:A5"/>
    <mergeCell ref="B2:B5"/>
    <mergeCell ref="C2:C5"/>
    <mergeCell ref="D2:D5"/>
    <mergeCell ref="E2:E5"/>
  </mergeCells>
  <pageMargins left="0" right="0" top="0" bottom="0" header="0" footer="0"/>
  <pageSetup paperSize="9" orientation="portrait" horizontalDpi="300" verticalDpi="300" r:id="rId1"/>
  <ignoredErrors>
    <ignoredError sqref="E96" numberStoredAsText="1"/>
    <ignoredError sqref="E17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" right="0" top="0" bottom="0" header="0" footer="0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" right="0" top="0" bottom="0" header="0" footer="0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2006-11-28T10:12:39Z</dcterms:created>
  <dcterms:modified xsi:type="dcterms:W3CDTF">2023-12-12T12:25:34Z</dcterms:modified>
</cp:coreProperties>
</file>