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ntis.mzg.government.bg:444/"/>
    </mc:Choice>
  </mc:AlternateContent>
  <bookViews>
    <workbookView xWindow="-15" yWindow="-15" windowWidth="14520" windowHeight="12840"/>
  </bookViews>
  <sheets>
    <sheet name="2023-2024" sheetId="6" r:id="rId1"/>
  </sheets>
  <definedNames>
    <definedName name="_xlnm._FilterDatabase" localSheetId="0" hidden="1">'2023-2024'!$B$1:$B$284</definedName>
    <definedName name="_xlnm.Print_Area" localSheetId="0">'2023-2024'!$A$1:$F$279</definedName>
    <definedName name="_xlnm.Print_Titles" localSheetId="0">'2023-2024'!$10:$10</definedName>
  </definedNames>
  <calcPr calcId="162913"/>
</workbook>
</file>

<file path=xl/calcChain.xml><?xml version="1.0" encoding="utf-8"?>
<calcChain xmlns="http://schemas.openxmlformats.org/spreadsheetml/2006/main">
  <c r="D131" i="6" l="1"/>
  <c r="E131" i="6"/>
  <c r="F131" i="6"/>
  <c r="C131" i="6"/>
  <c r="D119" i="6"/>
  <c r="E119" i="6"/>
  <c r="F119" i="6"/>
  <c r="C119" i="6"/>
  <c r="D90" i="6"/>
  <c r="E90" i="6"/>
  <c r="F90" i="6"/>
  <c r="C90" i="6"/>
  <c r="D79" i="6"/>
  <c r="E79" i="6"/>
  <c r="F79" i="6"/>
  <c r="C79" i="6"/>
  <c r="D66" i="6"/>
  <c r="E66" i="6"/>
  <c r="F66" i="6"/>
  <c r="C66" i="6"/>
  <c r="D61" i="6"/>
  <c r="E61" i="6"/>
  <c r="F61" i="6"/>
  <c r="C61" i="6"/>
  <c r="C271" i="6" l="1"/>
  <c r="D271" i="6"/>
  <c r="E271" i="6"/>
  <c r="F271" i="6"/>
  <c r="F269" i="6"/>
  <c r="E269" i="6"/>
  <c r="D269" i="6"/>
  <c r="C269" i="6"/>
  <c r="C264" i="6"/>
  <c r="D253" i="6"/>
  <c r="E253" i="6"/>
  <c r="F253" i="6"/>
  <c r="C253" i="6"/>
  <c r="F262" i="6"/>
  <c r="E262" i="6"/>
  <c r="D262" i="6"/>
  <c r="C262" i="6"/>
  <c r="D250" i="6"/>
  <c r="E250" i="6"/>
  <c r="F250" i="6"/>
  <c r="C250" i="6"/>
  <c r="F248" i="6"/>
  <c r="E248" i="6"/>
  <c r="D248" i="6"/>
  <c r="C248" i="6"/>
  <c r="D127" i="6"/>
  <c r="E127" i="6"/>
  <c r="F127" i="6"/>
  <c r="C127" i="6"/>
  <c r="D112" i="6" l="1"/>
  <c r="E112" i="6"/>
  <c r="F112" i="6"/>
  <c r="C112" i="6"/>
  <c r="C188" i="6"/>
  <c r="F216" i="6"/>
  <c r="E216" i="6"/>
  <c r="D216" i="6"/>
  <c r="C216" i="6"/>
  <c r="D221" i="6"/>
  <c r="E221" i="6"/>
  <c r="F221" i="6"/>
  <c r="C221" i="6"/>
  <c r="F135" i="6"/>
  <c r="E135" i="6"/>
  <c r="D135" i="6"/>
  <c r="C135" i="6"/>
  <c r="F224" i="6"/>
  <c r="E224" i="6"/>
  <c r="D224" i="6"/>
  <c r="C224" i="6"/>
  <c r="F22" i="6"/>
  <c r="E22" i="6"/>
  <c r="D22" i="6"/>
  <c r="C22" i="6"/>
  <c r="F194" i="6"/>
  <c r="E194" i="6"/>
  <c r="D194" i="6"/>
  <c r="C194" i="6"/>
  <c r="F188" i="6"/>
  <c r="E188" i="6"/>
  <c r="D188" i="6"/>
  <c r="F98" i="6"/>
  <c r="E98" i="6"/>
  <c r="D98" i="6"/>
  <c r="C98" i="6"/>
  <c r="F85" i="6"/>
  <c r="E85" i="6"/>
  <c r="D85" i="6"/>
  <c r="C85" i="6"/>
  <c r="F264" i="6"/>
  <c r="E264" i="6"/>
  <c r="D264" i="6"/>
  <c r="F175" i="6"/>
  <c r="F174" i="6" s="1"/>
  <c r="E175" i="6"/>
  <c r="E174" i="6" s="1"/>
  <c r="D175" i="6"/>
  <c r="D174" i="6" s="1"/>
  <c r="C175" i="6"/>
  <c r="C174" i="6" s="1"/>
  <c r="F166" i="6"/>
  <c r="E166" i="6"/>
  <c r="D166" i="6"/>
  <c r="C166" i="6"/>
  <c r="F172" i="6"/>
  <c r="E172" i="6"/>
  <c r="D172" i="6"/>
  <c r="C172" i="6"/>
  <c r="F170" i="6"/>
  <c r="E170" i="6"/>
  <c r="D170" i="6"/>
  <c r="C170" i="6"/>
  <c r="F168" i="6"/>
  <c r="E168" i="6"/>
  <c r="D168" i="6"/>
  <c r="C168" i="6"/>
  <c r="C163" i="6"/>
  <c r="F163" i="6"/>
  <c r="E163" i="6"/>
  <c r="D163" i="6"/>
  <c r="F159" i="6"/>
  <c r="E159" i="6"/>
  <c r="D159" i="6"/>
  <c r="C159" i="6"/>
  <c r="F161" i="6"/>
  <c r="E161" i="6"/>
  <c r="D161" i="6"/>
  <c r="C161" i="6"/>
  <c r="F156" i="6"/>
  <c r="E156" i="6"/>
  <c r="D156" i="6"/>
  <c r="C156" i="6"/>
  <c r="F154" i="6"/>
  <c r="E154" i="6"/>
  <c r="D154" i="6"/>
  <c r="C154" i="6"/>
  <c r="F122" i="6"/>
  <c r="C122" i="6"/>
  <c r="F32" i="6"/>
  <c r="C32" i="6"/>
  <c r="F24" i="6"/>
  <c r="E24" i="6"/>
  <c r="D24" i="6"/>
  <c r="C24" i="6"/>
  <c r="F13" i="6"/>
  <c r="C13" i="6"/>
  <c r="D245" i="6"/>
  <c r="E245" i="6"/>
  <c r="F245" i="6"/>
  <c r="C245" i="6"/>
  <c r="F47" i="6"/>
  <c r="E47" i="6"/>
  <c r="D47" i="6"/>
  <c r="C47" i="6"/>
  <c r="C29" i="6"/>
  <c r="C200" i="6"/>
  <c r="D267" i="6"/>
  <c r="C267" i="6"/>
  <c r="C258" i="6"/>
  <c r="D256" i="6"/>
  <c r="C256" i="6"/>
  <c r="F148" i="6"/>
  <c r="C148" i="6"/>
  <c r="F146" i="6"/>
  <c r="E146" i="6"/>
  <c r="D146" i="6"/>
  <c r="C146" i="6"/>
  <c r="F95" i="6"/>
  <c r="E95" i="6"/>
  <c r="D95" i="6"/>
  <c r="C95" i="6"/>
  <c r="F101" i="6"/>
  <c r="E101" i="6"/>
  <c r="D101" i="6"/>
  <c r="C101" i="6"/>
  <c r="C56" i="6"/>
  <c r="C45" i="6"/>
  <c r="F45" i="6"/>
  <c r="E45" i="6"/>
  <c r="D45" i="6"/>
  <c r="D35" i="6"/>
  <c r="E32" i="6"/>
  <c r="D32" i="6"/>
  <c r="F29" i="6"/>
  <c r="D29" i="6"/>
  <c r="F143" i="6"/>
  <c r="C143" i="6"/>
  <c r="E143" i="6"/>
  <c r="D143" i="6"/>
  <c r="F72" i="6"/>
  <c r="F51" i="6"/>
  <c r="C51" i="6"/>
  <c r="F27" i="6"/>
  <c r="E27" i="6"/>
  <c r="D27" i="6"/>
  <c r="C27" i="6"/>
  <c r="F18" i="6"/>
  <c r="D18" i="6"/>
  <c r="F267" i="6"/>
  <c r="E267" i="6"/>
  <c r="F258" i="6"/>
  <c r="E258" i="6"/>
  <c r="D258" i="6"/>
  <c r="F256" i="6"/>
  <c r="E256" i="6"/>
  <c r="F117" i="6"/>
  <c r="E117" i="6"/>
  <c r="D117" i="6"/>
  <c r="C117" i="6"/>
  <c r="E72" i="6"/>
  <c r="E56" i="6"/>
  <c r="E18" i="6"/>
  <c r="E13" i="6"/>
  <c r="D13" i="6"/>
  <c r="F110" i="6"/>
  <c r="E110" i="6"/>
  <c r="D110" i="6"/>
  <c r="C110" i="6"/>
  <c r="F103" i="6"/>
  <c r="E103" i="6"/>
  <c r="D103" i="6"/>
  <c r="C103" i="6"/>
  <c r="C87" i="6"/>
  <c r="F197" i="6"/>
  <c r="E197" i="6"/>
  <c r="D197" i="6"/>
  <c r="C197" i="6"/>
  <c r="F207" i="6"/>
  <c r="E207" i="6"/>
  <c r="D207" i="6"/>
  <c r="C207" i="6"/>
  <c r="F139" i="6"/>
  <c r="E139" i="6"/>
  <c r="D139" i="6"/>
  <c r="C139" i="6"/>
  <c r="F260" i="6"/>
  <c r="E260" i="6"/>
  <c r="D260" i="6"/>
  <c r="C260" i="6"/>
  <c r="E35" i="6"/>
  <c r="F35" i="6"/>
  <c r="C42" i="6"/>
  <c r="D42" i="6"/>
  <c r="E42" i="6"/>
  <c r="F42" i="6"/>
  <c r="C49" i="6"/>
  <c r="D49" i="6"/>
  <c r="E49" i="6"/>
  <c r="F49" i="6"/>
  <c r="D51" i="6"/>
  <c r="E51" i="6"/>
  <c r="F56" i="6"/>
  <c r="D87" i="6"/>
  <c r="E87" i="6"/>
  <c r="F87" i="6"/>
  <c r="C106" i="6"/>
  <c r="D106" i="6"/>
  <c r="E106" i="6"/>
  <c r="F106" i="6"/>
  <c r="C115" i="6"/>
  <c r="D115" i="6"/>
  <c r="E115" i="6"/>
  <c r="F115" i="6"/>
  <c r="D122" i="6"/>
  <c r="E122" i="6"/>
  <c r="C137" i="6"/>
  <c r="D137" i="6"/>
  <c r="E137" i="6"/>
  <c r="F137" i="6"/>
  <c r="C141" i="6"/>
  <c r="D141" i="6"/>
  <c r="E141" i="6"/>
  <c r="F141" i="6"/>
  <c r="D148" i="6"/>
  <c r="E148" i="6"/>
  <c r="C180" i="6"/>
  <c r="D180" i="6"/>
  <c r="E180" i="6"/>
  <c r="F180" i="6"/>
  <c r="C182" i="6"/>
  <c r="D182" i="6"/>
  <c r="E182" i="6"/>
  <c r="F182" i="6"/>
  <c r="C186" i="6"/>
  <c r="D186" i="6"/>
  <c r="E186" i="6"/>
  <c r="F186" i="6"/>
  <c r="C192" i="6"/>
  <c r="D192" i="6"/>
  <c r="E192" i="6"/>
  <c r="F192" i="6"/>
  <c r="D200" i="6"/>
  <c r="E200" i="6"/>
  <c r="F200" i="6"/>
  <c r="C212" i="6"/>
  <c r="D212" i="6"/>
  <c r="E212" i="6"/>
  <c r="F212" i="6"/>
  <c r="C218" i="6"/>
  <c r="D218" i="6"/>
  <c r="E218" i="6"/>
  <c r="F218" i="6"/>
  <c r="C227" i="6"/>
  <c r="D227" i="6"/>
  <c r="E227" i="6"/>
  <c r="F227" i="6"/>
  <c r="C232" i="6"/>
  <c r="D232" i="6"/>
  <c r="E232" i="6"/>
  <c r="F232" i="6"/>
  <c r="C234" i="6"/>
  <c r="D234" i="6"/>
  <c r="E234" i="6"/>
  <c r="F234" i="6"/>
  <c r="C240" i="6"/>
  <c r="D240" i="6"/>
  <c r="E240" i="6"/>
  <c r="F240" i="6"/>
  <c r="C277" i="6"/>
  <c r="C276" i="6" s="1"/>
  <c r="D277" i="6"/>
  <c r="D276" i="6" s="1"/>
  <c r="E277" i="6"/>
  <c r="E276" i="6" s="1"/>
  <c r="F277" i="6"/>
  <c r="F276" i="6" s="1"/>
  <c r="E29" i="6"/>
  <c r="D72" i="6"/>
  <c r="C72" i="6"/>
  <c r="C18" i="6"/>
  <c r="D56" i="6"/>
  <c r="C35" i="6"/>
  <c r="C34" i="6" s="1"/>
  <c r="F134" i="6" l="1"/>
  <c r="F34" i="6"/>
  <c r="D34" i="6"/>
  <c r="E34" i="6"/>
  <c r="E134" i="6"/>
  <c r="D134" i="6"/>
  <c r="C134" i="6"/>
  <c r="F12" i="6"/>
  <c r="D12" i="6"/>
  <c r="E12" i="6"/>
  <c r="C12" i="6"/>
  <c r="F247" i="6"/>
  <c r="C247" i="6"/>
  <c r="E247" i="6"/>
  <c r="D247" i="6"/>
  <c r="D165" i="6"/>
  <c r="F179" i="6"/>
  <c r="F237" i="6" s="1"/>
  <c r="C153" i="6"/>
  <c r="D179" i="6"/>
  <c r="D237" i="6" s="1"/>
  <c r="E179" i="6"/>
  <c r="E237" i="6" s="1"/>
  <c r="C165" i="6"/>
  <c r="C179" i="6"/>
  <c r="C237" i="6" s="1"/>
  <c r="E153" i="6"/>
  <c r="D153" i="6"/>
  <c r="D177" i="6" s="1"/>
  <c r="E239" i="6"/>
  <c r="E165" i="6"/>
  <c r="F153" i="6"/>
  <c r="F165" i="6"/>
  <c r="C239" i="6"/>
  <c r="F239" i="6"/>
  <c r="D239" i="6"/>
  <c r="C274" i="6" l="1"/>
  <c r="C151" i="6"/>
  <c r="E274" i="6"/>
  <c r="C177" i="6"/>
  <c r="E177" i="6"/>
  <c r="D151" i="6"/>
  <c r="F177" i="6"/>
  <c r="F151" i="6"/>
  <c r="F274" i="6"/>
  <c r="E151" i="6"/>
  <c r="D274" i="6"/>
  <c r="C279" i="6" l="1"/>
  <c r="F279" i="6"/>
  <c r="D279" i="6"/>
</calcChain>
</file>

<file path=xl/sharedStrings.xml><?xml version="1.0" encoding="utf-8"?>
<sst xmlns="http://schemas.openxmlformats.org/spreadsheetml/2006/main" count="446" uniqueCount="104">
  <si>
    <t>ОРИЕНТИРОВЪЧЕН  БАЛАНС</t>
  </si>
  <si>
    <t xml:space="preserve">на необходимите фиданки за залесяване и попълване </t>
  </si>
  <si>
    <t>№ по ред</t>
  </si>
  <si>
    <t>Дървесен вид</t>
  </si>
  <si>
    <t>Необходими фиданки, хил. бр.</t>
  </si>
  <si>
    <t>Недостигащи фиданки, хил. бр.</t>
  </si>
  <si>
    <t>Излишни фиданки, хил. бр.</t>
  </si>
  <si>
    <t>І. СЕМЕНИЩНИ ФИДАНКИ</t>
  </si>
  <si>
    <t>Бял бор</t>
  </si>
  <si>
    <t>Кестен обикновен</t>
  </si>
  <si>
    <t>Явор обикновен</t>
  </si>
  <si>
    <t>Дъб зимен</t>
  </si>
  <si>
    <t>Дъб червен</t>
  </si>
  <si>
    <t>Акация бяла</t>
  </si>
  <si>
    <t>Дъб цер</t>
  </si>
  <si>
    <t>Дъб летен</t>
  </si>
  <si>
    <t>Дъб благун</t>
  </si>
  <si>
    <t>Върба бяла</t>
  </si>
  <si>
    <t>Бор черен</t>
  </si>
  <si>
    <t>Джанка</t>
  </si>
  <si>
    <t>Киселица</t>
  </si>
  <si>
    <t>Кестен конски</t>
  </si>
  <si>
    <t>Дъб космат</t>
  </si>
  <si>
    <t>ІІІ. ВЕГЕТАТИВНИ ФИДАНКИ</t>
  </si>
  <si>
    <t>ІV. КОНТЕЙНЕРНИ ФИДАНКИ</t>
  </si>
  <si>
    <t>ОБЩО:</t>
  </si>
  <si>
    <t>ЮИДП - Сливен</t>
  </si>
  <si>
    <t>Произведени годни за залесяване фиданки, хил. бр.</t>
  </si>
  <si>
    <t>ИГЛОЛИСТНИ</t>
  </si>
  <si>
    <t>ШИРОКОЛИСТНИ</t>
  </si>
  <si>
    <t>ВСИЧКО:</t>
  </si>
  <si>
    <t>СЗДП - Враца</t>
  </si>
  <si>
    <t xml:space="preserve">Смърч обикновен </t>
  </si>
  <si>
    <t>Туя източна</t>
  </si>
  <si>
    <t>Бук обикновен</t>
  </si>
  <si>
    <t>Липа сребролистна</t>
  </si>
  <si>
    <t>Офика</t>
  </si>
  <si>
    <t>Ясен полски</t>
  </si>
  <si>
    <t>I-37/61 (P. Triplo)</t>
  </si>
  <si>
    <t>СЦДП - Габрово</t>
  </si>
  <si>
    <t>ХРАСТИ</t>
  </si>
  <si>
    <t>Златен дъжд</t>
  </si>
  <si>
    <t>Птиче грозде</t>
  </si>
  <si>
    <t>ІІ. ПИКИРАНИ (ШКОЛУВАНИ) ФИДАНКИ</t>
  </si>
  <si>
    <t>ВСИЧКО</t>
  </si>
  <si>
    <t>Топола черна</t>
  </si>
  <si>
    <t>Орех обикновен</t>
  </si>
  <si>
    <t>СИДП - Шумен</t>
  </si>
  <si>
    <t>Гледичия тришипна</t>
  </si>
  <si>
    <t>Ясен планински</t>
  </si>
  <si>
    <t>Люляк обикновен</t>
  </si>
  <si>
    <t>ЮЦДП - Смолян</t>
  </si>
  <si>
    <t>ЮЗДП - Благоевград</t>
  </si>
  <si>
    <t>P. Agate F</t>
  </si>
  <si>
    <t>P. Bachelieri</t>
  </si>
  <si>
    <t>P. BL</t>
  </si>
  <si>
    <t>P. I-214</t>
  </si>
  <si>
    <t>P. І-45-51</t>
  </si>
  <si>
    <t>P. MC</t>
  </si>
  <si>
    <t>Pannonia</t>
  </si>
  <si>
    <t>Арония</t>
  </si>
  <si>
    <t>Череша обикновена (дива)</t>
  </si>
  <si>
    <t>Дрян обикновен</t>
  </si>
  <si>
    <t>P.  Vernirubens</t>
  </si>
  <si>
    <t>V. ОБЛАГОРОДЕНИ ФИДАНКИ</t>
  </si>
  <si>
    <t>NNDV</t>
  </si>
  <si>
    <t xml:space="preserve">СЗДП - Враца </t>
  </si>
  <si>
    <t>Липа дребнолистна</t>
  </si>
  <si>
    <t>P. A 194</t>
  </si>
  <si>
    <t>Ела обикновена</t>
  </si>
  <si>
    <t>Мъждрян</t>
  </si>
  <si>
    <t>P. Guardi</t>
  </si>
  <si>
    <t>P. CB-7</t>
  </si>
  <si>
    <t xml:space="preserve">Орех </t>
  </si>
  <si>
    <t>Елша черна</t>
  </si>
  <si>
    <t>Круша дива</t>
  </si>
  <si>
    <t>Клек</t>
  </si>
  <si>
    <t>Круша обикновена</t>
  </si>
  <si>
    <t>Габър келяв</t>
  </si>
  <si>
    <t>Бъз черен</t>
  </si>
  <si>
    <t xml:space="preserve">ЮЗДП - Благоевград </t>
  </si>
  <si>
    <t>Албиция</t>
  </si>
  <si>
    <t>Дървовидна ружа</t>
  </si>
  <si>
    <t>Смърч сръбски</t>
  </si>
  <si>
    <t>Туя "Смарагд"</t>
  </si>
  <si>
    <t>Платан</t>
  </si>
  <si>
    <t>Глог</t>
  </si>
  <si>
    <t>P. І-55/56</t>
  </si>
  <si>
    <t>Платан западен</t>
  </si>
  <si>
    <t xml:space="preserve">Платан </t>
  </si>
  <si>
    <t>през вегетационната 2023/2024 година, обобщен за страната</t>
  </si>
  <si>
    <t>СЗДП - Враца -2г.</t>
  </si>
  <si>
    <t>СЗДП - Враца -3г.</t>
  </si>
  <si>
    <t>СЗДП - Враца -5г.</t>
  </si>
  <si>
    <t>СЗДП - Враца -1г.</t>
  </si>
  <si>
    <t>СЗДП - Враца - 1г.</t>
  </si>
  <si>
    <t>СЗДП - Враца - 1 г.</t>
  </si>
  <si>
    <t>СЗДП - Враца - 2 г.</t>
  </si>
  <si>
    <t>P. R - 16</t>
  </si>
  <si>
    <t>Кедър хималайски</t>
  </si>
  <si>
    <t>ЮЗДП - Благоевград - 1г.</t>
  </si>
  <si>
    <t>ЮЗДП - Благоевград - 2г.</t>
  </si>
  <si>
    <t>Бряст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</si>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</sst>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0.000"/>
  </numFmts>
  <fonts count="9" x14ac:knownFonts="1">
    <font>
      <sz val="10"/>
      <name val="Arial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u/>
      <sz val="11"/>
      <name val="Calibri"/>
      <family val="2"/>
      <charset val="204"/>
    </font>
    <font>
      <i/>
      <sz val="11"/>
      <name val="Calibri"/>
      <family val="2"/>
      <charset val="204"/>
    </font>
    <font>
      <sz val="11"/>
      <color rgb="FFC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167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/>
    <xf numFmtId="165" fontId="2" fillId="0" borderId="4" xfId="0" applyNumberFormat="1" applyFont="1" applyFill="1" applyBorder="1" applyAlignment="1">
      <alignment wrapText="1"/>
    </xf>
    <xf numFmtId="165" fontId="2" fillId="0" borderId="5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/>
    <xf numFmtId="0" fontId="3" fillId="0" borderId="8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3" fillId="0" borderId="11" xfId="0" applyFont="1" applyFill="1" applyBorder="1"/>
    <xf numFmtId="165" fontId="3" fillId="0" borderId="7" xfId="0" applyNumberFormat="1" applyFont="1" applyFill="1" applyBorder="1" applyAlignment="1">
      <alignment wrapText="1"/>
    </xf>
    <xf numFmtId="165" fontId="3" fillId="0" borderId="12" xfId="0" applyNumberFormat="1" applyFont="1" applyFill="1" applyBorder="1" applyAlignment="1">
      <alignment wrapText="1"/>
    </xf>
    <xf numFmtId="0" fontId="2" fillId="0" borderId="0" xfId="0" applyFont="1" applyFill="1"/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 wrapText="1"/>
    </xf>
    <xf numFmtId="165" fontId="2" fillId="0" borderId="18" xfId="0" applyNumberFormat="1" applyFont="1" applyFill="1" applyBorder="1" applyAlignment="1">
      <alignment horizontal="right" wrapText="1"/>
    </xf>
    <xf numFmtId="165" fontId="2" fillId="0" borderId="19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wrapText="1"/>
    </xf>
    <xf numFmtId="165" fontId="3" fillId="0" borderId="22" xfId="0" applyNumberFormat="1" applyFont="1" applyFill="1" applyBorder="1" applyAlignment="1">
      <alignment wrapText="1"/>
    </xf>
    <xf numFmtId="165" fontId="3" fillId="0" borderId="0" xfId="0" applyNumberFormat="1" applyFont="1" applyFill="1"/>
    <xf numFmtId="0" fontId="2" fillId="0" borderId="23" xfId="0" applyFont="1" applyFill="1" applyBorder="1" applyAlignment="1">
      <alignment horizontal="center" wrapText="1"/>
    </xf>
    <xf numFmtId="0" fontId="3" fillId="0" borderId="2" xfId="0" applyFont="1" applyFill="1" applyBorder="1"/>
    <xf numFmtId="165" fontId="3" fillId="0" borderId="24" xfId="0" applyNumberFormat="1" applyFont="1" applyFill="1" applyBorder="1" applyAlignment="1">
      <alignment wrapText="1"/>
    </xf>
    <xf numFmtId="165" fontId="3" fillId="0" borderId="25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center" wrapText="1"/>
    </xf>
    <xf numFmtId="165" fontId="3" fillId="0" borderId="11" xfId="0" applyNumberFormat="1" applyFont="1" applyFill="1" applyBorder="1" applyAlignment="1">
      <alignment wrapText="1"/>
    </xf>
    <xf numFmtId="165" fontId="3" fillId="0" borderId="26" xfId="0" applyNumberFormat="1" applyFont="1" applyFill="1" applyBorder="1" applyAlignment="1">
      <alignment wrapText="1"/>
    </xf>
    <xf numFmtId="0" fontId="3" fillId="0" borderId="27" xfId="0" applyFont="1" applyFill="1" applyBorder="1"/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/>
    <xf numFmtId="165" fontId="2" fillId="0" borderId="1" xfId="0" applyNumberFormat="1" applyFont="1" applyFill="1" applyBorder="1" applyAlignment="1">
      <alignment wrapText="1"/>
    </xf>
    <xf numFmtId="165" fontId="2" fillId="0" borderId="22" xfId="0" applyNumberFormat="1" applyFont="1" applyFill="1" applyBorder="1" applyAlignment="1">
      <alignment wrapText="1"/>
    </xf>
    <xf numFmtId="0" fontId="3" fillId="0" borderId="27" xfId="0" applyFont="1" applyFill="1" applyBorder="1" applyAlignment="1">
      <alignment wrapText="1"/>
    </xf>
    <xf numFmtId="0" fontId="3" fillId="0" borderId="8" xfId="0" applyFont="1" applyFill="1" applyBorder="1"/>
    <xf numFmtId="0" fontId="2" fillId="0" borderId="28" xfId="0" applyFont="1" applyFill="1" applyBorder="1"/>
    <xf numFmtId="0" fontId="3" fillId="0" borderId="0" xfId="0" applyFont="1" applyFill="1" applyBorder="1"/>
    <xf numFmtId="0" fontId="2" fillId="0" borderId="9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left" wrapText="1"/>
    </xf>
    <xf numFmtId="165" fontId="2" fillId="0" borderId="29" xfId="0" applyNumberFormat="1" applyFont="1" applyFill="1" applyBorder="1" applyAlignment="1">
      <alignment horizontal="right" wrapText="1"/>
    </xf>
    <xf numFmtId="165" fontId="2" fillId="0" borderId="4" xfId="0" applyNumberFormat="1" applyFont="1" applyFill="1" applyBorder="1" applyAlignment="1">
      <alignment horizontal="right" wrapText="1"/>
    </xf>
    <xf numFmtId="165" fontId="2" fillId="0" borderId="5" xfId="0" applyNumberFormat="1" applyFont="1" applyFill="1" applyBorder="1" applyAlignment="1">
      <alignment horizontal="right" wrapText="1"/>
    </xf>
    <xf numFmtId="165" fontId="3" fillId="0" borderId="1" xfId="0" applyNumberFormat="1" applyFont="1" applyFill="1" applyBorder="1" applyAlignment="1">
      <alignment horizontal="right" wrapText="1"/>
    </xf>
    <xf numFmtId="165" fontId="3" fillId="0" borderId="22" xfId="0" applyNumberFormat="1" applyFont="1" applyFill="1" applyBorder="1" applyAlignment="1">
      <alignment horizontal="right" wrapText="1"/>
    </xf>
    <xf numFmtId="0" fontId="3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wrapText="1"/>
    </xf>
    <xf numFmtId="165" fontId="3" fillId="0" borderId="30" xfId="0" applyNumberFormat="1" applyFont="1" applyFill="1" applyBorder="1" applyAlignment="1">
      <alignment wrapText="1"/>
    </xf>
    <xf numFmtId="165" fontId="3" fillId="0" borderId="31" xfId="0" applyNumberFormat="1" applyFont="1" applyFill="1" applyBorder="1" applyAlignment="1">
      <alignment wrapText="1"/>
    </xf>
    <xf numFmtId="0" fontId="3" fillId="0" borderId="32" xfId="0" applyFont="1" applyFill="1" applyBorder="1"/>
    <xf numFmtId="0" fontId="2" fillId="0" borderId="17" xfId="0" applyFont="1" applyFill="1" applyBorder="1"/>
    <xf numFmtId="0" fontId="2" fillId="0" borderId="18" xfId="0" applyFont="1" applyFill="1" applyBorder="1" applyAlignment="1">
      <alignment horizontal="left"/>
    </xf>
    <xf numFmtId="165" fontId="2" fillId="0" borderId="18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/>
    <xf numFmtId="0" fontId="3" fillId="0" borderId="7" xfId="0" applyFont="1" applyFill="1" applyBorder="1" applyAlignment="1">
      <alignment horizontal="left"/>
    </xf>
    <xf numFmtId="0" fontId="2" fillId="0" borderId="33" xfId="0" applyFont="1" applyFill="1" applyBorder="1" applyAlignment="1">
      <alignment horizontal="center" wrapText="1"/>
    </xf>
    <xf numFmtId="0" fontId="2" fillId="0" borderId="34" xfId="0" applyFont="1" applyFill="1" applyBorder="1" applyAlignment="1">
      <alignment wrapText="1"/>
    </xf>
    <xf numFmtId="165" fontId="2" fillId="0" borderId="34" xfId="0" applyNumberFormat="1" applyFont="1" applyFill="1" applyBorder="1" applyAlignment="1">
      <alignment wrapText="1"/>
    </xf>
    <xf numFmtId="165" fontId="2" fillId="0" borderId="35" xfId="0" applyNumberFormat="1" applyFont="1" applyFill="1" applyBorder="1" applyAlignment="1">
      <alignment wrapText="1"/>
    </xf>
    <xf numFmtId="0" fontId="2" fillId="0" borderId="29" xfId="0" applyFont="1" applyFill="1" applyBorder="1" applyAlignment="1">
      <alignment horizontal="left" wrapText="1"/>
    </xf>
    <xf numFmtId="164" fontId="2" fillId="0" borderId="4" xfId="1" applyFont="1" applyFill="1" applyBorder="1" applyAlignment="1">
      <alignment horizontal="left" vertical="center" wrapText="1"/>
    </xf>
    <xf numFmtId="164" fontId="3" fillId="0" borderId="7" xfId="1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3" fillId="0" borderId="36" xfId="0" applyFont="1" applyFill="1" applyBorder="1"/>
    <xf numFmtId="165" fontId="3" fillId="0" borderId="37" xfId="0" applyNumberFormat="1" applyFont="1" applyFill="1" applyBorder="1" applyAlignment="1">
      <alignment wrapText="1"/>
    </xf>
    <xf numFmtId="165" fontId="3" fillId="0" borderId="38" xfId="0" applyNumberFormat="1" applyFont="1" applyFill="1" applyBorder="1" applyAlignment="1">
      <alignment wrapText="1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/>
    <xf numFmtId="165" fontId="2" fillId="0" borderId="18" xfId="0" applyNumberFormat="1" applyFont="1" applyFill="1" applyBorder="1" applyAlignment="1">
      <alignment wrapText="1"/>
    </xf>
    <xf numFmtId="165" fontId="2" fillId="0" borderId="19" xfId="0" applyNumberFormat="1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30" xfId="0" applyFont="1" applyFill="1" applyBorder="1" applyAlignment="1">
      <alignment wrapText="1"/>
    </xf>
    <xf numFmtId="165" fontId="2" fillId="0" borderId="30" xfId="0" applyNumberFormat="1" applyFont="1" applyFill="1" applyBorder="1" applyAlignment="1">
      <alignment wrapText="1"/>
    </xf>
    <xf numFmtId="165" fontId="2" fillId="0" borderId="31" xfId="0" applyNumberFormat="1" applyFont="1" applyFill="1" applyBorder="1" applyAlignment="1">
      <alignment wrapText="1"/>
    </xf>
    <xf numFmtId="0" fontId="2" fillId="0" borderId="39" xfId="0" applyFont="1" applyFill="1" applyBorder="1" applyAlignment="1">
      <alignment wrapText="1"/>
    </xf>
    <xf numFmtId="0" fontId="2" fillId="0" borderId="4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3" fillId="0" borderId="30" xfId="0" applyFont="1" applyFill="1" applyBorder="1"/>
    <xf numFmtId="0" fontId="2" fillId="0" borderId="4" xfId="0" applyFont="1" applyFill="1" applyBorder="1" applyAlignment="1">
      <alignment horizontal="left" wrapText="1"/>
    </xf>
    <xf numFmtId="165" fontId="2" fillId="0" borderId="40" xfId="0" applyNumberFormat="1" applyFont="1" applyFill="1" applyBorder="1" applyAlignment="1">
      <alignment wrapText="1"/>
    </xf>
    <xf numFmtId="165" fontId="2" fillId="0" borderId="41" xfId="0" applyNumberFormat="1" applyFont="1" applyFill="1" applyBorder="1" applyAlignment="1">
      <alignment wrapText="1"/>
    </xf>
    <xf numFmtId="164" fontId="3" fillId="0" borderId="24" xfId="1" applyFont="1" applyFill="1" applyBorder="1" applyAlignment="1">
      <alignment horizontal="left" vertical="center" wrapText="1"/>
    </xf>
    <xf numFmtId="165" fontId="7" fillId="0" borderId="12" xfId="0" applyNumberFormat="1" applyFont="1" applyFill="1" applyBorder="1" applyAlignment="1">
      <alignment wrapText="1"/>
    </xf>
    <xf numFmtId="0" fontId="3" fillId="0" borderId="42" xfId="0" applyFont="1" applyFill="1" applyBorder="1" applyAlignment="1">
      <alignment wrapText="1"/>
    </xf>
    <xf numFmtId="0" fontId="3" fillId="0" borderId="36" xfId="0" applyFont="1" applyFill="1" applyBorder="1" applyAlignment="1">
      <alignment wrapText="1"/>
    </xf>
    <xf numFmtId="0" fontId="2" fillId="0" borderId="28" xfId="0" applyFont="1" applyFill="1" applyBorder="1" applyAlignment="1">
      <alignment wrapText="1"/>
    </xf>
    <xf numFmtId="2" fontId="3" fillId="0" borderId="27" xfId="0" applyNumberFormat="1" applyFont="1" applyFill="1" applyBorder="1"/>
    <xf numFmtId="2" fontId="2" fillId="0" borderId="28" xfId="0" applyNumberFormat="1" applyFont="1" applyFill="1" applyBorder="1"/>
    <xf numFmtId="2" fontId="2" fillId="0" borderId="4" xfId="0" applyNumberFormat="1" applyFont="1" applyFill="1" applyBorder="1" applyAlignment="1">
      <alignment wrapText="1"/>
    </xf>
    <xf numFmtId="2" fontId="2" fillId="0" borderId="5" xfId="0" applyNumberFormat="1" applyFont="1" applyFill="1" applyBorder="1" applyAlignment="1">
      <alignment wrapText="1"/>
    </xf>
    <xf numFmtId="2" fontId="3" fillId="0" borderId="10" xfId="0" applyNumberFormat="1" applyFont="1" applyFill="1" applyBorder="1" applyAlignment="1">
      <alignment horizontal="center" wrapText="1"/>
    </xf>
    <xf numFmtId="2" fontId="3" fillId="0" borderId="8" xfId="0" applyNumberFormat="1" applyFont="1" applyFill="1" applyBorder="1"/>
    <xf numFmtId="1" fontId="2" fillId="0" borderId="3" xfId="0" applyNumberFormat="1" applyFont="1" applyFill="1" applyBorder="1" applyAlignment="1">
      <alignment horizontal="center" wrapText="1"/>
    </xf>
    <xf numFmtId="0" fontId="3" fillId="0" borderId="30" xfId="0" applyFont="1" applyFill="1" applyBorder="1" applyAlignment="1">
      <alignment wrapText="1"/>
    </xf>
    <xf numFmtId="0" fontId="3" fillId="0" borderId="16" xfId="0" applyFont="1" applyFill="1" applyBorder="1" applyAlignment="1">
      <alignment horizontal="center" wrapText="1"/>
    </xf>
    <xf numFmtId="165" fontId="7" fillId="0" borderId="11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43" xfId="0" applyFont="1" applyFill="1" applyBorder="1" applyAlignment="1">
      <alignment wrapText="1"/>
    </xf>
    <xf numFmtId="0" fontId="2" fillId="0" borderId="9" xfId="0" applyFont="1" applyFill="1" applyBorder="1"/>
    <xf numFmtId="0" fontId="2" fillId="0" borderId="44" xfId="0" applyFont="1" applyFill="1" applyBorder="1" applyAlignment="1">
      <alignment horizontal="left" wrapText="1"/>
    </xf>
    <xf numFmtId="165" fontId="2" fillId="0" borderId="30" xfId="0" applyNumberFormat="1" applyFont="1" applyFill="1" applyBorder="1" applyAlignment="1">
      <alignment horizontal="right" wrapText="1"/>
    </xf>
    <xf numFmtId="0" fontId="3" fillId="0" borderId="1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left" wrapText="1"/>
    </xf>
    <xf numFmtId="165" fontId="3" fillId="0" borderId="37" xfId="0" applyNumberFormat="1" applyFont="1" applyFill="1" applyBorder="1" applyAlignment="1">
      <alignment horizontal="right" wrapText="1"/>
    </xf>
    <xf numFmtId="165" fontId="3" fillId="0" borderId="38" xfId="0" applyNumberFormat="1" applyFont="1" applyFill="1" applyBorder="1" applyAlignment="1">
      <alignment horizontal="right" wrapText="1"/>
    </xf>
    <xf numFmtId="1" fontId="3" fillId="0" borderId="9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/>
    <xf numFmtId="164" fontId="3" fillId="0" borderId="30" xfId="1" applyFont="1" applyFill="1" applyBorder="1" applyAlignment="1">
      <alignment horizontal="left" vertical="center" wrapText="1"/>
    </xf>
    <xf numFmtId="2" fontId="3" fillId="0" borderId="6" xfId="0" applyNumberFormat="1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3" fillId="0" borderId="37" xfId="0" applyFont="1" applyFill="1" applyBorder="1" applyAlignment="1">
      <alignment wrapText="1"/>
    </xf>
    <xf numFmtId="0" fontId="3" fillId="0" borderId="1" xfId="0" applyFont="1" applyFill="1" applyBorder="1"/>
    <xf numFmtId="165" fontId="3" fillId="0" borderId="11" xfId="0" applyNumberFormat="1" applyFont="1" applyFill="1" applyBorder="1"/>
    <xf numFmtId="0" fontId="3" fillId="0" borderId="1" xfId="0" applyFont="1" applyFill="1" applyBorder="1" applyAlignment="1">
      <alignment wrapText="1"/>
    </xf>
    <xf numFmtId="165" fontId="6" fillId="0" borderId="11" xfId="0" applyNumberFormat="1" applyFont="1" applyFill="1" applyBorder="1" applyAlignment="1">
      <alignment wrapText="1"/>
    </xf>
    <xf numFmtId="2" fontId="3" fillId="0" borderId="30" xfId="0" applyNumberFormat="1" applyFont="1" applyFill="1" applyBorder="1" applyAlignment="1">
      <alignment wrapText="1"/>
    </xf>
    <xf numFmtId="2" fontId="3" fillId="0" borderId="31" xfId="0" applyNumberFormat="1" applyFont="1" applyFill="1" applyBorder="1" applyAlignment="1">
      <alignment wrapText="1"/>
    </xf>
    <xf numFmtId="0" fontId="3" fillId="0" borderId="26" xfId="0" applyFont="1" applyFill="1" applyBorder="1"/>
    <xf numFmtId="0" fontId="8" fillId="0" borderId="37" xfId="0" applyFont="1" applyFill="1" applyBorder="1"/>
    <xf numFmtId="2" fontId="3" fillId="0" borderId="11" xfId="0" applyNumberFormat="1" applyFont="1" applyFill="1" applyBorder="1" applyAlignment="1">
      <alignment wrapText="1"/>
    </xf>
    <xf numFmtId="2" fontId="3" fillId="0" borderId="26" xfId="0" applyNumberFormat="1" applyFont="1" applyFill="1" applyBorder="1" applyAlignment="1">
      <alignment wrapText="1"/>
    </xf>
    <xf numFmtId="2" fontId="3" fillId="0" borderId="7" xfId="0" applyNumberFormat="1" applyFont="1" applyFill="1" applyBorder="1" applyAlignment="1">
      <alignment wrapText="1"/>
    </xf>
    <xf numFmtId="2" fontId="3" fillId="0" borderId="12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3" fillId="0" borderId="37" xfId="0" applyNumberFormat="1" applyFont="1" applyFill="1" applyBorder="1" applyAlignment="1">
      <alignment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1" xfId="0" applyFont="1" applyFill="1" applyBorder="1" applyAlignment="1">
      <alignment horizont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wrapText="1"/>
    </xf>
    <xf numFmtId="0" fontId="2" fillId="0" borderId="46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2" fillId="0" borderId="3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abSelected="1" view="pageBreakPreview" zoomScale="110" zoomScaleNormal="100" zoomScaleSheetLayoutView="110" workbookViewId="0">
      <selection activeCell="A3" sqref="A3:F3"/>
    </sheetView>
  </sheetViews>
  <sheetFormatPr defaultRowHeight="15" x14ac:dyDescent="0.25"/>
  <cols>
    <col min="1" max="1" width="5.5703125" style="19" customWidth="1"/>
    <col min="2" max="2" width="28.42578125" style="7" customWidth="1"/>
    <col min="3" max="3" width="15" style="7" customWidth="1"/>
    <col min="4" max="4" width="12.85546875" style="7" customWidth="1"/>
    <col min="5" max="6" width="14.5703125" style="7" customWidth="1"/>
    <col min="7" max="16384" width="9.140625" style="7"/>
  </cols>
  <sheetData>
    <row r="1" spans="1:6" x14ac:dyDescent="0.25">
      <c r="A1" s="143"/>
      <c r="B1" s="143"/>
      <c r="C1" s="143"/>
      <c r="D1" s="143"/>
      <c r="E1" s="143"/>
      <c r="F1" s="143"/>
    </row>
    <row r="3" spans="1:6" x14ac:dyDescent="0.25">
      <c r="A3" s="147" t="s">
        <v>0</v>
      </c>
      <c r="B3" s="147"/>
      <c r="C3" s="147"/>
      <c r="D3" s="147"/>
      <c r="E3" s="147"/>
      <c r="F3" s="147"/>
    </row>
    <row r="4" spans="1:6" x14ac:dyDescent="0.25">
      <c r="A4" s="148" t="s">
        <v>1</v>
      </c>
      <c r="B4" s="148"/>
      <c r="C4" s="148"/>
      <c r="D4" s="148"/>
      <c r="E4" s="148"/>
      <c r="F4" s="148"/>
    </row>
    <row r="5" spans="1:6" x14ac:dyDescent="0.25">
      <c r="A5" s="148" t="s">
        <v>90</v>
      </c>
      <c r="B5" s="148"/>
      <c r="C5" s="148"/>
      <c r="D5" s="148"/>
      <c r="E5" s="148"/>
      <c r="F5" s="148"/>
    </row>
    <row r="6" spans="1:6" x14ac:dyDescent="0.25">
      <c r="A6" s="148"/>
      <c r="B6" s="148"/>
      <c r="C6" s="148"/>
      <c r="D6" s="148"/>
      <c r="E6" s="148"/>
      <c r="F6" s="148"/>
    </row>
    <row r="7" spans="1:6" ht="15.75" thickBot="1" x14ac:dyDescent="0.3"/>
    <row r="8" spans="1:6" ht="47.25" customHeight="1" x14ac:dyDescent="0.25">
      <c r="A8" s="165" t="s">
        <v>2</v>
      </c>
      <c r="B8" s="140" t="s">
        <v>3</v>
      </c>
      <c r="C8" s="155" t="s">
        <v>27</v>
      </c>
      <c r="D8" s="140" t="s">
        <v>4</v>
      </c>
      <c r="E8" s="140" t="s">
        <v>5</v>
      </c>
      <c r="F8" s="160" t="s">
        <v>6</v>
      </c>
    </row>
    <row r="9" spans="1:6" ht="31.5" customHeight="1" thickBot="1" x14ac:dyDescent="0.3">
      <c r="A9" s="166"/>
      <c r="B9" s="141"/>
      <c r="C9" s="156"/>
      <c r="D9" s="141"/>
      <c r="E9" s="141"/>
      <c r="F9" s="161"/>
    </row>
    <row r="10" spans="1:6" x14ac:dyDescent="0.25">
      <c r="A10" s="20">
        <v>1</v>
      </c>
      <c r="B10" s="21">
        <v>2</v>
      </c>
      <c r="C10" s="21">
        <v>3</v>
      </c>
      <c r="D10" s="21">
        <v>4</v>
      </c>
      <c r="E10" s="21">
        <v>5</v>
      </c>
      <c r="F10" s="22">
        <v>6</v>
      </c>
    </row>
    <row r="11" spans="1:6" x14ac:dyDescent="0.25">
      <c r="A11" s="162" t="s">
        <v>7</v>
      </c>
      <c r="B11" s="163"/>
      <c r="C11" s="163"/>
      <c r="D11" s="163"/>
      <c r="E11" s="163"/>
      <c r="F11" s="164"/>
    </row>
    <row r="12" spans="1:6" x14ac:dyDescent="0.25">
      <c r="A12" s="23"/>
      <c r="B12" s="24" t="s">
        <v>28</v>
      </c>
      <c r="C12" s="25">
        <f>C13+C18+C24+C29+C32+C22+C27</f>
        <v>802.45699999999988</v>
      </c>
      <c r="D12" s="25">
        <f>D13+D18+D24+D29+D32+D22+D27</f>
        <v>1028.8360000000002</v>
      </c>
      <c r="E12" s="25">
        <f>E13+E18+E24+E29+E32+E22+E27</f>
        <v>385.35</v>
      </c>
      <c r="F12" s="25">
        <f>F13+F18+F24+F29+F32+F22+F27</f>
        <v>158.971</v>
      </c>
    </row>
    <row r="13" spans="1:6" ht="15" customHeight="1" x14ac:dyDescent="0.25">
      <c r="A13" s="3">
        <v>1</v>
      </c>
      <c r="B13" s="11" t="s">
        <v>8</v>
      </c>
      <c r="C13" s="5">
        <f>SUM(C14:C17)</f>
        <v>282.863</v>
      </c>
      <c r="D13" s="5">
        <f>SUM(D14:D17)</f>
        <v>201.57</v>
      </c>
      <c r="E13" s="5">
        <f>SUM(E14:E17)</f>
        <v>0</v>
      </c>
      <c r="F13" s="6">
        <f>SUM(F14:F17)</f>
        <v>81.293000000000006</v>
      </c>
    </row>
    <row r="14" spans="1:6" ht="15" customHeight="1" x14ac:dyDescent="0.25">
      <c r="A14" s="27" t="s">
        <v>103</v>
      </c>
      <c r="B14" s="28" t="s">
        <v>91</v>
      </c>
      <c r="C14" s="29">
        <v>5.2560000000000002</v>
      </c>
      <c r="D14" s="29"/>
      <c r="E14" s="29"/>
      <c r="F14" s="30">
        <v>5.2560000000000002</v>
      </c>
    </row>
    <row r="15" spans="1:6" ht="15" customHeight="1" x14ac:dyDescent="0.25">
      <c r="A15" s="27" t="s">
        <v>103</v>
      </c>
      <c r="B15" s="28" t="s">
        <v>92</v>
      </c>
      <c r="C15" s="29">
        <v>7.266</v>
      </c>
      <c r="D15" s="29">
        <v>4.7</v>
      </c>
      <c r="E15" s="29"/>
      <c r="F15" s="30">
        <v>2.5659999999999998</v>
      </c>
    </row>
    <row r="16" spans="1:6" ht="15" customHeight="1" x14ac:dyDescent="0.25">
      <c r="A16" s="27" t="s">
        <v>103</v>
      </c>
      <c r="B16" s="28" t="s">
        <v>52</v>
      </c>
      <c r="C16" s="29">
        <v>146.72</v>
      </c>
      <c r="D16" s="29">
        <v>146.72</v>
      </c>
      <c r="E16" s="29"/>
      <c r="F16" s="30"/>
    </row>
    <row r="17" spans="1:6" ht="15" customHeight="1" x14ac:dyDescent="0.25">
      <c r="A17" s="27" t="s">
        <v>103</v>
      </c>
      <c r="B17" s="28" t="s">
        <v>51</v>
      </c>
      <c r="C17" s="29">
        <v>123.62100000000001</v>
      </c>
      <c r="D17" s="29">
        <v>50.15</v>
      </c>
      <c r="E17" s="29"/>
      <c r="F17" s="30">
        <v>73.471000000000004</v>
      </c>
    </row>
    <row r="18" spans="1:6" ht="15" customHeight="1" x14ac:dyDescent="0.25">
      <c r="A18" s="3">
        <v>2</v>
      </c>
      <c r="B18" s="11" t="s">
        <v>18</v>
      </c>
      <c r="C18" s="5">
        <f>SUM(C19:C21)</f>
        <v>415.48799999999994</v>
      </c>
      <c r="D18" s="5">
        <f>SUM(D19:D21)</f>
        <v>773.43600000000004</v>
      </c>
      <c r="E18" s="5">
        <f>SUM(E19:E21)</f>
        <v>385.35</v>
      </c>
      <c r="F18" s="6">
        <f>SUM(F19:F21)</f>
        <v>27.401999999999987</v>
      </c>
    </row>
    <row r="19" spans="1:6" ht="15" customHeight="1" x14ac:dyDescent="0.25">
      <c r="A19" s="36" t="s">
        <v>103</v>
      </c>
      <c r="B19" s="10" t="s">
        <v>39</v>
      </c>
      <c r="C19" s="37">
        <v>0.5</v>
      </c>
      <c r="D19" s="37">
        <v>2</v>
      </c>
      <c r="E19" s="37">
        <v>2</v>
      </c>
      <c r="F19" s="38">
        <v>0.5</v>
      </c>
    </row>
    <row r="20" spans="1:6" ht="15" customHeight="1" x14ac:dyDescent="0.25">
      <c r="A20" s="36" t="s">
        <v>103</v>
      </c>
      <c r="B20" s="10" t="s">
        <v>52</v>
      </c>
      <c r="C20" s="37">
        <v>281.64999999999998</v>
      </c>
      <c r="D20" s="37">
        <v>665</v>
      </c>
      <c r="E20" s="127">
        <v>383.35</v>
      </c>
      <c r="F20" s="38"/>
    </row>
    <row r="21" spans="1:6" ht="15" customHeight="1" x14ac:dyDescent="0.25">
      <c r="A21" s="36" t="s">
        <v>103</v>
      </c>
      <c r="B21" s="10" t="s">
        <v>51</v>
      </c>
      <c r="C21" s="37">
        <v>133.33799999999999</v>
      </c>
      <c r="D21" s="37">
        <v>106.43600000000001</v>
      </c>
      <c r="E21" s="16"/>
      <c r="F21" s="38">
        <v>26.901999999999987</v>
      </c>
    </row>
    <row r="22" spans="1:6" s="19" customFormat="1" ht="15" customHeight="1" x14ac:dyDescent="0.25">
      <c r="A22" s="3">
        <v>3</v>
      </c>
      <c r="B22" s="11" t="s">
        <v>69</v>
      </c>
      <c r="C22" s="5">
        <f>SUM(C23:C23)</f>
        <v>25</v>
      </c>
      <c r="D22" s="5">
        <f>SUM(D23:D23)</f>
        <v>5</v>
      </c>
      <c r="E22" s="5">
        <f>SUM(E23:E23)</f>
        <v>0</v>
      </c>
      <c r="F22" s="6">
        <f>SUM(F23:F23)</f>
        <v>20</v>
      </c>
    </row>
    <row r="23" spans="1:6" ht="15" customHeight="1" x14ac:dyDescent="0.25">
      <c r="A23" s="12" t="s">
        <v>103</v>
      </c>
      <c r="B23" s="13" t="s">
        <v>52</v>
      </c>
      <c r="C23" s="17">
        <v>25</v>
      </c>
      <c r="D23" s="17">
        <v>5</v>
      </c>
      <c r="E23" s="17"/>
      <c r="F23" s="18">
        <v>20</v>
      </c>
    </row>
    <row r="24" spans="1:6" ht="15" customHeight="1" x14ac:dyDescent="0.25">
      <c r="A24" s="40">
        <v>4</v>
      </c>
      <c r="B24" s="1" t="s">
        <v>99</v>
      </c>
      <c r="C24" s="42">
        <f>SUM(C25:C26)</f>
        <v>2.13</v>
      </c>
      <c r="D24" s="42">
        <f>SUM(D25:D26)</f>
        <v>2.13</v>
      </c>
      <c r="E24" s="42">
        <f>SUM(E25:E26)</f>
        <v>0</v>
      </c>
      <c r="F24" s="43">
        <f>SUM(F25:F26)</f>
        <v>0</v>
      </c>
    </row>
    <row r="25" spans="1:6" ht="15" customHeight="1" x14ac:dyDescent="0.25">
      <c r="A25" s="55" t="s">
        <v>103</v>
      </c>
      <c r="B25" s="28" t="s">
        <v>52</v>
      </c>
      <c r="C25" s="29">
        <v>0.13</v>
      </c>
      <c r="D25" s="29">
        <v>0.13</v>
      </c>
      <c r="E25" s="29"/>
      <c r="F25" s="30"/>
    </row>
    <row r="26" spans="1:6" ht="15" customHeight="1" x14ac:dyDescent="0.25">
      <c r="A26" s="55" t="s">
        <v>103</v>
      </c>
      <c r="B26" s="9" t="s">
        <v>26</v>
      </c>
      <c r="C26" s="29">
        <v>2</v>
      </c>
      <c r="D26" s="29">
        <v>2</v>
      </c>
      <c r="E26" s="29"/>
      <c r="F26" s="30"/>
    </row>
    <row r="27" spans="1:6" ht="15" customHeight="1" x14ac:dyDescent="0.25">
      <c r="A27" s="3">
        <v>5</v>
      </c>
      <c r="B27" s="4" t="s">
        <v>76</v>
      </c>
      <c r="C27" s="5">
        <f>SUM(C28:C28)</f>
        <v>1.65</v>
      </c>
      <c r="D27" s="5">
        <f>SUM(D28:D28)</f>
        <v>0</v>
      </c>
      <c r="E27" s="5">
        <f>SUM(E28:E28)</f>
        <v>0</v>
      </c>
      <c r="F27" s="6">
        <f>SUM(F28:F28)</f>
        <v>1.65</v>
      </c>
    </row>
    <row r="28" spans="1:6" ht="15" customHeight="1" x14ac:dyDescent="0.25">
      <c r="A28" s="109" t="s">
        <v>103</v>
      </c>
      <c r="B28" s="99" t="s">
        <v>93</v>
      </c>
      <c r="C28" s="77">
        <v>1.65</v>
      </c>
      <c r="D28" s="77"/>
      <c r="E28" s="77"/>
      <c r="F28" s="78">
        <v>1.65</v>
      </c>
    </row>
    <row r="29" spans="1:6" ht="15" customHeight="1" x14ac:dyDescent="0.25">
      <c r="A29" s="40">
        <v>6</v>
      </c>
      <c r="B29" s="1" t="s">
        <v>32</v>
      </c>
      <c r="C29" s="42">
        <f>SUM(C30:C31)</f>
        <v>73.236000000000004</v>
      </c>
      <c r="D29" s="42">
        <f>SUM(D30:D31)</f>
        <v>46.7</v>
      </c>
      <c r="E29" s="42">
        <f>SUM(E30:E31)</f>
        <v>0</v>
      </c>
      <c r="F29" s="43">
        <f>SUM(F30:F31)</f>
        <v>26.536000000000001</v>
      </c>
    </row>
    <row r="30" spans="1:6" ht="15" customHeight="1" x14ac:dyDescent="0.25">
      <c r="A30" s="36" t="s">
        <v>103</v>
      </c>
      <c r="B30" s="10" t="s">
        <v>52</v>
      </c>
      <c r="C30" s="37">
        <v>64.5</v>
      </c>
      <c r="D30" s="37">
        <v>40</v>
      </c>
      <c r="E30" s="37"/>
      <c r="F30" s="38">
        <v>24.5</v>
      </c>
    </row>
    <row r="31" spans="1:6" ht="15" customHeight="1" x14ac:dyDescent="0.25">
      <c r="A31" s="36" t="s">
        <v>103</v>
      </c>
      <c r="B31" s="10" t="s">
        <v>51</v>
      </c>
      <c r="C31" s="37">
        <v>8.7360000000000007</v>
      </c>
      <c r="D31" s="37">
        <v>6.7</v>
      </c>
      <c r="E31" s="37"/>
      <c r="F31" s="38">
        <v>2.0360000000000005</v>
      </c>
    </row>
    <row r="32" spans="1:6" ht="15" customHeight="1" x14ac:dyDescent="0.25">
      <c r="A32" s="3">
        <v>7</v>
      </c>
      <c r="B32" s="46" t="s">
        <v>33</v>
      </c>
      <c r="C32" s="5">
        <f>SUM(C33:C33)</f>
        <v>2.09</v>
      </c>
      <c r="D32" s="5">
        <f>SUM(D33:D33)</f>
        <v>0</v>
      </c>
      <c r="E32" s="5">
        <f>SUM(E33:E33)</f>
        <v>0</v>
      </c>
      <c r="F32" s="6">
        <f>SUM(F33:F33)</f>
        <v>2.09</v>
      </c>
    </row>
    <row r="33" spans="1:9" ht="15" customHeight="1" x14ac:dyDescent="0.25">
      <c r="A33" s="105" t="s">
        <v>103</v>
      </c>
      <c r="B33" s="106" t="s">
        <v>39</v>
      </c>
      <c r="C33" s="37">
        <v>2.09</v>
      </c>
      <c r="D33" s="37">
        <v>0</v>
      </c>
      <c r="E33" s="37">
        <v>0</v>
      </c>
      <c r="F33" s="38">
        <v>2.09</v>
      </c>
    </row>
    <row r="34" spans="1:9" x14ac:dyDescent="0.25">
      <c r="A34" s="23"/>
      <c r="B34" s="49" t="s">
        <v>29</v>
      </c>
      <c r="C34" s="50">
        <f>C35+C42+C45+C47+C49+C51+C56+C61+C66+C72+C79+C85+C87+C90+C95+C98+C101+C103+C106+C110+C112+C115+C117+C119+C122+C127+C131</f>
        <v>3014.7859999999996</v>
      </c>
      <c r="D34" s="50">
        <f>D35+D42+D45+D47+D49+D51+D56+D61+D66+D72+D79+D85+D87+D90+D95+D98+D101+D103+D106+D110+D112+D115+D117+D119+D122+D127+D131</f>
        <v>3511.498</v>
      </c>
      <c r="E34" s="50">
        <f>E35+E42+E45+E47+E49+E51+E56+E61+E66+E72+E79+E85+E87+E90+E95+E98+E101+E103+E106+E110+E112+E115+E117+E119+E122+E127+E131</f>
        <v>864.41599999999994</v>
      </c>
      <c r="F34" s="50">
        <f>F35+F42+F45+F47+F49+F51+F56+F61+F66+F72+F79+F85+F87+F90+F95+F98+F101+F103+F106+F110+F112+F115+F117+F119+F122+F127+F131</f>
        <v>367.70399999999995</v>
      </c>
    </row>
    <row r="35" spans="1:9" x14ac:dyDescent="0.25">
      <c r="A35" s="3">
        <v>1</v>
      </c>
      <c r="B35" s="11" t="s">
        <v>13</v>
      </c>
      <c r="C35" s="51">
        <f>SUM(C36:C41)</f>
        <v>275.97500000000002</v>
      </c>
      <c r="D35" s="51">
        <f>SUM(D36:D41)</f>
        <v>197.75199999999998</v>
      </c>
      <c r="E35" s="51">
        <f>SUM(E36:E41)</f>
        <v>0</v>
      </c>
      <c r="F35" s="52">
        <f>SUM(F36:F41)</f>
        <v>78.222999999999999</v>
      </c>
    </row>
    <row r="36" spans="1:9" x14ac:dyDescent="0.25">
      <c r="A36" s="27" t="s">
        <v>103</v>
      </c>
      <c r="B36" s="128" t="s">
        <v>94</v>
      </c>
      <c r="C36" s="53">
        <v>65.5</v>
      </c>
      <c r="D36" s="53">
        <v>64.099999999999994</v>
      </c>
      <c r="E36" s="53"/>
      <c r="F36" s="54">
        <v>1.4</v>
      </c>
      <c r="I36" s="31"/>
    </row>
    <row r="37" spans="1:9" x14ac:dyDescent="0.25">
      <c r="A37" s="27" t="s">
        <v>103</v>
      </c>
      <c r="B37" s="106" t="s">
        <v>39</v>
      </c>
      <c r="C37" s="53">
        <v>45.876999999999995</v>
      </c>
      <c r="D37" s="53">
        <v>16.45</v>
      </c>
      <c r="E37" s="53">
        <v>0</v>
      </c>
      <c r="F37" s="54">
        <v>29.427</v>
      </c>
    </row>
    <row r="38" spans="1:9" x14ac:dyDescent="0.25">
      <c r="A38" s="27" t="s">
        <v>103</v>
      </c>
      <c r="B38" s="28" t="s">
        <v>47</v>
      </c>
      <c r="C38" s="53">
        <v>14.28</v>
      </c>
      <c r="D38" s="53">
        <v>1.1120000000000001</v>
      </c>
      <c r="E38" s="53"/>
      <c r="F38" s="54">
        <v>13.167999999999999</v>
      </c>
    </row>
    <row r="39" spans="1:9" x14ac:dyDescent="0.25">
      <c r="A39" s="27" t="s">
        <v>103</v>
      </c>
      <c r="B39" s="28" t="s">
        <v>52</v>
      </c>
      <c r="C39" s="53">
        <v>118.27</v>
      </c>
      <c r="D39" s="53">
        <v>88.27</v>
      </c>
      <c r="E39" s="53"/>
      <c r="F39" s="54">
        <v>30</v>
      </c>
    </row>
    <row r="40" spans="1:9" x14ac:dyDescent="0.25">
      <c r="A40" s="27" t="s">
        <v>103</v>
      </c>
      <c r="B40" s="28" t="s">
        <v>51</v>
      </c>
      <c r="C40" s="53">
        <v>4.2279999999999998</v>
      </c>
      <c r="D40" s="53"/>
      <c r="E40" s="53"/>
      <c r="F40" s="54">
        <v>4.2279999999999998</v>
      </c>
    </row>
    <row r="41" spans="1:9" x14ac:dyDescent="0.25">
      <c r="A41" s="12" t="s">
        <v>103</v>
      </c>
      <c r="B41" s="9" t="s">
        <v>26</v>
      </c>
      <c r="C41" s="17">
        <v>27.82</v>
      </c>
      <c r="D41" s="17">
        <v>27.82</v>
      </c>
      <c r="E41" s="17"/>
      <c r="F41" s="18"/>
    </row>
    <row r="42" spans="1:9" x14ac:dyDescent="0.25">
      <c r="A42" s="3">
        <v>2</v>
      </c>
      <c r="B42" s="11" t="s">
        <v>34</v>
      </c>
      <c r="C42" s="5">
        <f>SUM(C43:C44)</f>
        <v>53.52</v>
      </c>
      <c r="D42" s="5">
        <f>SUM(D43:D44)</f>
        <v>45.96</v>
      </c>
      <c r="E42" s="5">
        <f>SUM(E43:E44)</f>
        <v>0</v>
      </c>
      <c r="F42" s="6">
        <f>SUM(F43:F44)</f>
        <v>7.56</v>
      </c>
    </row>
    <row r="43" spans="1:9" x14ac:dyDescent="0.25">
      <c r="A43" s="36" t="s">
        <v>103</v>
      </c>
      <c r="B43" s="10" t="s">
        <v>52</v>
      </c>
      <c r="C43" s="37">
        <v>45.96</v>
      </c>
      <c r="D43" s="37">
        <v>45.96</v>
      </c>
      <c r="E43" s="37"/>
      <c r="F43" s="38"/>
    </row>
    <row r="44" spans="1:9" x14ac:dyDescent="0.25">
      <c r="A44" s="12" t="s">
        <v>103</v>
      </c>
      <c r="B44" s="44" t="s">
        <v>51</v>
      </c>
      <c r="C44" s="17">
        <v>7.56</v>
      </c>
      <c r="D44" s="17"/>
      <c r="E44" s="17"/>
      <c r="F44" s="18">
        <v>7.56</v>
      </c>
    </row>
    <row r="45" spans="1:9" x14ac:dyDescent="0.25">
      <c r="A45" s="3">
        <v>3</v>
      </c>
      <c r="B45" s="100" t="s">
        <v>78</v>
      </c>
      <c r="C45" s="5">
        <f>SUM(C46)</f>
        <v>3</v>
      </c>
      <c r="D45" s="5">
        <f>SUM(D46)</f>
        <v>3</v>
      </c>
      <c r="E45" s="5">
        <f>SUM(E46)</f>
        <v>0</v>
      </c>
      <c r="F45" s="6">
        <f>SUM(F46)</f>
        <v>0</v>
      </c>
    </row>
    <row r="46" spans="1:9" x14ac:dyDescent="0.25">
      <c r="A46" s="124" t="s">
        <v>103</v>
      </c>
      <c r="B46" s="99" t="s">
        <v>52</v>
      </c>
      <c r="C46" s="77">
        <v>3</v>
      </c>
      <c r="D46" s="77">
        <v>3</v>
      </c>
      <c r="E46" s="77"/>
      <c r="F46" s="78"/>
    </row>
    <row r="47" spans="1:9" x14ac:dyDescent="0.25">
      <c r="A47" s="3">
        <v>4</v>
      </c>
      <c r="B47" s="46" t="s">
        <v>48</v>
      </c>
      <c r="C47" s="5">
        <f>SUM(C48:C48)</f>
        <v>14.039</v>
      </c>
      <c r="D47" s="5">
        <f>SUM(D48:D48)</f>
        <v>14.039</v>
      </c>
      <c r="E47" s="5">
        <f>SUM(E48:E48)</f>
        <v>0</v>
      </c>
      <c r="F47" s="6">
        <f>SUM(F48:F48)</f>
        <v>0</v>
      </c>
    </row>
    <row r="48" spans="1:9" x14ac:dyDescent="0.25">
      <c r="A48" s="12" t="s">
        <v>103</v>
      </c>
      <c r="B48" s="39" t="s">
        <v>47</v>
      </c>
      <c r="C48" s="17">
        <v>14.039</v>
      </c>
      <c r="D48" s="17">
        <v>14.039</v>
      </c>
      <c r="E48" s="17">
        <v>0</v>
      </c>
      <c r="F48" s="18">
        <v>0</v>
      </c>
    </row>
    <row r="49" spans="1:6" x14ac:dyDescent="0.25">
      <c r="A49" s="40">
        <v>5</v>
      </c>
      <c r="B49" s="1" t="s">
        <v>19</v>
      </c>
      <c r="C49" s="42">
        <f>SUM(C50:C50)</f>
        <v>4.2650000000000006</v>
      </c>
      <c r="D49" s="42">
        <f>SUM(D50:D50)</f>
        <v>0</v>
      </c>
      <c r="E49" s="42">
        <f>SUM(E50:E50)</f>
        <v>0</v>
      </c>
      <c r="F49" s="43">
        <f>SUM(F50:F50)</f>
        <v>4.2650000000000006</v>
      </c>
    </row>
    <row r="50" spans="1:6" x14ac:dyDescent="0.25">
      <c r="A50" s="32" t="s">
        <v>103</v>
      </c>
      <c r="B50" s="2" t="s">
        <v>51</v>
      </c>
      <c r="C50" s="34">
        <v>4.2650000000000006</v>
      </c>
      <c r="D50" s="34"/>
      <c r="E50" s="34"/>
      <c r="F50" s="35">
        <v>4.2650000000000006</v>
      </c>
    </row>
    <row r="51" spans="1:6" x14ac:dyDescent="0.25">
      <c r="A51" s="3">
        <v>6</v>
      </c>
      <c r="B51" s="11" t="s">
        <v>16</v>
      </c>
      <c r="C51" s="5">
        <f>SUM(C52:C55)</f>
        <v>102.155</v>
      </c>
      <c r="D51" s="5">
        <f>SUM(D52:D55)</f>
        <v>117.262</v>
      </c>
      <c r="E51" s="5">
        <f>SUM(E52:E55)</f>
        <v>15.106999999999999</v>
      </c>
      <c r="F51" s="6">
        <f>SUM(F52:F55)</f>
        <v>0</v>
      </c>
    </row>
    <row r="52" spans="1:6" x14ac:dyDescent="0.25">
      <c r="A52" s="55" t="s">
        <v>103</v>
      </c>
      <c r="B52" s="28" t="s">
        <v>47</v>
      </c>
      <c r="C52" s="29">
        <v>10.635</v>
      </c>
      <c r="D52" s="29">
        <v>17.341999999999999</v>
      </c>
      <c r="E52" s="29">
        <v>6.706999999999999</v>
      </c>
      <c r="F52" s="30"/>
    </row>
    <row r="53" spans="1:6" x14ac:dyDescent="0.25">
      <c r="A53" s="55" t="s">
        <v>103</v>
      </c>
      <c r="B53" s="28" t="s">
        <v>52</v>
      </c>
      <c r="C53" s="29">
        <v>65.52</v>
      </c>
      <c r="D53" s="29">
        <v>65.52</v>
      </c>
      <c r="E53" s="29"/>
      <c r="F53" s="30"/>
    </row>
    <row r="54" spans="1:6" x14ac:dyDescent="0.25">
      <c r="A54" s="36" t="s">
        <v>103</v>
      </c>
      <c r="B54" s="10" t="s">
        <v>51</v>
      </c>
      <c r="C54" s="37">
        <v>3.6</v>
      </c>
      <c r="D54" s="37">
        <v>12</v>
      </c>
      <c r="E54" s="37">
        <v>8.4</v>
      </c>
      <c r="F54" s="38">
        <v>0</v>
      </c>
    </row>
    <row r="55" spans="1:6" x14ac:dyDescent="0.25">
      <c r="A55" s="12" t="s">
        <v>103</v>
      </c>
      <c r="B55" s="9" t="s">
        <v>26</v>
      </c>
      <c r="C55" s="17">
        <v>22.4</v>
      </c>
      <c r="D55" s="17">
        <v>22.4</v>
      </c>
      <c r="E55" s="17"/>
      <c r="F55" s="18"/>
    </row>
    <row r="56" spans="1:6" x14ac:dyDescent="0.25">
      <c r="A56" s="3">
        <v>7</v>
      </c>
      <c r="B56" s="11" t="s">
        <v>11</v>
      </c>
      <c r="C56" s="5">
        <f>SUM(C57:C60)</f>
        <v>275.904</v>
      </c>
      <c r="D56" s="5">
        <f>SUM(D57:D60)</f>
        <v>458.24</v>
      </c>
      <c r="E56" s="5">
        <f>SUM(E57:E60)</f>
        <v>182.33599999999998</v>
      </c>
      <c r="F56" s="6">
        <f>SUM(F57:F60)</f>
        <v>0</v>
      </c>
    </row>
    <row r="57" spans="1:6" x14ac:dyDescent="0.25">
      <c r="A57" s="36" t="s">
        <v>103</v>
      </c>
      <c r="B57" s="10" t="s">
        <v>47</v>
      </c>
      <c r="C57" s="37">
        <v>0.5</v>
      </c>
      <c r="D57" s="37">
        <v>24.79</v>
      </c>
      <c r="E57" s="37">
        <v>24.29</v>
      </c>
      <c r="F57" s="38"/>
    </row>
    <row r="58" spans="1:6" x14ac:dyDescent="0.25">
      <c r="A58" s="36" t="s">
        <v>103</v>
      </c>
      <c r="B58" s="10" t="s">
        <v>52</v>
      </c>
      <c r="C58" s="37">
        <v>184</v>
      </c>
      <c r="D58" s="37">
        <v>330</v>
      </c>
      <c r="E58" s="37">
        <v>146</v>
      </c>
      <c r="F58" s="38"/>
    </row>
    <row r="59" spans="1:6" x14ac:dyDescent="0.25">
      <c r="A59" s="36" t="s">
        <v>103</v>
      </c>
      <c r="B59" s="10" t="s">
        <v>51</v>
      </c>
      <c r="C59" s="110">
        <v>33.664999999999999</v>
      </c>
      <c r="D59" s="110">
        <v>45.710999999999999</v>
      </c>
      <c r="E59" s="110">
        <v>12.045999999999999</v>
      </c>
      <c r="F59" s="38">
        <v>0</v>
      </c>
    </row>
    <row r="60" spans="1:6" x14ac:dyDescent="0.25">
      <c r="A60" s="12" t="s">
        <v>103</v>
      </c>
      <c r="B60" s="9" t="s">
        <v>26</v>
      </c>
      <c r="C60" s="17">
        <v>57.738999999999997</v>
      </c>
      <c r="D60" s="17">
        <v>57.738999999999997</v>
      </c>
      <c r="E60" s="17"/>
      <c r="F60" s="18"/>
    </row>
    <row r="61" spans="1:6" x14ac:dyDescent="0.25">
      <c r="A61" s="40">
        <v>8</v>
      </c>
      <c r="B61" s="1" t="s">
        <v>22</v>
      </c>
      <c r="C61" s="42">
        <f>SUM(C62:C65)</f>
        <v>510.97</v>
      </c>
      <c r="D61" s="42">
        <f t="shared" ref="D61:F61" si="0">SUM(D62:D65)</f>
        <v>549.64</v>
      </c>
      <c r="E61" s="42">
        <f t="shared" si="0"/>
        <v>57.57</v>
      </c>
      <c r="F61" s="42">
        <f t="shared" si="0"/>
        <v>18.899999999999999</v>
      </c>
    </row>
    <row r="62" spans="1:6" x14ac:dyDescent="0.25">
      <c r="A62" s="32" t="s">
        <v>103</v>
      </c>
      <c r="B62" s="2" t="s">
        <v>47</v>
      </c>
      <c r="C62" s="34">
        <v>18.899999999999999</v>
      </c>
      <c r="D62" s="34">
        <v>0</v>
      </c>
      <c r="E62" s="34"/>
      <c r="F62" s="35">
        <v>18.899999999999999</v>
      </c>
    </row>
    <row r="63" spans="1:6" x14ac:dyDescent="0.25">
      <c r="A63" s="32" t="s">
        <v>103</v>
      </c>
      <c r="B63" s="2" t="s">
        <v>52</v>
      </c>
      <c r="C63" s="34">
        <v>25.33</v>
      </c>
      <c r="D63" s="34">
        <v>81</v>
      </c>
      <c r="E63" s="34">
        <v>55.67</v>
      </c>
      <c r="F63" s="35"/>
    </row>
    <row r="64" spans="1:6" x14ac:dyDescent="0.25">
      <c r="A64" s="32" t="s">
        <v>103</v>
      </c>
      <c r="B64" s="33" t="s">
        <v>51</v>
      </c>
      <c r="C64" s="34">
        <v>32</v>
      </c>
      <c r="D64" s="34">
        <v>33.9</v>
      </c>
      <c r="E64" s="34">
        <v>1.8999999999999986</v>
      </c>
      <c r="F64" s="35">
        <v>0</v>
      </c>
    </row>
    <row r="65" spans="1:6" x14ac:dyDescent="0.25">
      <c r="A65" s="12" t="s">
        <v>103</v>
      </c>
      <c r="B65" s="9" t="s">
        <v>26</v>
      </c>
      <c r="C65" s="17">
        <v>434.74</v>
      </c>
      <c r="D65" s="17">
        <v>434.74</v>
      </c>
      <c r="E65" s="17"/>
      <c r="F65" s="18"/>
    </row>
    <row r="66" spans="1:6" x14ac:dyDescent="0.25">
      <c r="A66" s="3">
        <v>9</v>
      </c>
      <c r="B66" s="46" t="s">
        <v>15</v>
      </c>
      <c r="C66" s="5">
        <f>SUM(C67:C71)</f>
        <v>184.67599999999999</v>
      </c>
      <c r="D66" s="5">
        <f t="shared" ref="D66:F66" si="1">SUM(D67:D71)</f>
        <v>197.11699999999999</v>
      </c>
      <c r="E66" s="5">
        <f t="shared" si="1"/>
        <v>22.460999999999999</v>
      </c>
      <c r="F66" s="5">
        <f t="shared" si="1"/>
        <v>10.02</v>
      </c>
    </row>
    <row r="67" spans="1:6" x14ac:dyDescent="0.25">
      <c r="A67" s="36" t="s">
        <v>103</v>
      </c>
      <c r="B67" s="45" t="s">
        <v>95</v>
      </c>
      <c r="C67" s="37">
        <v>12.42</v>
      </c>
      <c r="D67" s="37">
        <v>2.4</v>
      </c>
      <c r="E67" s="37"/>
      <c r="F67" s="38">
        <v>10.02</v>
      </c>
    </row>
    <row r="68" spans="1:6" x14ac:dyDescent="0.25">
      <c r="A68" s="36" t="s">
        <v>103</v>
      </c>
      <c r="B68" s="45" t="s">
        <v>47</v>
      </c>
      <c r="C68" s="37">
        <v>68.191000000000003</v>
      </c>
      <c r="D68" s="37">
        <v>90.652000000000001</v>
      </c>
      <c r="E68" s="37">
        <v>22.460999999999999</v>
      </c>
      <c r="F68" s="38"/>
    </row>
    <row r="69" spans="1:6" x14ac:dyDescent="0.25">
      <c r="A69" s="32" t="s">
        <v>103</v>
      </c>
      <c r="B69" s="33" t="s">
        <v>52</v>
      </c>
      <c r="C69" s="34">
        <v>12</v>
      </c>
      <c r="D69" s="34">
        <v>12</v>
      </c>
      <c r="E69" s="34"/>
      <c r="F69" s="35"/>
    </row>
    <row r="70" spans="1:6" x14ac:dyDescent="0.25">
      <c r="A70" s="32" t="s">
        <v>103</v>
      </c>
      <c r="B70" s="33" t="s">
        <v>51</v>
      </c>
      <c r="C70" s="34">
        <v>51.43</v>
      </c>
      <c r="D70" s="34">
        <v>51.43</v>
      </c>
      <c r="E70" s="34"/>
      <c r="F70" s="35">
        <v>0</v>
      </c>
    </row>
    <row r="71" spans="1:6" x14ac:dyDescent="0.25">
      <c r="A71" s="12" t="s">
        <v>103</v>
      </c>
      <c r="B71" s="9" t="s">
        <v>26</v>
      </c>
      <c r="C71" s="17">
        <v>40.634999999999998</v>
      </c>
      <c r="D71" s="17">
        <v>40.634999999999998</v>
      </c>
      <c r="E71" s="17"/>
      <c r="F71" s="18"/>
    </row>
    <row r="72" spans="1:6" x14ac:dyDescent="0.25">
      <c r="A72" s="40">
        <v>10</v>
      </c>
      <c r="B72" s="1" t="s">
        <v>14</v>
      </c>
      <c r="C72" s="42">
        <f>SUM(C73:C78)</f>
        <v>989.13499999999999</v>
      </c>
      <c r="D72" s="42">
        <f>SUM(D73:D78)</f>
        <v>1367.0250000000001</v>
      </c>
      <c r="E72" s="42">
        <f>SUM(E73:E78)</f>
        <v>542.97800000000007</v>
      </c>
      <c r="F72" s="43">
        <f>SUM(F73:F78)</f>
        <v>165.08800000000002</v>
      </c>
    </row>
    <row r="73" spans="1:6" x14ac:dyDescent="0.25">
      <c r="A73" s="36" t="s">
        <v>103</v>
      </c>
      <c r="B73" s="10" t="s">
        <v>66</v>
      </c>
      <c r="C73" s="37">
        <v>28.4</v>
      </c>
      <c r="D73" s="37">
        <v>10.41</v>
      </c>
      <c r="E73" s="37"/>
      <c r="F73" s="38">
        <v>17.989999999999998</v>
      </c>
    </row>
    <row r="74" spans="1:6" x14ac:dyDescent="0.25">
      <c r="A74" s="36" t="s">
        <v>103</v>
      </c>
      <c r="B74" s="10" t="s">
        <v>39</v>
      </c>
      <c r="C74" s="37">
        <v>199.86800000000002</v>
      </c>
      <c r="D74" s="37">
        <v>126.77000000000001</v>
      </c>
      <c r="E74" s="37">
        <v>74</v>
      </c>
      <c r="F74" s="38">
        <v>147.09800000000001</v>
      </c>
    </row>
    <row r="75" spans="1:6" x14ac:dyDescent="0.25">
      <c r="A75" s="36" t="s">
        <v>103</v>
      </c>
      <c r="B75" s="10" t="s">
        <v>47</v>
      </c>
      <c r="C75" s="37">
        <v>146.79599999999999</v>
      </c>
      <c r="D75" s="37">
        <v>563.98400000000004</v>
      </c>
      <c r="E75" s="37">
        <v>417.18800000000005</v>
      </c>
      <c r="F75" s="38"/>
    </row>
    <row r="76" spans="1:6" x14ac:dyDescent="0.25">
      <c r="A76" s="36" t="s">
        <v>103</v>
      </c>
      <c r="B76" s="10" t="s">
        <v>52</v>
      </c>
      <c r="C76" s="37">
        <v>69.209999999999994</v>
      </c>
      <c r="D76" s="37">
        <v>121</v>
      </c>
      <c r="E76" s="37">
        <v>51.79</v>
      </c>
      <c r="F76" s="38"/>
    </row>
    <row r="77" spans="1:6" x14ac:dyDescent="0.25">
      <c r="A77" s="36" t="s">
        <v>103</v>
      </c>
      <c r="B77" s="10" t="s">
        <v>51</v>
      </c>
      <c r="C77" s="37">
        <v>22.15</v>
      </c>
      <c r="D77" s="37">
        <v>22.15</v>
      </c>
      <c r="E77" s="37"/>
      <c r="F77" s="38">
        <v>0</v>
      </c>
    </row>
    <row r="78" spans="1:6" x14ac:dyDescent="0.25">
      <c r="A78" s="32" t="s">
        <v>103</v>
      </c>
      <c r="B78" s="9" t="s">
        <v>26</v>
      </c>
      <c r="C78" s="34">
        <v>522.71100000000001</v>
      </c>
      <c r="D78" s="34">
        <v>522.71100000000001</v>
      </c>
      <c r="E78" s="34"/>
      <c r="F78" s="35"/>
    </row>
    <row r="79" spans="1:6" x14ac:dyDescent="0.25">
      <c r="A79" s="3">
        <v>11</v>
      </c>
      <c r="B79" s="11" t="s">
        <v>12</v>
      </c>
      <c r="C79" s="5">
        <f>SUM(C80:C84)</f>
        <v>267.44799999999998</v>
      </c>
      <c r="D79" s="5">
        <f t="shared" ref="D79:F79" si="2">SUM(D80:D84)</f>
        <v>251.54300000000001</v>
      </c>
      <c r="E79" s="5">
        <f t="shared" si="2"/>
        <v>0</v>
      </c>
      <c r="F79" s="5">
        <f t="shared" si="2"/>
        <v>15.905000000000006</v>
      </c>
    </row>
    <row r="80" spans="1:6" x14ac:dyDescent="0.25">
      <c r="A80" s="36" t="s">
        <v>103</v>
      </c>
      <c r="B80" s="10" t="s">
        <v>31</v>
      </c>
      <c r="C80" s="37">
        <v>6.19</v>
      </c>
      <c r="D80" s="37"/>
      <c r="E80" s="129"/>
      <c r="F80" s="38">
        <v>6.19</v>
      </c>
    </row>
    <row r="81" spans="1:8" x14ac:dyDescent="0.25">
      <c r="A81" s="36" t="s">
        <v>103</v>
      </c>
      <c r="B81" s="10" t="s">
        <v>39</v>
      </c>
      <c r="C81" s="37">
        <v>7.4249999999999998</v>
      </c>
      <c r="D81" s="37">
        <v>0</v>
      </c>
      <c r="E81" s="37">
        <v>0</v>
      </c>
      <c r="F81" s="38">
        <v>7.4249999999999998</v>
      </c>
    </row>
    <row r="82" spans="1:8" x14ac:dyDescent="0.25">
      <c r="A82" s="36" t="s">
        <v>103</v>
      </c>
      <c r="B82" s="45" t="s">
        <v>47</v>
      </c>
      <c r="C82" s="37">
        <v>57.742000000000004</v>
      </c>
      <c r="D82" s="37">
        <v>55.451999999999998</v>
      </c>
      <c r="E82" s="37"/>
      <c r="F82" s="38">
        <v>2.2900000000000063</v>
      </c>
    </row>
    <row r="83" spans="1:8" x14ac:dyDescent="0.25">
      <c r="A83" s="48" t="s">
        <v>103</v>
      </c>
      <c r="B83" s="47" t="s">
        <v>52</v>
      </c>
      <c r="C83" s="57">
        <v>64.540000000000006</v>
      </c>
      <c r="D83" s="57">
        <v>64.540000000000006</v>
      </c>
      <c r="E83" s="57"/>
      <c r="F83" s="58"/>
    </row>
    <row r="84" spans="1:8" x14ac:dyDescent="0.25">
      <c r="A84" s="32" t="s">
        <v>103</v>
      </c>
      <c r="B84" s="9" t="s">
        <v>26</v>
      </c>
      <c r="C84" s="34">
        <v>131.55099999999999</v>
      </c>
      <c r="D84" s="34">
        <v>131.55099999999999</v>
      </c>
      <c r="E84" s="34"/>
      <c r="F84" s="35"/>
    </row>
    <row r="85" spans="1:8" x14ac:dyDescent="0.25">
      <c r="A85" s="107">
        <v>12</v>
      </c>
      <c r="B85" s="102" t="s">
        <v>41</v>
      </c>
      <c r="C85" s="5">
        <f>SUM(C86:C86)</f>
        <v>3.52</v>
      </c>
      <c r="D85" s="5">
        <f>SUM(D86:D86)</f>
        <v>0</v>
      </c>
      <c r="E85" s="103">
        <f>SUM(E86:E86)</f>
        <v>0</v>
      </c>
      <c r="F85" s="104">
        <f>SUM(F86:F86)</f>
        <v>3.52</v>
      </c>
    </row>
    <row r="86" spans="1:8" x14ac:dyDescent="0.25">
      <c r="A86" s="120" t="s">
        <v>103</v>
      </c>
      <c r="B86" s="121" t="s">
        <v>39</v>
      </c>
      <c r="C86" s="57">
        <v>3.52</v>
      </c>
      <c r="D86" s="57">
        <v>0</v>
      </c>
      <c r="E86" s="130">
        <v>0</v>
      </c>
      <c r="F86" s="131">
        <v>3.52</v>
      </c>
    </row>
    <row r="87" spans="1:8" x14ac:dyDescent="0.25">
      <c r="A87" s="3">
        <v>13</v>
      </c>
      <c r="B87" s="11" t="s">
        <v>21</v>
      </c>
      <c r="C87" s="5">
        <f>SUM(C88:C88)</f>
        <v>0.08</v>
      </c>
      <c r="D87" s="5">
        <f>SUM(D88:D88)</f>
        <v>0</v>
      </c>
      <c r="E87" s="5">
        <f>SUM(E88:E88)</f>
        <v>0</v>
      </c>
      <c r="F87" s="6">
        <f>SUM(F88:F88)</f>
        <v>0.08</v>
      </c>
    </row>
    <row r="88" spans="1:8" x14ac:dyDescent="0.25">
      <c r="A88" s="36" t="s">
        <v>103</v>
      </c>
      <c r="B88" s="10" t="s">
        <v>39</v>
      </c>
      <c r="C88" s="37">
        <v>0.08</v>
      </c>
      <c r="D88" s="37">
        <v>0</v>
      </c>
      <c r="E88" s="37">
        <v>0</v>
      </c>
      <c r="F88" s="38">
        <v>0.08</v>
      </c>
      <c r="H88" s="31"/>
    </row>
    <row r="89" spans="1:8" x14ac:dyDescent="0.25">
      <c r="A89" s="124" t="s">
        <v>103</v>
      </c>
      <c r="B89" s="99" t="s">
        <v>52</v>
      </c>
      <c r="C89" s="77">
        <v>8.9600000000000009</v>
      </c>
      <c r="D89" s="77">
        <v>8.9600000000000009</v>
      </c>
      <c r="E89" s="77"/>
      <c r="F89" s="78"/>
      <c r="H89" s="31"/>
    </row>
    <row r="90" spans="1:8" x14ac:dyDescent="0.25">
      <c r="A90" s="40">
        <v>14</v>
      </c>
      <c r="B90" s="1" t="s">
        <v>9</v>
      </c>
      <c r="C90" s="42">
        <f>SUM(C91:C94)</f>
        <v>24.722999999999999</v>
      </c>
      <c r="D90" s="42">
        <f>SUM(D91:D94)</f>
        <v>20.202999999999999</v>
      </c>
      <c r="E90" s="42">
        <f>SUM(E91:E94)</f>
        <v>0</v>
      </c>
      <c r="F90" s="42">
        <f>SUM(F91:F94)</f>
        <v>4.5199999999999996</v>
      </c>
    </row>
    <row r="91" spans="1:8" x14ac:dyDescent="0.25">
      <c r="A91" s="36" t="s">
        <v>103</v>
      </c>
      <c r="B91" s="10" t="s">
        <v>96</v>
      </c>
      <c r="C91" s="37">
        <v>3.96</v>
      </c>
      <c r="D91" s="37"/>
      <c r="E91" s="37"/>
      <c r="F91" s="38">
        <v>3.96</v>
      </c>
    </row>
    <row r="92" spans="1:8" x14ac:dyDescent="0.25">
      <c r="A92" s="36" t="s">
        <v>103</v>
      </c>
      <c r="B92" s="10" t="s">
        <v>97</v>
      </c>
      <c r="C92" s="37">
        <v>0.56000000000000005</v>
      </c>
      <c r="D92" s="37"/>
      <c r="E92" s="37"/>
      <c r="F92" s="38">
        <v>0.56000000000000005</v>
      </c>
    </row>
    <row r="93" spans="1:8" x14ac:dyDescent="0.25">
      <c r="A93" s="36" t="s">
        <v>103</v>
      </c>
      <c r="B93" s="10" t="s">
        <v>52</v>
      </c>
      <c r="C93" s="37">
        <v>19.62</v>
      </c>
      <c r="D93" s="37">
        <v>19.62</v>
      </c>
      <c r="E93" s="37"/>
      <c r="F93" s="38"/>
      <c r="H93" s="31"/>
    </row>
    <row r="94" spans="1:8" x14ac:dyDescent="0.25">
      <c r="A94" s="32" t="s">
        <v>103</v>
      </c>
      <c r="B94" s="9" t="s">
        <v>26</v>
      </c>
      <c r="C94" s="34">
        <v>0.58299999999999996</v>
      </c>
      <c r="D94" s="34">
        <v>0.58299999999999996</v>
      </c>
      <c r="E94" s="34"/>
      <c r="F94" s="35"/>
    </row>
    <row r="95" spans="1:8" x14ac:dyDescent="0.25">
      <c r="A95" s="3">
        <v>15</v>
      </c>
      <c r="B95" s="11" t="s">
        <v>20</v>
      </c>
      <c r="C95" s="5">
        <f>SUM(C96:C97)</f>
        <v>28.310000000000002</v>
      </c>
      <c r="D95" s="5">
        <f>SUM(D96:D97)</f>
        <v>4.05</v>
      </c>
      <c r="E95" s="5">
        <f>SUM(E96:E97)</f>
        <v>0</v>
      </c>
      <c r="F95" s="6">
        <f>SUM(F96:F97)</f>
        <v>24.26</v>
      </c>
    </row>
    <row r="96" spans="1:8" x14ac:dyDescent="0.25">
      <c r="A96" s="15" t="s">
        <v>103</v>
      </c>
      <c r="B96" s="112" t="s">
        <v>52</v>
      </c>
      <c r="C96" s="37">
        <v>4.05</v>
      </c>
      <c r="D96" s="37">
        <v>4.05</v>
      </c>
      <c r="E96" s="37"/>
      <c r="F96" s="38"/>
    </row>
    <row r="97" spans="1:6" x14ac:dyDescent="0.25">
      <c r="A97" s="12" t="s">
        <v>103</v>
      </c>
      <c r="B97" s="98" t="s">
        <v>51</v>
      </c>
      <c r="C97" s="17">
        <v>24.26</v>
      </c>
      <c r="D97" s="17"/>
      <c r="E97" s="17"/>
      <c r="F97" s="18">
        <v>24.26</v>
      </c>
    </row>
    <row r="98" spans="1:6" x14ac:dyDescent="0.25">
      <c r="A98" s="3">
        <v>16</v>
      </c>
      <c r="B98" s="11" t="s">
        <v>75</v>
      </c>
      <c r="C98" s="5">
        <f>SUM(C99:C100)</f>
        <v>4.07</v>
      </c>
      <c r="D98" s="5">
        <f>SUM(D99:D100)</f>
        <v>0.02</v>
      </c>
      <c r="E98" s="5">
        <f>SUM(E99:E100)</f>
        <v>0</v>
      </c>
      <c r="F98" s="6">
        <f>SUM(F99:F100)</f>
        <v>4.05</v>
      </c>
    </row>
    <row r="99" spans="1:6" x14ac:dyDescent="0.25">
      <c r="A99" s="14" t="s">
        <v>103</v>
      </c>
      <c r="B99" s="111" t="s">
        <v>47</v>
      </c>
      <c r="C99" s="57">
        <v>2</v>
      </c>
      <c r="D99" s="57">
        <v>0</v>
      </c>
      <c r="E99" s="57"/>
      <c r="F99" s="58">
        <v>2</v>
      </c>
    </row>
    <row r="100" spans="1:6" x14ac:dyDescent="0.25">
      <c r="A100" s="12" t="s">
        <v>103</v>
      </c>
      <c r="B100" s="44" t="s">
        <v>51</v>
      </c>
      <c r="C100" s="17">
        <v>2.0699999999999998</v>
      </c>
      <c r="D100" s="17">
        <v>0.02</v>
      </c>
      <c r="E100" s="17"/>
      <c r="F100" s="18">
        <v>2.0499999999999998</v>
      </c>
    </row>
    <row r="101" spans="1:6" x14ac:dyDescent="0.25">
      <c r="A101" s="3">
        <v>17</v>
      </c>
      <c r="B101" s="11" t="s">
        <v>77</v>
      </c>
      <c r="C101" s="5">
        <f>SUM(C102:C102)</f>
        <v>0.77</v>
      </c>
      <c r="D101" s="5">
        <f>SUM(D102:D102)</f>
        <v>0.77</v>
      </c>
      <c r="E101" s="5">
        <f>SUM(E102:E102)</f>
        <v>0</v>
      </c>
      <c r="F101" s="6">
        <f>SUM(F102:F102)</f>
        <v>0</v>
      </c>
    </row>
    <row r="102" spans="1:6" x14ac:dyDescent="0.25">
      <c r="A102" s="14" t="s">
        <v>103</v>
      </c>
      <c r="B102" s="111" t="s">
        <v>52</v>
      </c>
      <c r="C102" s="57">
        <v>0.77</v>
      </c>
      <c r="D102" s="57">
        <v>0.77</v>
      </c>
      <c r="E102" s="57"/>
      <c r="F102" s="58"/>
    </row>
    <row r="103" spans="1:6" x14ac:dyDescent="0.25">
      <c r="A103" s="40">
        <v>18</v>
      </c>
      <c r="B103" s="56" t="s">
        <v>67</v>
      </c>
      <c r="C103" s="42">
        <f>SUM(C104:C105)</f>
        <v>0.16700000000000001</v>
      </c>
      <c r="D103" s="42">
        <f>SUM(D104:D105)</f>
        <v>2.16</v>
      </c>
      <c r="E103" s="42">
        <f>SUM(E104:E105)</f>
        <v>2.16</v>
      </c>
      <c r="F103" s="43">
        <f>SUM(F104:F105)</f>
        <v>0.16700000000000001</v>
      </c>
    </row>
    <row r="104" spans="1:6" x14ac:dyDescent="0.25">
      <c r="A104" s="16" t="s">
        <v>103</v>
      </c>
      <c r="B104" s="16" t="s">
        <v>47</v>
      </c>
      <c r="C104" s="127">
        <v>0</v>
      </c>
      <c r="D104" s="127">
        <v>2.16</v>
      </c>
      <c r="E104" s="16">
        <v>2.16</v>
      </c>
      <c r="F104" s="132"/>
    </row>
    <row r="105" spans="1:6" x14ac:dyDescent="0.25">
      <c r="A105" s="48" t="s">
        <v>103</v>
      </c>
      <c r="B105" s="47" t="s">
        <v>51</v>
      </c>
      <c r="C105" s="57">
        <v>0.16700000000000001</v>
      </c>
      <c r="D105" s="57"/>
      <c r="E105" s="57"/>
      <c r="F105" s="58">
        <v>0.16700000000000001</v>
      </c>
    </row>
    <row r="106" spans="1:6" x14ac:dyDescent="0.25">
      <c r="A106" s="3">
        <v>19</v>
      </c>
      <c r="B106" s="11" t="s">
        <v>35</v>
      </c>
      <c r="C106" s="5">
        <f>SUM(C107:C109)</f>
        <v>29.715</v>
      </c>
      <c r="D106" s="5">
        <f>SUM(D107:D109)</f>
        <v>62.709000000000003</v>
      </c>
      <c r="E106" s="5">
        <f>SUM(E107:E109)</f>
        <v>32.994000000000007</v>
      </c>
      <c r="F106" s="6">
        <f>SUM(F107:F109)</f>
        <v>0</v>
      </c>
    </row>
    <row r="107" spans="1:6" x14ac:dyDescent="0.25">
      <c r="A107" s="36" t="s">
        <v>103</v>
      </c>
      <c r="B107" s="10" t="s">
        <v>47</v>
      </c>
      <c r="C107" s="37">
        <v>7.5</v>
      </c>
      <c r="D107" s="37">
        <v>38.690000000000005</v>
      </c>
      <c r="E107" s="37">
        <v>31.190000000000005</v>
      </c>
      <c r="F107" s="38"/>
    </row>
    <row r="108" spans="1:6" x14ac:dyDescent="0.25">
      <c r="A108" s="36" t="s">
        <v>103</v>
      </c>
      <c r="B108" s="10" t="s">
        <v>51</v>
      </c>
      <c r="C108" s="37">
        <v>0.54</v>
      </c>
      <c r="D108" s="37">
        <v>2.3439999999999999</v>
      </c>
      <c r="E108" s="37">
        <v>1.8039999999999998</v>
      </c>
      <c r="F108" s="38">
        <v>0</v>
      </c>
    </row>
    <row r="109" spans="1:6" x14ac:dyDescent="0.25">
      <c r="A109" s="12" t="s">
        <v>103</v>
      </c>
      <c r="B109" s="9" t="s">
        <v>26</v>
      </c>
      <c r="C109" s="17">
        <v>21.675000000000001</v>
      </c>
      <c r="D109" s="17">
        <v>21.675000000000001</v>
      </c>
      <c r="E109" s="17"/>
      <c r="F109" s="18"/>
    </row>
    <row r="110" spans="1:6" x14ac:dyDescent="0.25">
      <c r="A110" s="3">
        <v>20</v>
      </c>
      <c r="B110" s="46" t="s">
        <v>70</v>
      </c>
      <c r="C110" s="5">
        <f>SUM(C111:C111)</f>
        <v>10.56</v>
      </c>
      <c r="D110" s="5">
        <f>SUM(D111:D111)</f>
        <v>10.56</v>
      </c>
      <c r="E110" s="5">
        <f>SUM(E111:E111)</f>
        <v>0</v>
      </c>
      <c r="F110" s="6">
        <f>SUM(F111:F111)</f>
        <v>0</v>
      </c>
    </row>
    <row r="111" spans="1:6" x14ac:dyDescent="0.25">
      <c r="A111" s="12" t="s">
        <v>103</v>
      </c>
      <c r="B111" s="39" t="s">
        <v>52</v>
      </c>
      <c r="C111" s="17">
        <v>10.56</v>
      </c>
      <c r="D111" s="17">
        <v>10.56</v>
      </c>
      <c r="E111" s="17"/>
      <c r="F111" s="18"/>
    </row>
    <row r="112" spans="1:6" x14ac:dyDescent="0.25">
      <c r="A112" s="40">
        <v>21</v>
      </c>
      <c r="B112" s="41" t="s">
        <v>46</v>
      </c>
      <c r="C112" s="42">
        <f>SUM(C113:C114)</f>
        <v>6.47</v>
      </c>
      <c r="D112" s="42">
        <f t="shared" ref="D112:F112" si="3">SUM(D113:D114)</f>
        <v>7.78</v>
      </c>
      <c r="E112" s="42">
        <f t="shared" si="3"/>
        <v>1.3100000000000005</v>
      </c>
      <c r="F112" s="42">
        <f t="shared" si="3"/>
        <v>0</v>
      </c>
    </row>
    <row r="113" spans="1:6" x14ac:dyDescent="0.25">
      <c r="A113" s="15" t="s">
        <v>103</v>
      </c>
      <c r="B113" s="45" t="s">
        <v>39</v>
      </c>
      <c r="C113" s="37">
        <v>0.12</v>
      </c>
      <c r="D113" s="37">
        <v>0.12</v>
      </c>
      <c r="E113" s="37">
        <v>0</v>
      </c>
      <c r="F113" s="38">
        <v>0</v>
      </c>
    </row>
    <row r="114" spans="1:6" x14ac:dyDescent="0.25">
      <c r="A114" s="15" t="s">
        <v>103</v>
      </c>
      <c r="B114" s="45" t="s">
        <v>47</v>
      </c>
      <c r="C114" s="37">
        <v>6.35</v>
      </c>
      <c r="D114" s="37">
        <v>7.66</v>
      </c>
      <c r="E114" s="37">
        <v>1.3100000000000005</v>
      </c>
      <c r="F114" s="38"/>
    </row>
    <row r="115" spans="1:6" x14ac:dyDescent="0.25">
      <c r="A115" s="3">
        <v>22</v>
      </c>
      <c r="B115" s="46" t="s">
        <v>36</v>
      </c>
      <c r="C115" s="5">
        <f>SUM(C116:C116)</f>
        <v>2.94</v>
      </c>
      <c r="D115" s="5">
        <f>SUM(D116:D116)</f>
        <v>0</v>
      </c>
      <c r="E115" s="5">
        <f>SUM(E116:E116)</f>
        <v>0</v>
      </c>
      <c r="F115" s="6">
        <f>SUM(F116:F116)</f>
        <v>2.94</v>
      </c>
    </row>
    <row r="116" spans="1:6" x14ac:dyDescent="0.25">
      <c r="A116" s="12" t="s">
        <v>103</v>
      </c>
      <c r="B116" s="39" t="s">
        <v>51</v>
      </c>
      <c r="C116" s="17">
        <v>2.94</v>
      </c>
      <c r="D116" s="17"/>
      <c r="E116" s="17"/>
      <c r="F116" s="18">
        <v>2.94</v>
      </c>
    </row>
    <row r="117" spans="1:6" x14ac:dyDescent="0.25">
      <c r="A117" s="3">
        <v>23</v>
      </c>
      <c r="B117" s="46" t="s">
        <v>88</v>
      </c>
      <c r="C117" s="5">
        <f>SUM(C118:C118)</f>
        <v>3.9</v>
      </c>
      <c r="D117" s="5">
        <f>SUM(D118:D118)</f>
        <v>0</v>
      </c>
      <c r="E117" s="5">
        <f>SUM(E118:E118)</f>
        <v>0</v>
      </c>
      <c r="F117" s="6">
        <f>SUM(F118:F118)</f>
        <v>3.9</v>
      </c>
    </row>
    <row r="118" spans="1:6" x14ac:dyDescent="0.25">
      <c r="A118" s="8" t="s">
        <v>103</v>
      </c>
      <c r="B118" s="39" t="s">
        <v>51</v>
      </c>
      <c r="C118" s="17">
        <v>3.9</v>
      </c>
      <c r="D118" s="17"/>
      <c r="E118" s="17"/>
      <c r="F118" s="18">
        <v>3.9</v>
      </c>
    </row>
    <row r="119" spans="1:6" ht="17.25" customHeight="1" x14ac:dyDescent="0.25">
      <c r="A119" s="3">
        <v>24</v>
      </c>
      <c r="B119" s="11" t="s">
        <v>61</v>
      </c>
      <c r="C119" s="5">
        <f>SUM(C120:C121)</f>
        <v>0.58199999999999996</v>
      </c>
      <c r="D119" s="5">
        <f>SUM(D120:D121)</f>
        <v>0.38</v>
      </c>
      <c r="E119" s="5">
        <f>SUM(E120:E121)</f>
        <v>0</v>
      </c>
      <c r="F119" s="5">
        <f>SUM(F120:F121)</f>
        <v>0.20199999999999996</v>
      </c>
    </row>
    <row r="120" spans="1:6" x14ac:dyDescent="0.25">
      <c r="A120" s="36" t="s">
        <v>103</v>
      </c>
      <c r="B120" s="45" t="s">
        <v>51</v>
      </c>
      <c r="C120" s="37">
        <v>0.34199999999999997</v>
      </c>
      <c r="D120" s="37">
        <v>0.14000000000000001</v>
      </c>
      <c r="E120" s="37"/>
      <c r="F120" s="38">
        <v>0.20199999999999996</v>
      </c>
    </row>
    <row r="121" spans="1:6" x14ac:dyDescent="0.25">
      <c r="A121" s="124" t="s">
        <v>103</v>
      </c>
      <c r="B121" s="9" t="s">
        <v>26</v>
      </c>
      <c r="C121" s="77">
        <v>0.24</v>
      </c>
      <c r="D121" s="77">
        <v>0.24</v>
      </c>
      <c r="E121" s="77"/>
      <c r="F121" s="78"/>
    </row>
    <row r="122" spans="1:6" x14ac:dyDescent="0.25">
      <c r="A122" s="3">
        <v>25</v>
      </c>
      <c r="B122" s="11" t="s">
        <v>10</v>
      </c>
      <c r="C122" s="5">
        <f>SUM(C123:C126)</f>
        <v>131.97499999999999</v>
      </c>
      <c r="D122" s="5">
        <f>SUM(D123:D126)</f>
        <v>107.87100000000001</v>
      </c>
      <c r="E122" s="5">
        <f>SUM(E123:E126)</f>
        <v>0</v>
      </c>
      <c r="F122" s="6">
        <f>SUM(F123:F126)</f>
        <v>24.103999999999999</v>
      </c>
    </row>
    <row r="123" spans="1:6" x14ac:dyDescent="0.25">
      <c r="A123" s="36" t="s">
        <v>103</v>
      </c>
      <c r="B123" s="10" t="s">
        <v>39</v>
      </c>
      <c r="C123" s="37">
        <v>4.5</v>
      </c>
      <c r="D123" s="37">
        <v>4.5</v>
      </c>
      <c r="E123" s="37">
        <v>0</v>
      </c>
      <c r="F123" s="38">
        <v>0</v>
      </c>
    </row>
    <row r="124" spans="1:6" x14ac:dyDescent="0.25">
      <c r="A124" s="36" t="s">
        <v>103</v>
      </c>
      <c r="B124" s="10" t="s">
        <v>47</v>
      </c>
      <c r="C124" s="37">
        <v>86.795000000000002</v>
      </c>
      <c r="D124" s="37">
        <v>62.691000000000003</v>
      </c>
      <c r="E124" s="37"/>
      <c r="F124" s="38">
        <v>24.103999999999999</v>
      </c>
    </row>
    <row r="125" spans="1:6" x14ac:dyDescent="0.25">
      <c r="A125" s="36" t="s">
        <v>103</v>
      </c>
      <c r="B125" s="10" t="s">
        <v>52</v>
      </c>
      <c r="C125" s="37">
        <v>24.09</v>
      </c>
      <c r="D125" s="37">
        <v>24.09</v>
      </c>
      <c r="E125" s="37"/>
      <c r="F125" s="38"/>
    </row>
    <row r="126" spans="1:6" x14ac:dyDescent="0.25">
      <c r="A126" s="12" t="s">
        <v>103</v>
      </c>
      <c r="B126" s="9" t="s">
        <v>26</v>
      </c>
      <c r="C126" s="17">
        <v>16.59</v>
      </c>
      <c r="D126" s="17">
        <v>16.59</v>
      </c>
      <c r="E126" s="17"/>
      <c r="F126" s="18"/>
    </row>
    <row r="127" spans="1:6" x14ac:dyDescent="0.25">
      <c r="A127" s="3">
        <v>26</v>
      </c>
      <c r="B127" s="46" t="s">
        <v>49</v>
      </c>
      <c r="C127" s="5">
        <f>SUM(C128:C130)</f>
        <v>2.4</v>
      </c>
      <c r="D127" s="5">
        <f t="shared" ref="D127:F127" si="4">SUM(D128:D130)</f>
        <v>7.9</v>
      </c>
      <c r="E127" s="5">
        <f t="shared" si="4"/>
        <v>5.5</v>
      </c>
      <c r="F127" s="5">
        <f t="shared" si="4"/>
        <v>0</v>
      </c>
    </row>
    <row r="128" spans="1:6" x14ac:dyDescent="0.25">
      <c r="A128" s="15" t="s">
        <v>103</v>
      </c>
      <c r="B128" s="59" t="s">
        <v>39</v>
      </c>
      <c r="C128" s="29">
        <v>0</v>
      </c>
      <c r="D128" s="29">
        <v>2</v>
      </c>
      <c r="E128" s="29">
        <v>2</v>
      </c>
      <c r="F128" s="38">
        <v>0</v>
      </c>
    </row>
    <row r="129" spans="1:6" x14ac:dyDescent="0.25">
      <c r="A129" s="15" t="s">
        <v>103</v>
      </c>
      <c r="B129" s="45" t="s">
        <v>47</v>
      </c>
      <c r="C129" s="37">
        <v>0</v>
      </c>
      <c r="D129" s="37">
        <v>3.5</v>
      </c>
      <c r="E129" s="37">
        <v>3.5</v>
      </c>
      <c r="F129" s="38"/>
    </row>
    <row r="130" spans="1:6" x14ac:dyDescent="0.25">
      <c r="A130" s="109" t="s">
        <v>103</v>
      </c>
      <c r="B130" s="76" t="s">
        <v>52</v>
      </c>
      <c r="C130" s="77">
        <v>2.4</v>
      </c>
      <c r="D130" s="77">
        <v>2.4</v>
      </c>
      <c r="E130" s="77"/>
      <c r="F130" s="78"/>
    </row>
    <row r="131" spans="1:6" x14ac:dyDescent="0.25">
      <c r="A131" s="40">
        <v>27</v>
      </c>
      <c r="B131" s="1" t="s">
        <v>37</v>
      </c>
      <c r="C131" s="42">
        <f>SUM(C132:C133)</f>
        <v>83.516999999999996</v>
      </c>
      <c r="D131" s="42">
        <f t="shared" ref="D131:F131" si="5">SUM(D132:D133)</f>
        <v>85.516999999999996</v>
      </c>
      <c r="E131" s="42">
        <f t="shared" si="5"/>
        <v>2</v>
      </c>
      <c r="F131" s="42">
        <f t="shared" si="5"/>
        <v>0</v>
      </c>
    </row>
    <row r="132" spans="1:6" x14ac:dyDescent="0.25">
      <c r="A132" s="32" t="s">
        <v>103</v>
      </c>
      <c r="B132" s="33" t="s">
        <v>47</v>
      </c>
      <c r="C132" s="34">
        <v>48</v>
      </c>
      <c r="D132" s="34">
        <v>50</v>
      </c>
      <c r="E132" s="34">
        <v>2</v>
      </c>
      <c r="F132" s="35"/>
    </row>
    <row r="133" spans="1:6" x14ac:dyDescent="0.25">
      <c r="A133" s="12" t="s">
        <v>103</v>
      </c>
      <c r="B133" s="9" t="s">
        <v>26</v>
      </c>
      <c r="C133" s="17">
        <v>35.517000000000003</v>
      </c>
      <c r="D133" s="17">
        <v>35.517000000000003</v>
      </c>
      <c r="E133" s="17"/>
      <c r="F133" s="18"/>
    </row>
    <row r="134" spans="1:6" x14ac:dyDescent="0.25">
      <c r="A134" s="60"/>
      <c r="B134" s="61" t="s">
        <v>40</v>
      </c>
      <c r="C134" s="62">
        <f>C137+C139+C141+C143+C146+C148</f>
        <v>30.222999999999999</v>
      </c>
      <c r="D134" s="62">
        <f t="shared" ref="D134:F134" si="6">D137+D139+D141+D143+D146+D148</f>
        <v>0</v>
      </c>
      <c r="E134" s="62">
        <f t="shared" si="6"/>
        <v>0</v>
      </c>
      <c r="F134" s="62">
        <f t="shared" si="6"/>
        <v>30.222999999999999</v>
      </c>
    </row>
    <row r="135" spans="1:6" x14ac:dyDescent="0.25">
      <c r="A135" s="3">
        <v>1</v>
      </c>
      <c r="B135" s="46" t="s">
        <v>81</v>
      </c>
      <c r="C135" s="5">
        <f>SUM(C136:C136)</f>
        <v>1.22</v>
      </c>
      <c r="D135" s="5">
        <f>SUM(D136:D136)</f>
        <v>0</v>
      </c>
      <c r="E135" s="5">
        <f>SUM(E136:E136)</f>
        <v>0</v>
      </c>
      <c r="F135" s="6">
        <f>SUM(F136:F136)</f>
        <v>1.22</v>
      </c>
    </row>
    <row r="136" spans="1:6" x14ac:dyDescent="0.25">
      <c r="A136" s="8" t="s">
        <v>103</v>
      </c>
      <c r="B136" s="39" t="s">
        <v>39</v>
      </c>
      <c r="C136" s="17">
        <v>1.22</v>
      </c>
      <c r="D136" s="17">
        <v>0</v>
      </c>
      <c r="E136" s="17">
        <v>0</v>
      </c>
      <c r="F136" s="18">
        <v>1.22</v>
      </c>
    </row>
    <row r="137" spans="1:6" x14ac:dyDescent="0.25">
      <c r="A137" s="63">
        <v>2</v>
      </c>
      <c r="B137" s="64" t="s">
        <v>60</v>
      </c>
      <c r="C137" s="5">
        <f>C138</f>
        <v>10.79</v>
      </c>
      <c r="D137" s="5">
        <f>D138</f>
        <v>0</v>
      </c>
      <c r="E137" s="5">
        <f>E138</f>
        <v>0</v>
      </c>
      <c r="F137" s="6">
        <f>F138</f>
        <v>10.79</v>
      </c>
    </row>
    <row r="138" spans="1:6" x14ac:dyDescent="0.25">
      <c r="A138" s="65" t="s">
        <v>103</v>
      </c>
      <c r="B138" s="66" t="s">
        <v>51</v>
      </c>
      <c r="C138" s="17">
        <v>10.79</v>
      </c>
      <c r="D138" s="17"/>
      <c r="E138" s="17"/>
      <c r="F138" s="18">
        <v>10.79</v>
      </c>
    </row>
    <row r="139" spans="1:6" x14ac:dyDescent="0.25">
      <c r="A139" s="3">
        <v>3</v>
      </c>
      <c r="B139" s="46" t="s">
        <v>86</v>
      </c>
      <c r="C139" s="5">
        <f>C140</f>
        <v>0.08</v>
      </c>
      <c r="D139" s="5">
        <f>D140</f>
        <v>0</v>
      </c>
      <c r="E139" s="5">
        <f>E140</f>
        <v>0</v>
      </c>
      <c r="F139" s="6">
        <f>F140</f>
        <v>0.08</v>
      </c>
    </row>
    <row r="140" spans="1:6" x14ac:dyDescent="0.25">
      <c r="A140" s="12" t="s">
        <v>103</v>
      </c>
      <c r="B140" s="39" t="s">
        <v>47</v>
      </c>
      <c r="C140" s="17">
        <v>0.08</v>
      </c>
      <c r="D140" s="17">
        <v>0</v>
      </c>
      <c r="E140" s="17">
        <v>0</v>
      </c>
      <c r="F140" s="18">
        <v>0.08</v>
      </c>
    </row>
    <row r="141" spans="1:6" x14ac:dyDescent="0.25">
      <c r="A141" s="63">
        <v>4</v>
      </c>
      <c r="B141" s="64" t="s">
        <v>62</v>
      </c>
      <c r="C141" s="5">
        <f>C142</f>
        <v>2.0699999999999998</v>
      </c>
      <c r="D141" s="5">
        <f>D142</f>
        <v>0</v>
      </c>
      <c r="E141" s="5">
        <f>E142</f>
        <v>0</v>
      </c>
      <c r="F141" s="6">
        <f>F142</f>
        <v>2.0699999999999998</v>
      </c>
    </row>
    <row r="142" spans="1:6" x14ac:dyDescent="0.25">
      <c r="A142" s="65" t="s">
        <v>103</v>
      </c>
      <c r="B142" s="66" t="s">
        <v>51</v>
      </c>
      <c r="C142" s="17">
        <v>2.0699999999999998</v>
      </c>
      <c r="D142" s="17"/>
      <c r="E142" s="17"/>
      <c r="F142" s="18">
        <v>2.0699999999999998</v>
      </c>
    </row>
    <row r="143" spans="1:6" x14ac:dyDescent="0.25">
      <c r="A143" s="3">
        <v>5</v>
      </c>
      <c r="B143" s="46" t="s">
        <v>82</v>
      </c>
      <c r="C143" s="5">
        <f>SUM(C144:C144)</f>
        <v>0.67</v>
      </c>
      <c r="D143" s="5">
        <f>SUM(D144:D144)</f>
        <v>0</v>
      </c>
      <c r="E143" s="5">
        <f>SUM(E144:E144)</f>
        <v>0</v>
      </c>
      <c r="F143" s="6">
        <f>SUM(F144:F144)</f>
        <v>0.67</v>
      </c>
    </row>
    <row r="144" spans="1:6" x14ac:dyDescent="0.25">
      <c r="A144" s="15" t="s">
        <v>103</v>
      </c>
      <c r="B144" s="45" t="s">
        <v>39</v>
      </c>
      <c r="C144" s="37">
        <v>0.67</v>
      </c>
      <c r="D144" s="37">
        <v>0</v>
      </c>
      <c r="E144" s="37">
        <v>0</v>
      </c>
      <c r="F144" s="38">
        <v>0.67</v>
      </c>
    </row>
    <row r="145" spans="1:6" x14ac:dyDescent="0.25">
      <c r="A145" s="133" t="s">
        <v>103</v>
      </c>
      <c r="B145" s="76" t="s">
        <v>47</v>
      </c>
      <c r="C145" s="77">
        <v>0.185</v>
      </c>
      <c r="D145" s="77">
        <v>0</v>
      </c>
      <c r="E145" s="77">
        <v>0</v>
      </c>
      <c r="F145" s="78">
        <v>0.185</v>
      </c>
    </row>
    <row r="146" spans="1:6" x14ac:dyDescent="0.25">
      <c r="A146" s="40">
        <v>6</v>
      </c>
      <c r="B146" s="41" t="s">
        <v>50</v>
      </c>
      <c r="C146" s="42">
        <f>SUM(C147:C147)</f>
        <v>0.97</v>
      </c>
      <c r="D146" s="42">
        <f>SUM(D147:D147)</f>
        <v>0</v>
      </c>
      <c r="E146" s="42">
        <f>SUM(E147:E147)</f>
        <v>0</v>
      </c>
      <c r="F146" s="43">
        <f>SUM(F147:F147)</f>
        <v>0.97</v>
      </c>
    </row>
    <row r="147" spans="1:6" x14ac:dyDescent="0.25">
      <c r="A147" s="15" t="s">
        <v>103</v>
      </c>
      <c r="B147" s="45" t="s">
        <v>39</v>
      </c>
      <c r="C147" s="37">
        <v>0.97</v>
      </c>
      <c r="D147" s="37">
        <v>0</v>
      </c>
      <c r="E147" s="37">
        <v>0</v>
      </c>
      <c r="F147" s="38">
        <v>0.97</v>
      </c>
    </row>
    <row r="148" spans="1:6" x14ac:dyDescent="0.25">
      <c r="A148" s="3">
        <v>7</v>
      </c>
      <c r="B148" s="46" t="s">
        <v>42</v>
      </c>
      <c r="C148" s="5">
        <f>SUM(C149:C150)</f>
        <v>15.643000000000001</v>
      </c>
      <c r="D148" s="5">
        <f>SUM(D149:D150)</f>
        <v>0</v>
      </c>
      <c r="E148" s="5">
        <f>SUM(E149:E150)</f>
        <v>0</v>
      </c>
      <c r="F148" s="6">
        <f>SUM(F149:F150)</f>
        <v>15.643000000000001</v>
      </c>
    </row>
    <row r="149" spans="1:6" x14ac:dyDescent="0.25">
      <c r="A149" s="32" t="s">
        <v>103</v>
      </c>
      <c r="B149" s="33" t="s">
        <v>39</v>
      </c>
      <c r="C149" s="34">
        <v>4.7300000000000004</v>
      </c>
      <c r="D149" s="34">
        <v>0</v>
      </c>
      <c r="E149" s="34">
        <v>0</v>
      </c>
      <c r="F149" s="35">
        <v>4.7300000000000004</v>
      </c>
    </row>
    <row r="150" spans="1:6" ht="15.75" thickBot="1" x14ac:dyDescent="0.3">
      <c r="A150" s="12" t="s">
        <v>103</v>
      </c>
      <c r="B150" s="39" t="s">
        <v>51</v>
      </c>
      <c r="C150" s="17">
        <v>10.913</v>
      </c>
      <c r="D150" s="17"/>
      <c r="E150" s="17"/>
      <c r="F150" s="18">
        <v>10.913</v>
      </c>
    </row>
    <row r="151" spans="1:6" ht="15.75" thickBot="1" x14ac:dyDescent="0.3">
      <c r="A151" s="67"/>
      <c r="B151" s="68" t="s">
        <v>30</v>
      </c>
      <c r="C151" s="69">
        <f>C12+C34+C134</f>
        <v>3847.4659999999994</v>
      </c>
      <c r="D151" s="69">
        <f>D12+D34+D134</f>
        <v>4540.3340000000007</v>
      </c>
      <c r="E151" s="69">
        <f>E12+E34+E134</f>
        <v>1249.7660000000001</v>
      </c>
      <c r="F151" s="70">
        <f>F12+F34+F134</f>
        <v>556.89799999999991</v>
      </c>
    </row>
    <row r="152" spans="1:6" x14ac:dyDescent="0.25">
      <c r="A152" s="152" t="s">
        <v>43</v>
      </c>
      <c r="B152" s="153"/>
      <c r="C152" s="153"/>
      <c r="D152" s="153"/>
      <c r="E152" s="153"/>
      <c r="F152" s="154"/>
    </row>
    <row r="153" spans="1:6" x14ac:dyDescent="0.25">
      <c r="A153" s="60"/>
      <c r="B153" s="71" t="s">
        <v>28</v>
      </c>
      <c r="C153" s="25">
        <f>C154+C156+C161+C159+C163</f>
        <v>19.823</v>
      </c>
      <c r="D153" s="25">
        <f>D154+D156+D161+D159+D163</f>
        <v>18.2</v>
      </c>
      <c r="E153" s="25">
        <f>E154+E156+E161+E159+E163</f>
        <v>0</v>
      </c>
      <c r="F153" s="26">
        <f>F154+F156+F161+F159+F163</f>
        <v>1.623</v>
      </c>
    </row>
    <row r="154" spans="1:6" x14ac:dyDescent="0.25">
      <c r="A154" s="3">
        <v>1</v>
      </c>
      <c r="B154" s="46" t="s">
        <v>69</v>
      </c>
      <c r="C154" s="5">
        <f>SUM(C155:C155)</f>
        <v>1.02</v>
      </c>
      <c r="D154" s="5">
        <f>SUM(D155:D155)</f>
        <v>0</v>
      </c>
      <c r="E154" s="5">
        <f>SUM(E155:E155)</f>
        <v>0</v>
      </c>
      <c r="F154" s="6">
        <f>SUM(F155:F155)</f>
        <v>1.02</v>
      </c>
    </row>
    <row r="155" spans="1:6" x14ac:dyDescent="0.25">
      <c r="A155" s="14" t="s">
        <v>103</v>
      </c>
      <c r="B155" s="47" t="s">
        <v>39</v>
      </c>
      <c r="C155" s="57">
        <v>1.02</v>
      </c>
      <c r="D155" s="57">
        <v>0</v>
      </c>
      <c r="E155" s="57">
        <v>0</v>
      </c>
      <c r="F155" s="58">
        <v>1.02</v>
      </c>
    </row>
    <row r="156" spans="1:6" x14ac:dyDescent="0.25">
      <c r="A156" s="40">
        <v>2</v>
      </c>
      <c r="B156" s="1" t="s">
        <v>32</v>
      </c>
      <c r="C156" s="42">
        <f>SUM(C157:C158)</f>
        <v>18.504999999999999</v>
      </c>
      <c r="D156" s="42">
        <f>SUM(D157:D158)</f>
        <v>18.2</v>
      </c>
      <c r="E156" s="42">
        <f>SUM(E157:E158)</f>
        <v>0</v>
      </c>
      <c r="F156" s="43">
        <f>SUM(F157:F158)</f>
        <v>0.30499999999999999</v>
      </c>
    </row>
    <row r="157" spans="1:6" x14ac:dyDescent="0.25">
      <c r="A157" s="14" t="s">
        <v>103</v>
      </c>
      <c r="B157" s="108" t="s">
        <v>39</v>
      </c>
      <c r="C157" s="57">
        <v>0.30499999999999999</v>
      </c>
      <c r="D157" s="57">
        <v>0</v>
      </c>
      <c r="E157" s="57">
        <v>0</v>
      </c>
      <c r="F157" s="58">
        <v>0.30499999999999999</v>
      </c>
    </row>
    <row r="158" spans="1:6" x14ac:dyDescent="0.25">
      <c r="A158" s="12" t="s">
        <v>103</v>
      </c>
      <c r="B158" s="13" t="s">
        <v>51</v>
      </c>
      <c r="C158" s="17">
        <v>18.2</v>
      </c>
      <c r="D158" s="17">
        <v>18.2</v>
      </c>
      <c r="E158" s="17"/>
      <c r="F158" s="18">
        <v>0</v>
      </c>
    </row>
    <row r="159" spans="1:6" x14ac:dyDescent="0.25">
      <c r="A159" s="3">
        <v>3</v>
      </c>
      <c r="B159" s="46" t="s">
        <v>83</v>
      </c>
      <c r="C159" s="5">
        <f>C160</f>
        <v>1.2E-2</v>
      </c>
      <c r="D159" s="5">
        <f>D160</f>
        <v>0</v>
      </c>
      <c r="E159" s="5">
        <f>E160</f>
        <v>0</v>
      </c>
      <c r="F159" s="6">
        <f>F160</f>
        <v>1.2E-2</v>
      </c>
    </row>
    <row r="160" spans="1:6" x14ac:dyDescent="0.25">
      <c r="A160" s="12" t="s">
        <v>103</v>
      </c>
      <c r="B160" s="39" t="s">
        <v>39</v>
      </c>
      <c r="C160" s="17">
        <v>1.2E-2</v>
      </c>
      <c r="D160" s="17">
        <v>0</v>
      </c>
      <c r="E160" s="17">
        <v>0</v>
      </c>
      <c r="F160" s="18">
        <v>1.2E-2</v>
      </c>
    </row>
    <row r="161" spans="1:6" x14ac:dyDescent="0.25">
      <c r="A161" s="3">
        <v>4</v>
      </c>
      <c r="B161" s="46" t="s">
        <v>33</v>
      </c>
      <c r="C161" s="5">
        <f>SUM(C162:C162)</f>
        <v>0.20899999999999999</v>
      </c>
      <c r="D161" s="5">
        <f>SUM(D162:D162)</f>
        <v>0</v>
      </c>
      <c r="E161" s="5">
        <f>SUM(E162:E162)</f>
        <v>0</v>
      </c>
      <c r="F161" s="5">
        <f>SUM(F162:F162)</f>
        <v>0.20899999999999999</v>
      </c>
    </row>
    <row r="162" spans="1:6" x14ac:dyDescent="0.25">
      <c r="A162" s="14" t="s">
        <v>103</v>
      </c>
      <c r="B162" s="47" t="s">
        <v>39</v>
      </c>
      <c r="C162" s="57">
        <v>0.20899999999999999</v>
      </c>
      <c r="D162" s="57">
        <v>0</v>
      </c>
      <c r="E162" s="57">
        <v>0</v>
      </c>
      <c r="F162" s="58">
        <v>0.20899999999999999</v>
      </c>
    </row>
    <row r="163" spans="1:6" x14ac:dyDescent="0.25">
      <c r="A163" s="3">
        <v>5</v>
      </c>
      <c r="B163" s="46" t="s">
        <v>84</v>
      </c>
      <c r="C163" s="5">
        <f>C164</f>
        <v>7.6999999999999999E-2</v>
      </c>
      <c r="D163" s="5">
        <f>D164</f>
        <v>0</v>
      </c>
      <c r="E163" s="5">
        <f>E164</f>
        <v>0</v>
      </c>
      <c r="F163" s="6">
        <f>F164</f>
        <v>7.6999999999999999E-2</v>
      </c>
    </row>
    <row r="164" spans="1:6" x14ac:dyDescent="0.25">
      <c r="A164" s="12" t="s">
        <v>103</v>
      </c>
      <c r="B164" s="39" t="s">
        <v>39</v>
      </c>
      <c r="C164" s="17">
        <v>7.6999999999999999E-2</v>
      </c>
      <c r="D164" s="17">
        <v>0</v>
      </c>
      <c r="E164" s="17">
        <v>0</v>
      </c>
      <c r="F164" s="18">
        <v>7.6999999999999999E-2</v>
      </c>
    </row>
    <row r="165" spans="1:6" x14ac:dyDescent="0.25">
      <c r="A165" s="60" t="s">
        <v>103</v>
      </c>
      <c r="B165" s="71" t="s">
        <v>29</v>
      </c>
      <c r="C165" s="25">
        <f>C166+C168+C170+C172</f>
        <v>0.38</v>
      </c>
      <c r="D165" s="25">
        <f>D166+D168+D170+D172</f>
        <v>0</v>
      </c>
      <c r="E165" s="25">
        <f>E166+E168+E170+E172</f>
        <v>0</v>
      </c>
      <c r="F165" s="26">
        <f>F166+F168+F170+F172</f>
        <v>0.38</v>
      </c>
    </row>
    <row r="166" spans="1:6" x14ac:dyDescent="0.25">
      <c r="A166" s="3">
        <v>6</v>
      </c>
      <c r="B166" s="46" t="s">
        <v>81</v>
      </c>
      <c r="C166" s="5">
        <f>C167</f>
        <v>1.7999999999999999E-2</v>
      </c>
      <c r="D166" s="5">
        <f>D167</f>
        <v>0</v>
      </c>
      <c r="E166" s="5">
        <f>E167</f>
        <v>0</v>
      </c>
      <c r="F166" s="6">
        <f>F167</f>
        <v>1.7999999999999999E-2</v>
      </c>
    </row>
    <row r="167" spans="1:6" x14ac:dyDescent="0.25">
      <c r="A167" s="12" t="s">
        <v>103</v>
      </c>
      <c r="B167" s="39" t="s">
        <v>39</v>
      </c>
      <c r="C167" s="17">
        <v>1.7999999999999999E-2</v>
      </c>
      <c r="D167" s="17">
        <v>0</v>
      </c>
      <c r="E167" s="17">
        <v>0</v>
      </c>
      <c r="F167" s="18">
        <v>1.7999999999999999E-2</v>
      </c>
    </row>
    <row r="168" spans="1:6" x14ac:dyDescent="0.25">
      <c r="A168" s="3">
        <v>7</v>
      </c>
      <c r="B168" s="46" t="s">
        <v>35</v>
      </c>
      <c r="C168" s="5">
        <f>C169</f>
        <v>0.25700000000000001</v>
      </c>
      <c r="D168" s="5">
        <f>D169</f>
        <v>0</v>
      </c>
      <c r="E168" s="5">
        <f>E169</f>
        <v>0</v>
      </c>
      <c r="F168" s="6">
        <f>F169</f>
        <v>0.25700000000000001</v>
      </c>
    </row>
    <row r="169" spans="1:6" x14ac:dyDescent="0.25">
      <c r="A169" s="12" t="s">
        <v>103</v>
      </c>
      <c r="B169" s="39" t="s">
        <v>39</v>
      </c>
      <c r="C169" s="17">
        <v>0.25700000000000001</v>
      </c>
      <c r="D169" s="17">
        <v>0</v>
      </c>
      <c r="E169" s="17">
        <v>0</v>
      </c>
      <c r="F169" s="18">
        <v>0.25700000000000001</v>
      </c>
    </row>
    <row r="170" spans="1:6" x14ac:dyDescent="0.25">
      <c r="A170" s="3">
        <v>8</v>
      </c>
      <c r="B170" s="46" t="s">
        <v>85</v>
      </c>
      <c r="C170" s="5">
        <f>C171</f>
        <v>3.0000000000000001E-3</v>
      </c>
      <c r="D170" s="5">
        <f>D171</f>
        <v>0</v>
      </c>
      <c r="E170" s="5">
        <f>E171</f>
        <v>0</v>
      </c>
      <c r="F170" s="6">
        <f>F171</f>
        <v>3.0000000000000001E-3</v>
      </c>
    </row>
    <row r="171" spans="1:6" x14ac:dyDescent="0.25">
      <c r="A171" s="12" t="s">
        <v>103</v>
      </c>
      <c r="B171" s="39" t="s">
        <v>39</v>
      </c>
      <c r="C171" s="17">
        <v>3.0000000000000001E-3</v>
      </c>
      <c r="D171" s="17">
        <v>0</v>
      </c>
      <c r="E171" s="17">
        <v>0</v>
      </c>
      <c r="F171" s="18">
        <v>3.0000000000000001E-3</v>
      </c>
    </row>
    <row r="172" spans="1:6" x14ac:dyDescent="0.25">
      <c r="A172" s="3">
        <v>9</v>
      </c>
      <c r="B172" s="46" t="s">
        <v>10</v>
      </c>
      <c r="C172" s="5">
        <f>C173</f>
        <v>0.10199999999999999</v>
      </c>
      <c r="D172" s="5">
        <f>D173</f>
        <v>0</v>
      </c>
      <c r="E172" s="5">
        <f>E173</f>
        <v>0</v>
      </c>
      <c r="F172" s="6">
        <f>F173</f>
        <v>0.10199999999999999</v>
      </c>
    </row>
    <row r="173" spans="1:6" x14ac:dyDescent="0.25">
      <c r="A173" s="12" t="s">
        <v>103</v>
      </c>
      <c r="B173" s="39" t="s">
        <v>39</v>
      </c>
      <c r="C173" s="17">
        <v>0.10199999999999999</v>
      </c>
      <c r="D173" s="17">
        <v>0</v>
      </c>
      <c r="E173" s="17">
        <v>0</v>
      </c>
      <c r="F173" s="18">
        <v>0.10199999999999999</v>
      </c>
    </row>
    <row r="174" spans="1:6" x14ac:dyDescent="0.25">
      <c r="A174" s="113"/>
      <c r="B174" s="114" t="s">
        <v>40</v>
      </c>
      <c r="C174" s="115">
        <f>C175</f>
        <v>5.2999999999999999E-2</v>
      </c>
      <c r="D174" s="115">
        <f t="shared" ref="D174:F174" si="7">D175</f>
        <v>0</v>
      </c>
      <c r="E174" s="115">
        <f t="shared" si="7"/>
        <v>0</v>
      </c>
      <c r="F174" s="115">
        <f t="shared" si="7"/>
        <v>5.2999999999999999E-2</v>
      </c>
    </row>
    <row r="175" spans="1:6" x14ac:dyDescent="0.25">
      <c r="A175" s="3">
        <v>1</v>
      </c>
      <c r="B175" s="46" t="s">
        <v>82</v>
      </c>
      <c r="C175" s="5">
        <f>C176</f>
        <v>5.2999999999999999E-2</v>
      </c>
      <c r="D175" s="5">
        <f>D176</f>
        <v>0</v>
      </c>
      <c r="E175" s="5">
        <f>E176</f>
        <v>0</v>
      </c>
      <c r="F175" s="6">
        <f>F176</f>
        <v>5.2999999999999999E-2</v>
      </c>
    </row>
    <row r="176" spans="1:6" ht="15.75" thickBot="1" x14ac:dyDescent="0.3">
      <c r="A176" s="12"/>
      <c r="B176" s="39" t="s">
        <v>39</v>
      </c>
      <c r="C176" s="17">
        <v>5.2999999999999999E-2</v>
      </c>
      <c r="D176" s="17">
        <v>0</v>
      </c>
      <c r="E176" s="17">
        <v>0</v>
      </c>
      <c r="F176" s="18">
        <v>5.2999999999999999E-2</v>
      </c>
    </row>
    <row r="177" spans="1:8" ht="15.75" thickBot="1" x14ac:dyDescent="0.3">
      <c r="A177" s="67"/>
      <c r="B177" s="68" t="s">
        <v>44</v>
      </c>
      <c r="C177" s="69">
        <f>C153+C165+C174</f>
        <v>20.256</v>
      </c>
      <c r="D177" s="69">
        <f>D153+D165+D174</f>
        <v>18.2</v>
      </c>
      <c r="E177" s="69">
        <f>E153+E165+E174</f>
        <v>0</v>
      </c>
      <c r="F177" s="70">
        <f>F153+F165+F174</f>
        <v>2.056</v>
      </c>
    </row>
    <row r="178" spans="1:8" x14ac:dyDescent="0.25">
      <c r="A178" s="149" t="s">
        <v>23</v>
      </c>
      <c r="B178" s="150"/>
      <c r="C178" s="150"/>
      <c r="D178" s="150"/>
      <c r="E178" s="150"/>
      <c r="F178" s="151"/>
    </row>
    <row r="179" spans="1:8" x14ac:dyDescent="0.25">
      <c r="A179" s="60"/>
      <c r="B179" s="71" t="s">
        <v>29</v>
      </c>
      <c r="C179" s="25">
        <f>C180+C182+C186+C188+C192+C194+C197+C200+C207+C212+C218+C221+C224+C227+C232+C234+C216</f>
        <v>538.01799999999992</v>
      </c>
      <c r="D179" s="25">
        <f>D180+D182+D186+D188+D192+D194+D197+D200+D207+D212+D218+D221+D224+D227+D232+D234+D216</f>
        <v>637.74400000000003</v>
      </c>
      <c r="E179" s="25">
        <f>E180+E182+E186+E188+E192+E194+E197+E200+E207+E212+E218+E221+E224+E227+E232+E234+E216</f>
        <v>119.13200000000002</v>
      </c>
      <c r="F179" s="25">
        <f>F180+F182+F186+F188+F192+F194+F197+F200+F207+F212+F218+F221+F224+F227+F232+F234+F216</f>
        <v>20.475000000000001</v>
      </c>
    </row>
    <row r="180" spans="1:8" x14ac:dyDescent="0.25">
      <c r="A180" s="63">
        <v>1</v>
      </c>
      <c r="B180" s="93" t="s">
        <v>68</v>
      </c>
      <c r="C180" s="51">
        <f>SUM(C181:C181)</f>
        <v>0.22500000000000001</v>
      </c>
      <c r="D180" s="51">
        <f>SUM(D181:D181)</f>
        <v>0.64400000000000002</v>
      </c>
      <c r="E180" s="51">
        <f>SUM(E181:E181)</f>
        <v>0.41900000000000004</v>
      </c>
      <c r="F180" s="52">
        <f>SUM(F181:F181)</f>
        <v>0</v>
      </c>
    </row>
    <row r="181" spans="1:8" x14ac:dyDescent="0.25">
      <c r="A181" s="116" t="s">
        <v>103</v>
      </c>
      <c r="B181" s="117" t="s">
        <v>51</v>
      </c>
      <c r="C181" s="118">
        <v>0.22500000000000001</v>
      </c>
      <c r="D181" s="118">
        <v>0.64400000000000002</v>
      </c>
      <c r="E181" s="118">
        <v>0.41900000000000004</v>
      </c>
      <c r="F181" s="119"/>
    </row>
    <row r="182" spans="1:8" x14ac:dyDescent="0.25">
      <c r="A182" s="40">
        <v>2</v>
      </c>
      <c r="B182" s="1" t="s">
        <v>53</v>
      </c>
      <c r="C182" s="42">
        <f>SUM(C183:C185)</f>
        <v>93.212000000000003</v>
      </c>
      <c r="D182" s="42">
        <f>SUM(D183:D185)</f>
        <v>91.617000000000004</v>
      </c>
      <c r="E182" s="42">
        <f>SUM(E183:E185)</f>
        <v>0</v>
      </c>
      <c r="F182" s="43">
        <f>SUM(F183:F185)</f>
        <v>1.595</v>
      </c>
    </row>
    <row r="183" spans="1:8" x14ac:dyDescent="0.25">
      <c r="A183" s="36" t="s">
        <v>103</v>
      </c>
      <c r="B183" s="10" t="s">
        <v>66</v>
      </c>
      <c r="C183" s="37">
        <v>89.966999999999999</v>
      </c>
      <c r="D183" s="37">
        <v>89.966999999999999</v>
      </c>
      <c r="E183" s="37"/>
      <c r="F183" s="38"/>
    </row>
    <row r="184" spans="1:8" x14ac:dyDescent="0.25">
      <c r="A184" s="32" t="s">
        <v>103</v>
      </c>
      <c r="B184" s="2" t="s">
        <v>39</v>
      </c>
      <c r="C184" s="34">
        <v>1.595</v>
      </c>
      <c r="D184" s="34">
        <v>0</v>
      </c>
      <c r="E184" s="34">
        <v>0</v>
      </c>
      <c r="F184" s="35">
        <v>1.595</v>
      </c>
      <c r="H184" s="31"/>
    </row>
    <row r="185" spans="1:8" x14ac:dyDescent="0.25">
      <c r="A185" s="32" t="s">
        <v>103</v>
      </c>
      <c r="B185" s="2" t="s">
        <v>52</v>
      </c>
      <c r="C185" s="34">
        <v>1.65</v>
      </c>
      <c r="D185" s="34">
        <v>1.65</v>
      </c>
      <c r="E185" s="34"/>
      <c r="F185" s="35"/>
    </row>
    <row r="186" spans="1:8" x14ac:dyDescent="0.25">
      <c r="A186" s="3">
        <v>3</v>
      </c>
      <c r="B186" s="72" t="s">
        <v>54</v>
      </c>
      <c r="C186" s="5">
        <f>SUM(C187:C187)</f>
        <v>0.14899999999999999</v>
      </c>
      <c r="D186" s="5">
        <f>SUM(D187:D187)</f>
        <v>1.6829999999999998</v>
      </c>
      <c r="E186" s="5">
        <f>SUM(E187:E187)</f>
        <v>1.5339999999999998</v>
      </c>
      <c r="F186" s="6">
        <f>SUM(F187:F187)</f>
        <v>0</v>
      </c>
    </row>
    <row r="187" spans="1:8" x14ac:dyDescent="0.25">
      <c r="A187" s="32" t="s">
        <v>103</v>
      </c>
      <c r="B187" s="96" t="s">
        <v>51</v>
      </c>
      <c r="C187" s="34">
        <v>0.14899999999999999</v>
      </c>
      <c r="D187" s="34">
        <v>1.6829999999999998</v>
      </c>
      <c r="E187" s="34">
        <v>1.5339999999999998</v>
      </c>
      <c r="F187" s="35"/>
    </row>
    <row r="188" spans="1:8" x14ac:dyDescent="0.25">
      <c r="A188" s="3">
        <v>4</v>
      </c>
      <c r="B188" s="72" t="s">
        <v>71</v>
      </c>
      <c r="C188" s="5">
        <f>SUM(C189:C191)</f>
        <v>4.5919999999999996</v>
      </c>
      <c r="D188" s="5">
        <f>SUM(D189:D191)</f>
        <v>4.5430000000000001</v>
      </c>
      <c r="E188" s="5">
        <f>SUM(E189:E191)</f>
        <v>0.45100000000000007</v>
      </c>
      <c r="F188" s="6">
        <f>SUM(F189:F191)</f>
        <v>0.5</v>
      </c>
    </row>
    <row r="189" spans="1:8" x14ac:dyDescent="0.25">
      <c r="A189" s="14" t="s">
        <v>103</v>
      </c>
      <c r="B189" s="122" t="s">
        <v>39</v>
      </c>
      <c r="C189" s="57">
        <v>0.5</v>
      </c>
      <c r="D189" s="57"/>
      <c r="E189" s="57"/>
      <c r="F189" s="58">
        <v>0.5</v>
      </c>
    </row>
    <row r="190" spans="1:8" x14ac:dyDescent="0.25">
      <c r="A190" s="14" t="s">
        <v>103</v>
      </c>
      <c r="B190" s="122" t="s">
        <v>51</v>
      </c>
      <c r="C190" s="57">
        <v>9.1999999999999998E-2</v>
      </c>
      <c r="D190" s="57">
        <v>0.54300000000000004</v>
      </c>
      <c r="E190" s="57">
        <v>0.45100000000000007</v>
      </c>
      <c r="F190" s="58"/>
    </row>
    <row r="191" spans="1:8" x14ac:dyDescent="0.25">
      <c r="A191" s="12" t="s">
        <v>103</v>
      </c>
      <c r="B191" s="73" t="s">
        <v>52</v>
      </c>
      <c r="C191" s="17">
        <v>4</v>
      </c>
      <c r="D191" s="17">
        <v>4</v>
      </c>
      <c r="E191" s="17"/>
      <c r="F191" s="18"/>
    </row>
    <row r="192" spans="1:8" x14ac:dyDescent="0.25">
      <c r="A192" s="40">
        <v>5</v>
      </c>
      <c r="B192" s="1" t="s">
        <v>17</v>
      </c>
      <c r="C192" s="42">
        <f>SUM(C193:C193)</f>
        <v>0.59499999999999997</v>
      </c>
      <c r="D192" s="42">
        <f>SUM(D193:D193)</f>
        <v>3.7309999999999999</v>
      </c>
      <c r="E192" s="42">
        <f>SUM(E193:E193)</f>
        <v>3.7309999999999999</v>
      </c>
      <c r="F192" s="43">
        <f>SUM(F193:F193)</f>
        <v>0.59499999999999997</v>
      </c>
    </row>
    <row r="193" spans="1:8" ht="15.6" customHeight="1" x14ac:dyDescent="0.25">
      <c r="A193" s="36" t="s">
        <v>103</v>
      </c>
      <c r="B193" s="10" t="s">
        <v>39</v>
      </c>
      <c r="C193" s="37">
        <v>0.59499999999999997</v>
      </c>
      <c r="D193" s="37">
        <v>3.7309999999999999</v>
      </c>
      <c r="E193" s="37">
        <v>3.7309999999999999</v>
      </c>
      <c r="F193" s="38">
        <v>0.59499999999999997</v>
      </c>
    </row>
    <row r="194" spans="1:8" ht="15.6" customHeight="1" x14ac:dyDescent="0.25">
      <c r="A194" s="3">
        <v>6</v>
      </c>
      <c r="B194" s="46" t="s">
        <v>59</v>
      </c>
      <c r="C194" s="5">
        <f>SUM(C195:C196)</f>
        <v>10.760999999999999</v>
      </c>
      <c r="D194" s="5">
        <f>SUM(D195:D196)</f>
        <v>13.779</v>
      </c>
      <c r="E194" s="5">
        <f>SUM(E195:E196)</f>
        <v>0</v>
      </c>
      <c r="F194" s="6">
        <f>SUM(F195:F196)</f>
        <v>-3.0179999999999998</v>
      </c>
    </row>
    <row r="195" spans="1:8" x14ac:dyDescent="0.25">
      <c r="A195" s="14" t="s">
        <v>103</v>
      </c>
      <c r="B195" s="47" t="s">
        <v>51</v>
      </c>
      <c r="C195" s="57">
        <v>9.3789999999999996</v>
      </c>
      <c r="D195" s="57">
        <v>9.3789999999999996</v>
      </c>
      <c r="E195" s="57"/>
      <c r="F195" s="58"/>
    </row>
    <row r="196" spans="1:8" x14ac:dyDescent="0.25">
      <c r="A196" s="32" t="s">
        <v>103</v>
      </c>
      <c r="B196" s="74" t="s">
        <v>39</v>
      </c>
      <c r="C196" s="34">
        <v>1.3820000000000001</v>
      </c>
      <c r="D196" s="34">
        <v>4.4000000000000004</v>
      </c>
      <c r="E196" s="34">
        <v>0</v>
      </c>
      <c r="F196" s="35">
        <v>-3.0179999999999998</v>
      </c>
    </row>
    <row r="197" spans="1:8" x14ac:dyDescent="0.25">
      <c r="A197" s="3">
        <v>7</v>
      </c>
      <c r="B197" s="46" t="s">
        <v>55</v>
      </c>
      <c r="C197" s="5">
        <f>SUM(C198:C199)</f>
        <v>47.067000000000007</v>
      </c>
      <c r="D197" s="5">
        <f>SUM(D198:D199)</f>
        <v>48.136000000000003</v>
      </c>
      <c r="E197" s="5">
        <f>SUM(E198:E199)</f>
        <v>0</v>
      </c>
      <c r="F197" s="6">
        <f>SUM(F198:F199)</f>
        <v>0</v>
      </c>
    </row>
    <row r="198" spans="1:8" x14ac:dyDescent="0.25">
      <c r="A198" s="36" t="s">
        <v>103</v>
      </c>
      <c r="B198" s="45" t="s">
        <v>31</v>
      </c>
      <c r="C198" s="37">
        <v>32.090000000000003</v>
      </c>
      <c r="D198" s="37">
        <v>32.090000000000003</v>
      </c>
      <c r="E198" s="37"/>
      <c r="F198" s="58"/>
    </row>
    <row r="199" spans="1:8" x14ac:dyDescent="0.25">
      <c r="A199" s="12" t="s">
        <v>103</v>
      </c>
      <c r="B199" s="39" t="s">
        <v>39</v>
      </c>
      <c r="C199" s="17">
        <v>14.977</v>
      </c>
      <c r="D199" s="17">
        <v>16.045999999999999</v>
      </c>
      <c r="E199" s="17">
        <v>0</v>
      </c>
      <c r="F199" s="18">
        <v>0</v>
      </c>
    </row>
    <row r="200" spans="1:8" x14ac:dyDescent="0.25">
      <c r="A200" s="40">
        <v>8</v>
      </c>
      <c r="B200" s="1" t="s">
        <v>56</v>
      </c>
      <c r="C200" s="42">
        <f>SUM(C201:C206)</f>
        <v>296.81899999999996</v>
      </c>
      <c r="D200" s="42">
        <f>SUM(D201:D206)</f>
        <v>364.096</v>
      </c>
      <c r="E200" s="42">
        <f>SUM(E201:E206)</f>
        <v>73.81</v>
      </c>
      <c r="F200" s="43">
        <f>SUM(F201:F206)</f>
        <v>6.5330000000000004</v>
      </c>
    </row>
    <row r="201" spans="1:8" x14ac:dyDescent="0.25">
      <c r="A201" s="36" t="s">
        <v>103</v>
      </c>
      <c r="B201" s="10" t="s">
        <v>31</v>
      </c>
      <c r="C201" s="37">
        <v>68.397000000000006</v>
      </c>
      <c r="D201" s="37">
        <v>68.397000000000006</v>
      </c>
      <c r="E201" s="37"/>
      <c r="F201" s="38"/>
    </row>
    <row r="202" spans="1:8" x14ac:dyDescent="0.25">
      <c r="A202" s="36" t="s">
        <v>103</v>
      </c>
      <c r="B202" s="10" t="s">
        <v>39</v>
      </c>
      <c r="C202" s="37">
        <v>118.59399999999999</v>
      </c>
      <c r="D202" s="37">
        <v>180.30500000000001</v>
      </c>
      <c r="E202" s="37">
        <v>68.244</v>
      </c>
      <c r="F202" s="38">
        <v>6.5330000000000004</v>
      </c>
    </row>
    <row r="203" spans="1:8" x14ac:dyDescent="0.25">
      <c r="A203" s="36" t="s">
        <v>103</v>
      </c>
      <c r="B203" s="10" t="s">
        <v>47</v>
      </c>
      <c r="C203" s="37">
        <v>0</v>
      </c>
      <c r="D203" s="37">
        <v>4.7809999999999997</v>
      </c>
      <c r="E203" s="37">
        <v>4.7809999999999997</v>
      </c>
      <c r="F203" s="38">
        <v>0</v>
      </c>
    </row>
    <row r="204" spans="1:8" x14ac:dyDescent="0.25">
      <c r="A204" s="36" t="s">
        <v>103</v>
      </c>
      <c r="B204" s="10" t="s">
        <v>52</v>
      </c>
      <c r="C204" s="37">
        <v>44.959000000000003</v>
      </c>
      <c r="D204" s="37">
        <v>44.959000000000003</v>
      </c>
      <c r="E204" s="37"/>
      <c r="F204" s="38"/>
    </row>
    <row r="205" spans="1:8" x14ac:dyDescent="0.25">
      <c r="A205" s="36" t="s">
        <v>103</v>
      </c>
      <c r="B205" s="10" t="s">
        <v>51</v>
      </c>
      <c r="C205" s="37">
        <v>32.731000000000002</v>
      </c>
      <c r="D205" s="37">
        <v>33.515999999999998</v>
      </c>
      <c r="E205" s="37">
        <v>0.78499999999999659</v>
      </c>
      <c r="F205" s="38"/>
    </row>
    <row r="206" spans="1:8" x14ac:dyDescent="0.25">
      <c r="A206" s="32" t="s">
        <v>103</v>
      </c>
      <c r="B206" s="9" t="s">
        <v>26</v>
      </c>
      <c r="C206" s="34">
        <v>32.137999999999998</v>
      </c>
      <c r="D206" s="34">
        <v>32.137999999999998</v>
      </c>
      <c r="E206" s="34"/>
      <c r="F206" s="35"/>
    </row>
    <row r="207" spans="1:8" x14ac:dyDescent="0.25">
      <c r="A207" s="3">
        <v>9</v>
      </c>
      <c r="B207" s="11" t="s">
        <v>57</v>
      </c>
      <c r="C207" s="5">
        <f>SUM(C208:C211)</f>
        <v>31.869999999999997</v>
      </c>
      <c r="D207" s="5">
        <f>SUM(D208:D211)</f>
        <v>54.324999999999996</v>
      </c>
      <c r="E207" s="5">
        <f>SUM(E208:E211)</f>
        <v>25.475000000000001</v>
      </c>
      <c r="F207" s="6">
        <f>SUM(F208:F211)</f>
        <v>3.0199999999999996</v>
      </c>
    </row>
    <row r="208" spans="1:8" x14ac:dyDescent="0.25">
      <c r="A208" s="36" t="s">
        <v>103</v>
      </c>
      <c r="B208" s="10" t="s">
        <v>39</v>
      </c>
      <c r="C208" s="37">
        <v>14.78</v>
      </c>
      <c r="D208" s="37">
        <v>31.04</v>
      </c>
      <c r="E208" s="37">
        <v>19.28</v>
      </c>
      <c r="F208" s="38">
        <v>3.0199999999999996</v>
      </c>
      <c r="H208" s="31"/>
    </row>
    <row r="209" spans="1:6" x14ac:dyDescent="0.25">
      <c r="A209" s="36" t="s">
        <v>103</v>
      </c>
      <c r="B209" s="10" t="s">
        <v>52</v>
      </c>
      <c r="C209" s="37">
        <v>0.85099999999999998</v>
      </c>
      <c r="D209" s="37">
        <v>0.85099999999999998</v>
      </c>
      <c r="E209" s="37"/>
      <c r="F209" s="38"/>
    </row>
    <row r="210" spans="1:6" x14ac:dyDescent="0.25">
      <c r="A210" s="32" t="s">
        <v>103</v>
      </c>
      <c r="B210" s="2" t="s">
        <v>51</v>
      </c>
      <c r="C210" s="34">
        <v>3.1480000000000001</v>
      </c>
      <c r="D210" s="34">
        <v>9.343</v>
      </c>
      <c r="E210" s="34">
        <v>6.1950000000000003</v>
      </c>
      <c r="F210" s="35"/>
    </row>
    <row r="211" spans="1:6" x14ac:dyDescent="0.25">
      <c r="A211" s="12" t="s">
        <v>103</v>
      </c>
      <c r="B211" s="9" t="s">
        <v>26</v>
      </c>
      <c r="C211" s="17">
        <v>13.090999999999999</v>
      </c>
      <c r="D211" s="17">
        <v>13.090999999999999</v>
      </c>
      <c r="E211" s="17"/>
      <c r="F211" s="97"/>
    </row>
    <row r="212" spans="1:6" x14ac:dyDescent="0.25">
      <c r="A212" s="40">
        <v>10</v>
      </c>
      <c r="B212" s="1" t="s">
        <v>38</v>
      </c>
      <c r="C212" s="42">
        <f>SUM(C213:C215)</f>
        <v>4.718</v>
      </c>
      <c r="D212" s="42">
        <f>SUM(D213:D215)</f>
        <v>8.2370000000000001</v>
      </c>
      <c r="E212" s="42">
        <f>SUM(E213:E215)</f>
        <v>3.5190000000000001</v>
      </c>
      <c r="F212" s="43">
        <f>SUM(F213:F215)</f>
        <v>0</v>
      </c>
    </row>
    <row r="213" spans="1:6" x14ac:dyDescent="0.25">
      <c r="A213" s="55" t="s">
        <v>103</v>
      </c>
      <c r="B213" s="28" t="s">
        <v>39</v>
      </c>
      <c r="C213" s="29">
        <v>0</v>
      </c>
      <c r="D213" s="29">
        <v>2.2200000000000002</v>
      </c>
      <c r="E213" s="29">
        <v>2.2200000000000002</v>
      </c>
      <c r="F213" s="30">
        <v>0</v>
      </c>
    </row>
    <row r="214" spans="1:6" x14ac:dyDescent="0.25">
      <c r="A214" s="55" t="s">
        <v>103</v>
      </c>
      <c r="B214" s="28" t="s">
        <v>52</v>
      </c>
      <c r="C214" s="29">
        <v>3.738</v>
      </c>
      <c r="D214" s="29">
        <v>3.738</v>
      </c>
      <c r="E214" s="29"/>
      <c r="F214" s="30"/>
    </row>
    <row r="215" spans="1:6" x14ac:dyDescent="0.25">
      <c r="A215" s="36" t="s">
        <v>103</v>
      </c>
      <c r="B215" s="10" t="s">
        <v>51</v>
      </c>
      <c r="C215" s="37">
        <v>0.98</v>
      </c>
      <c r="D215" s="37">
        <v>2.2789999999999999</v>
      </c>
      <c r="E215" s="37">
        <v>1.2989999999999999</v>
      </c>
      <c r="F215" s="38"/>
    </row>
    <row r="216" spans="1:6" x14ac:dyDescent="0.25">
      <c r="A216" s="40">
        <v>11</v>
      </c>
      <c r="B216" s="1" t="s">
        <v>98</v>
      </c>
      <c r="C216" s="42">
        <f>SUM(C217:C217)</f>
        <v>0</v>
      </c>
      <c r="D216" s="42">
        <f>SUM(D217:D217)</f>
        <v>0.6</v>
      </c>
      <c r="E216" s="42">
        <f>SUM(E217:E217)</f>
        <v>0.6</v>
      </c>
      <c r="F216" s="43">
        <f>SUM(F217:F217)</f>
        <v>0</v>
      </c>
    </row>
    <row r="217" spans="1:6" ht="12" customHeight="1" x14ac:dyDescent="0.25">
      <c r="A217" s="12" t="s">
        <v>103</v>
      </c>
      <c r="B217" s="44" t="s">
        <v>39</v>
      </c>
      <c r="C217" s="17">
        <v>0</v>
      </c>
      <c r="D217" s="17">
        <v>0.6</v>
      </c>
      <c r="E217" s="17">
        <v>0.6</v>
      </c>
      <c r="F217" s="18">
        <v>0</v>
      </c>
    </row>
    <row r="218" spans="1:6" x14ac:dyDescent="0.25">
      <c r="A218" s="40">
        <v>12</v>
      </c>
      <c r="B218" s="1" t="s">
        <v>65</v>
      </c>
      <c r="C218" s="42">
        <f>SUM(C219:C219)</f>
        <v>4.7930000000000001</v>
      </c>
      <c r="D218" s="42">
        <f>SUM(D219:D219)</f>
        <v>5.32</v>
      </c>
      <c r="E218" s="42">
        <f>SUM(E219:E219)</f>
        <v>0</v>
      </c>
      <c r="F218" s="43">
        <f>SUM(F219:F219)</f>
        <v>-0.52700000000000002</v>
      </c>
    </row>
    <row r="219" spans="1:6" x14ac:dyDescent="0.25">
      <c r="A219" s="12" t="s">
        <v>103</v>
      </c>
      <c r="B219" s="44" t="s">
        <v>39</v>
      </c>
      <c r="C219" s="17">
        <v>4.7930000000000001</v>
      </c>
      <c r="D219" s="17">
        <v>5.32</v>
      </c>
      <c r="E219" s="17">
        <v>0</v>
      </c>
      <c r="F219" s="18">
        <v>-0.52700000000000002</v>
      </c>
    </row>
    <row r="220" spans="1:6" x14ac:dyDescent="0.25">
      <c r="A220" s="12" t="s">
        <v>103</v>
      </c>
      <c r="B220" s="44" t="s">
        <v>51</v>
      </c>
      <c r="C220" s="17">
        <v>0.14899999999999999</v>
      </c>
      <c r="D220" s="17">
        <v>0.75900000000000001</v>
      </c>
      <c r="E220" s="17">
        <v>0.61</v>
      </c>
      <c r="F220" s="18"/>
    </row>
    <row r="221" spans="1:6" x14ac:dyDescent="0.25">
      <c r="A221" s="40">
        <v>13</v>
      </c>
      <c r="B221" s="41" t="s">
        <v>58</v>
      </c>
      <c r="C221" s="42">
        <f>SUM(C222:C223)</f>
        <v>4.0809999999999995</v>
      </c>
      <c r="D221" s="42">
        <f t="shared" ref="D221:F221" si="8">SUM(D222:D223)</f>
        <v>1.766</v>
      </c>
      <c r="E221" s="42">
        <f t="shared" si="8"/>
        <v>0</v>
      </c>
      <c r="F221" s="42">
        <f t="shared" si="8"/>
        <v>2.3149999999999999</v>
      </c>
    </row>
    <row r="222" spans="1:6" x14ac:dyDescent="0.25">
      <c r="A222" s="15" t="s">
        <v>103</v>
      </c>
      <c r="B222" s="45" t="s">
        <v>31</v>
      </c>
      <c r="C222" s="37">
        <v>1.766</v>
      </c>
      <c r="D222" s="37">
        <v>1.766</v>
      </c>
      <c r="E222" s="37"/>
      <c r="F222" s="38"/>
    </row>
    <row r="223" spans="1:6" ht="16.5" customHeight="1" x14ac:dyDescent="0.25">
      <c r="A223" s="109" t="s">
        <v>103</v>
      </c>
      <c r="B223" s="76" t="s">
        <v>39</v>
      </c>
      <c r="C223" s="77">
        <v>2.3149999999999999</v>
      </c>
      <c r="D223" s="77">
        <v>0</v>
      </c>
      <c r="E223" s="77">
        <v>0</v>
      </c>
      <c r="F223" s="78">
        <v>2.3149999999999999</v>
      </c>
    </row>
    <row r="224" spans="1:6" ht="16.5" customHeight="1" x14ac:dyDescent="0.25">
      <c r="A224" s="107">
        <v>14</v>
      </c>
      <c r="B224" s="102" t="s">
        <v>63</v>
      </c>
      <c r="C224" s="103">
        <f>SUM(C225:C226)</f>
        <v>1.625</v>
      </c>
      <c r="D224" s="103">
        <f>SUM(D225:D226)</f>
        <v>1.625</v>
      </c>
      <c r="E224" s="103">
        <f>SUM(E225:E226)</f>
        <v>0</v>
      </c>
      <c r="F224" s="104">
        <f>SUM(F225:F226)</f>
        <v>0</v>
      </c>
    </row>
    <row r="225" spans="1:8" ht="16.5" customHeight="1" x14ac:dyDescent="0.25">
      <c r="A225" s="105" t="s">
        <v>103</v>
      </c>
      <c r="B225" s="106" t="s">
        <v>52</v>
      </c>
      <c r="C225" s="134">
        <v>0.80700000000000005</v>
      </c>
      <c r="D225" s="134">
        <v>0.80700000000000005</v>
      </c>
      <c r="E225" s="134"/>
      <c r="F225" s="135"/>
    </row>
    <row r="226" spans="1:8" x14ac:dyDescent="0.25">
      <c r="A226" s="123" t="s">
        <v>103</v>
      </c>
      <c r="B226" s="101" t="s">
        <v>31</v>
      </c>
      <c r="C226" s="136">
        <v>0.81799999999999995</v>
      </c>
      <c r="D226" s="136">
        <v>0.81799999999999995</v>
      </c>
      <c r="E226" s="136"/>
      <c r="F226" s="137"/>
    </row>
    <row r="227" spans="1:8" x14ac:dyDescent="0.25">
      <c r="A227" s="107">
        <v>15</v>
      </c>
      <c r="B227" s="102" t="s">
        <v>45</v>
      </c>
      <c r="C227" s="103">
        <f>SUM(C228:C231)</f>
        <v>26.840000000000003</v>
      </c>
      <c r="D227" s="103">
        <f>SUM(D228:D231)</f>
        <v>36.515000000000001</v>
      </c>
      <c r="E227" s="103">
        <f>SUM(E228:E231)</f>
        <v>9.593</v>
      </c>
      <c r="F227" s="104">
        <f>SUM(F228:F231)</f>
        <v>-8.2000000000000003E-2</v>
      </c>
    </row>
    <row r="228" spans="1:8" x14ac:dyDescent="0.25">
      <c r="A228" s="36" t="s">
        <v>103</v>
      </c>
      <c r="B228" s="16" t="s">
        <v>39</v>
      </c>
      <c r="C228" s="37">
        <v>3.4580000000000002</v>
      </c>
      <c r="D228" s="37">
        <v>12.183</v>
      </c>
      <c r="E228" s="37">
        <v>8.6430000000000007</v>
      </c>
      <c r="F228" s="38">
        <v>-8.2000000000000003E-2</v>
      </c>
    </row>
    <row r="229" spans="1:8" x14ac:dyDescent="0.25">
      <c r="A229" s="36" t="s">
        <v>103</v>
      </c>
      <c r="B229" s="16" t="s">
        <v>80</v>
      </c>
      <c r="C229" s="37">
        <v>1.635</v>
      </c>
      <c r="D229" s="37">
        <v>1.635</v>
      </c>
      <c r="E229" s="37"/>
      <c r="F229" s="38"/>
      <c r="H229" s="31"/>
    </row>
    <row r="230" spans="1:8" x14ac:dyDescent="0.25">
      <c r="A230" s="36" t="s">
        <v>103</v>
      </c>
      <c r="B230" s="75" t="s">
        <v>51</v>
      </c>
      <c r="C230" s="37">
        <v>0.9</v>
      </c>
      <c r="D230" s="37">
        <v>1.8499999999999999</v>
      </c>
      <c r="E230" s="37">
        <v>0.94999999999999984</v>
      </c>
      <c r="F230" s="38"/>
    </row>
    <row r="231" spans="1:8" s="19" customFormat="1" x14ac:dyDescent="0.25">
      <c r="A231" s="124" t="s">
        <v>103</v>
      </c>
      <c r="B231" s="9" t="s">
        <v>26</v>
      </c>
      <c r="C231" s="77">
        <v>20.847000000000001</v>
      </c>
      <c r="D231" s="77">
        <v>20.847000000000001</v>
      </c>
      <c r="E231" s="77"/>
      <c r="F231" s="78"/>
      <c r="G231" s="7"/>
    </row>
    <row r="232" spans="1:8" x14ac:dyDescent="0.25">
      <c r="A232" s="3">
        <v>16</v>
      </c>
      <c r="B232" s="46" t="s">
        <v>72</v>
      </c>
      <c r="C232" s="5">
        <f>SUM(C233)</f>
        <v>1.127</v>
      </c>
      <c r="D232" s="5">
        <f>SUM(D233)</f>
        <v>1.127</v>
      </c>
      <c r="E232" s="5">
        <f>SUM(E233)</f>
        <v>0</v>
      </c>
      <c r="F232" s="6">
        <f>SUM(F233)</f>
        <v>0</v>
      </c>
    </row>
    <row r="233" spans="1:8" x14ac:dyDescent="0.25">
      <c r="A233" s="8" t="s">
        <v>103</v>
      </c>
      <c r="B233" s="39" t="s">
        <v>31</v>
      </c>
      <c r="C233" s="17">
        <v>1.127</v>
      </c>
      <c r="D233" s="17">
        <v>1.127</v>
      </c>
      <c r="E233" s="17"/>
      <c r="F233" s="18"/>
    </row>
    <row r="234" spans="1:8" x14ac:dyDescent="0.25">
      <c r="A234" s="3">
        <v>17</v>
      </c>
      <c r="B234" s="46" t="s">
        <v>87</v>
      </c>
      <c r="C234" s="5">
        <f>SUM(C235)</f>
        <v>9.5440000000000005</v>
      </c>
      <c r="D234" s="5">
        <f>SUM(D235)</f>
        <v>0</v>
      </c>
      <c r="E234" s="5">
        <f>SUM(E235)</f>
        <v>0</v>
      </c>
      <c r="F234" s="6">
        <f>SUM(F235)</f>
        <v>9.5440000000000005</v>
      </c>
    </row>
    <row r="235" spans="1:8" x14ac:dyDescent="0.25">
      <c r="A235" s="8" t="s">
        <v>103</v>
      </c>
      <c r="B235" s="39" t="s">
        <v>47</v>
      </c>
      <c r="C235" s="17">
        <v>9.5440000000000005</v>
      </c>
      <c r="D235" s="17">
        <v>0</v>
      </c>
      <c r="E235" s="17">
        <v>0</v>
      </c>
      <c r="F235" s="18">
        <v>9.5440000000000005</v>
      </c>
    </row>
    <row r="236" spans="1:8" x14ac:dyDescent="0.25">
      <c r="A236" s="79" t="s">
        <v>103</v>
      </c>
      <c r="B236" s="80" t="s">
        <v>40</v>
      </c>
      <c r="C236" s="81">
        <v>0</v>
      </c>
      <c r="D236" s="81">
        <v>0</v>
      </c>
      <c r="E236" s="81">
        <v>0</v>
      </c>
      <c r="F236" s="82">
        <v>0</v>
      </c>
    </row>
    <row r="237" spans="1:8" x14ac:dyDescent="0.25">
      <c r="A237" s="79"/>
      <c r="B237" s="83" t="s">
        <v>30</v>
      </c>
      <c r="C237" s="81">
        <f>C236+C179</f>
        <v>538.01799999999992</v>
      </c>
      <c r="D237" s="81">
        <f>D236+D179</f>
        <v>637.74400000000003</v>
      </c>
      <c r="E237" s="81">
        <f>E236+E179</f>
        <v>119.13200000000002</v>
      </c>
      <c r="F237" s="82">
        <f>F236+F179</f>
        <v>20.475000000000001</v>
      </c>
    </row>
    <row r="238" spans="1:8" x14ac:dyDescent="0.25">
      <c r="A238" s="144" t="s">
        <v>24</v>
      </c>
      <c r="B238" s="145"/>
      <c r="C238" s="145"/>
      <c r="D238" s="145"/>
      <c r="E238" s="145"/>
      <c r="F238" s="146"/>
    </row>
    <row r="239" spans="1:8" x14ac:dyDescent="0.25">
      <c r="A239" s="79"/>
      <c r="B239" s="80" t="s">
        <v>28</v>
      </c>
      <c r="C239" s="81">
        <f>C240+C245</f>
        <v>454.70099999999996</v>
      </c>
      <c r="D239" s="81">
        <f>D240+D245</f>
        <v>372.37400000000002</v>
      </c>
      <c r="E239" s="81">
        <f>E240+E245</f>
        <v>5.75</v>
      </c>
      <c r="F239" s="82">
        <f>F240+F245</f>
        <v>88.076999999999998</v>
      </c>
    </row>
    <row r="240" spans="1:8" x14ac:dyDescent="0.25">
      <c r="A240" s="3">
        <v>1</v>
      </c>
      <c r="B240" s="4" t="s">
        <v>18</v>
      </c>
      <c r="C240" s="5">
        <f>SUM(C241:C244)</f>
        <v>446.55099999999999</v>
      </c>
      <c r="D240" s="5">
        <f>SUM(D241:D244)</f>
        <v>364.22400000000005</v>
      </c>
      <c r="E240" s="5">
        <f>SUM(E241:E244)</f>
        <v>5.75</v>
      </c>
      <c r="F240" s="6">
        <f>SUM(F241:F244)</f>
        <v>88.076999999999998</v>
      </c>
    </row>
    <row r="241" spans="1:7" x14ac:dyDescent="0.25">
      <c r="A241" s="15" t="s">
        <v>103</v>
      </c>
      <c r="B241" s="16" t="s">
        <v>39</v>
      </c>
      <c r="C241" s="37">
        <v>54.98</v>
      </c>
      <c r="D241" s="37">
        <v>7.25</v>
      </c>
      <c r="E241" s="37">
        <v>5.75</v>
      </c>
      <c r="F241" s="38">
        <v>53.48</v>
      </c>
    </row>
    <row r="242" spans="1:7" x14ac:dyDescent="0.25">
      <c r="A242" s="15" t="s">
        <v>103</v>
      </c>
      <c r="B242" s="16" t="s">
        <v>51</v>
      </c>
      <c r="C242" s="134">
        <v>115.46299999999999</v>
      </c>
      <c r="D242" s="37">
        <v>80.866</v>
      </c>
      <c r="E242" s="37"/>
      <c r="F242" s="38">
        <v>34.596999999999994</v>
      </c>
    </row>
    <row r="243" spans="1:7" x14ac:dyDescent="0.25">
      <c r="A243" s="15" t="s">
        <v>103</v>
      </c>
      <c r="B243" s="16" t="s">
        <v>101</v>
      </c>
      <c r="C243" s="134">
        <v>65.248000000000005</v>
      </c>
      <c r="D243" s="37">
        <v>65.248000000000005</v>
      </c>
      <c r="E243" s="37"/>
      <c r="F243" s="38"/>
    </row>
    <row r="244" spans="1:7" s="19" customFormat="1" x14ac:dyDescent="0.25">
      <c r="A244" s="8" t="s">
        <v>103</v>
      </c>
      <c r="B244" s="9" t="s">
        <v>26</v>
      </c>
      <c r="C244" s="17">
        <v>210.86</v>
      </c>
      <c r="D244" s="17">
        <v>210.86</v>
      </c>
      <c r="E244" s="17"/>
      <c r="F244" s="18"/>
      <c r="G244" s="7"/>
    </row>
    <row r="245" spans="1:7" x14ac:dyDescent="0.25">
      <c r="A245" s="3">
        <v>2</v>
      </c>
      <c r="B245" s="4" t="s">
        <v>76</v>
      </c>
      <c r="C245" s="5">
        <f>SUM(C246)</f>
        <v>8.15</v>
      </c>
      <c r="D245" s="5">
        <f>SUM(D246)</f>
        <v>8.15</v>
      </c>
      <c r="E245" s="5">
        <f>SUM(E246)</f>
        <v>0</v>
      </c>
      <c r="F245" s="5">
        <f>SUM(F246)</f>
        <v>0</v>
      </c>
    </row>
    <row r="246" spans="1:7" x14ac:dyDescent="0.25">
      <c r="A246" s="14" t="s">
        <v>103</v>
      </c>
      <c r="B246" s="92" t="s">
        <v>52</v>
      </c>
      <c r="C246" s="130">
        <v>8.15</v>
      </c>
      <c r="D246" s="57">
        <v>8.15</v>
      </c>
      <c r="E246" s="57"/>
      <c r="F246" s="58"/>
    </row>
    <row r="247" spans="1:7" x14ac:dyDescent="0.25">
      <c r="A247" s="79" t="s">
        <v>103</v>
      </c>
      <c r="B247" s="83" t="s">
        <v>29</v>
      </c>
      <c r="C247" s="81">
        <f>C250+C253+C256+C258+C260+C264+C271+C267+C269+C262+C248</f>
        <v>121.83799999999998</v>
      </c>
      <c r="D247" s="81">
        <f t="shared" ref="D247:F247" si="9">D250+D253+D256+D258+D260+D264+D271+D267+D269+D262+D248</f>
        <v>119.23799999999999</v>
      </c>
      <c r="E247" s="81">
        <f t="shared" si="9"/>
        <v>0</v>
      </c>
      <c r="F247" s="81">
        <f t="shared" si="9"/>
        <v>2.6</v>
      </c>
    </row>
    <row r="248" spans="1:7" x14ac:dyDescent="0.25">
      <c r="A248" s="3">
        <v>3</v>
      </c>
      <c r="B248" s="11" t="s">
        <v>102</v>
      </c>
      <c r="C248" s="5">
        <f>SUM(C249)</f>
        <v>2.63</v>
      </c>
      <c r="D248" s="5">
        <f>SUM(D249)</f>
        <v>2.63</v>
      </c>
      <c r="E248" s="5">
        <f>SUM(E249)</f>
        <v>0</v>
      </c>
      <c r="F248" s="6">
        <f>SUM(F249)</f>
        <v>0</v>
      </c>
    </row>
    <row r="249" spans="1:7" x14ac:dyDescent="0.25">
      <c r="A249" s="8" t="s">
        <v>103</v>
      </c>
      <c r="B249" s="13" t="s">
        <v>52</v>
      </c>
      <c r="C249" s="136">
        <v>2.63</v>
      </c>
      <c r="D249" s="17">
        <v>2.63</v>
      </c>
      <c r="E249" s="17"/>
      <c r="F249" s="18"/>
    </row>
    <row r="250" spans="1:7" x14ac:dyDescent="0.25">
      <c r="A250" s="3">
        <v>4</v>
      </c>
      <c r="B250" s="11" t="s">
        <v>79</v>
      </c>
      <c r="C250" s="5">
        <f>SUM(C251:C252)</f>
        <v>2.016</v>
      </c>
      <c r="D250" s="5">
        <f t="shared" ref="D250:F250" si="10">SUM(D251:D252)</f>
        <v>2.016</v>
      </c>
      <c r="E250" s="5">
        <f t="shared" si="10"/>
        <v>0</v>
      </c>
      <c r="F250" s="5">
        <f t="shared" si="10"/>
        <v>0</v>
      </c>
    </row>
    <row r="251" spans="1:7" x14ac:dyDescent="0.25">
      <c r="A251" s="15" t="s">
        <v>103</v>
      </c>
      <c r="B251" s="75" t="s">
        <v>100</v>
      </c>
      <c r="C251" s="134">
        <v>0.43</v>
      </c>
      <c r="D251" s="37">
        <v>0.43</v>
      </c>
      <c r="E251" s="37"/>
      <c r="F251" s="38"/>
    </row>
    <row r="252" spans="1:7" x14ac:dyDescent="0.25">
      <c r="A252" s="55" t="s">
        <v>103</v>
      </c>
      <c r="B252" s="126" t="s">
        <v>101</v>
      </c>
      <c r="C252" s="138">
        <v>1.5860000000000001</v>
      </c>
      <c r="D252" s="29">
        <v>1.5860000000000001</v>
      </c>
      <c r="E252" s="29"/>
      <c r="F252" s="30"/>
    </row>
    <row r="253" spans="1:7" x14ac:dyDescent="0.25">
      <c r="A253" s="40">
        <v>5</v>
      </c>
      <c r="B253" s="1" t="s">
        <v>74</v>
      </c>
      <c r="C253" s="42">
        <f>SUM(C254:C255)</f>
        <v>3.2770000000000001</v>
      </c>
      <c r="D253" s="42">
        <f t="shared" ref="D253:F253" si="11">SUM(D254:D255)</f>
        <v>3.2770000000000001</v>
      </c>
      <c r="E253" s="42">
        <f t="shared" si="11"/>
        <v>0</v>
      </c>
      <c r="F253" s="42">
        <f t="shared" si="11"/>
        <v>0</v>
      </c>
    </row>
    <row r="254" spans="1:7" x14ac:dyDescent="0.25">
      <c r="A254" s="15" t="s">
        <v>103</v>
      </c>
      <c r="B254" s="75" t="s">
        <v>52</v>
      </c>
      <c r="C254" s="134">
        <v>3.24</v>
      </c>
      <c r="D254" s="37">
        <v>3.24</v>
      </c>
      <c r="E254" s="37"/>
      <c r="F254" s="38"/>
    </row>
    <row r="255" spans="1:7" x14ac:dyDescent="0.25">
      <c r="A255" s="109" t="s">
        <v>103</v>
      </c>
      <c r="B255" s="125" t="s">
        <v>52</v>
      </c>
      <c r="C255" s="139">
        <v>3.6999999999999998E-2</v>
      </c>
      <c r="D255" s="77">
        <v>3.6999999999999998E-2</v>
      </c>
      <c r="E255" s="77"/>
      <c r="F255" s="78"/>
    </row>
    <row r="256" spans="1:7" x14ac:dyDescent="0.25">
      <c r="A256" s="40">
        <v>6</v>
      </c>
      <c r="B256" s="1" t="s">
        <v>16</v>
      </c>
      <c r="C256" s="42">
        <f>SUM(C257)</f>
        <v>9</v>
      </c>
      <c r="D256" s="42">
        <f>SUM(D257)</f>
        <v>9</v>
      </c>
      <c r="E256" s="42">
        <f>SUM(E257)</f>
        <v>0</v>
      </c>
      <c r="F256" s="43">
        <f>SUM(F257)</f>
        <v>0</v>
      </c>
    </row>
    <row r="257" spans="1:6" x14ac:dyDescent="0.25">
      <c r="A257" s="8" t="s">
        <v>103</v>
      </c>
      <c r="B257" s="13" t="s">
        <v>52</v>
      </c>
      <c r="C257" s="136">
        <v>9</v>
      </c>
      <c r="D257" s="17">
        <v>9</v>
      </c>
      <c r="E257" s="17"/>
      <c r="F257" s="18"/>
    </row>
    <row r="258" spans="1:6" x14ac:dyDescent="0.25">
      <c r="A258" s="40">
        <v>7</v>
      </c>
      <c r="B258" s="1" t="s">
        <v>11</v>
      </c>
      <c r="C258" s="42">
        <f>SUM(C259)</f>
        <v>16.135000000000002</v>
      </c>
      <c r="D258" s="42">
        <f>SUM(D259)</f>
        <v>16.135000000000002</v>
      </c>
      <c r="E258" s="42">
        <f>SUM(E259)</f>
        <v>0</v>
      </c>
      <c r="F258" s="43">
        <f>SUM(F259)</f>
        <v>0</v>
      </c>
    </row>
    <row r="259" spans="1:6" x14ac:dyDescent="0.25">
      <c r="A259" s="8" t="s">
        <v>103</v>
      </c>
      <c r="B259" s="13" t="s">
        <v>52</v>
      </c>
      <c r="C259" s="136">
        <v>16.135000000000002</v>
      </c>
      <c r="D259" s="17">
        <v>16.135000000000002</v>
      </c>
      <c r="E259" s="17"/>
      <c r="F259" s="18"/>
    </row>
    <row r="260" spans="1:6" x14ac:dyDescent="0.25">
      <c r="A260" s="40">
        <v>8</v>
      </c>
      <c r="B260" s="1" t="s">
        <v>22</v>
      </c>
      <c r="C260" s="42">
        <f>SUM(C261)</f>
        <v>48.290999999999997</v>
      </c>
      <c r="D260" s="42">
        <f>SUM(D261)</f>
        <v>48.290999999999997</v>
      </c>
      <c r="E260" s="42">
        <f>SUM(E261)</f>
        <v>0</v>
      </c>
      <c r="F260" s="43">
        <f>SUM(F261)</f>
        <v>0</v>
      </c>
    </row>
    <row r="261" spans="1:6" x14ac:dyDescent="0.25">
      <c r="A261" s="8" t="s">
        <v>103</v>
      </c>
      <c r="B261" s="13" t="s">
        <v>52</v>
      </c>
      <c r="C261" s="136">
        <v>48.290999999999997</v>
      </c>
      <c r="D261" s="17">
        <v>48.290999999999997</v>
      </c>
      <c r="E261" s="17"/>
      <c r="F261" s="18"/>
    </row>
    <row r="262" spans="1:6" x14ac:dyDescent="0.25">
      <c r="A262" s="40">
        <v>9</v>
      </c>
      <c r="B262" s="1" t="s">
        <v>15</v>
      </c>
      <c r="C262" s="42">
        <f>SUM(C263)</f>
        <v>2.1240000000000001</v>
      </c>
      <c r="D262" s="42">
        <f>SUM(D263)</f>
        <v>2.1240000000000001</v>
      </c>
      <c r="E262" s="42">
        <f>SUM(E263)</f>
        <v>0</v>
      </c>
      <c r="F262" s="43">
        <f>SUM(F263)</f>
        <v>0</v>
      </c>
    </row>
    <row r="263" spans="1:6" x14ac:dyDescent="0.25">
      <c r="A263" s="8" t="s">
        <v>103</v>
      </c>
      <c r="B263" s="13" t="s">
        <v>52</v>
      </c>
      <c r="C263" s="136">
        <v>2.1240000000000001</v>
      </c>
      <c r="D263" s="17">
        <v>2.1240000000000001</v>
      </c>
      <c r="E263" s="17"/>
      <c r="F263" s="18"/>
    </row>
    <row r="264" spans="1:6" x14ac:dyDescent="0.25">
      <c r="A264" s="40">
        <v>10</v>
      </c>
      <c r="B264" s="1" t="s">
        <v>14</v>
      </c>
      <c r="C264" s="42">
        <f>SUM(C265:C266)</f>
        <v>10.3</v>
      </c>
      <c r="D264" s="42">
        <f>SUM(D265:D266)</f>
        <v>7.7</v>
      </c>
      <c r="E264" s="42">
        <f>SUM(E265:E266)</f>
        <v>0</v>
      </c>
      <c r="F264" s="43">
        <f>SUM(F265:F266)</f>
        <v>2.6</v>
      </c>
    </row>
    <row r="265" spans="1:6" x14ac:dyDescent="0.25">
      <c r="A265" s="14" t="s">
        <v>103</v>
      </c>
      <c r="B265" s="108" t="s">
        <v>39</v>
      </c>
      <c r="C265" s="57">
        <v>2.6</v>
      </c>
      <c r="D265" s="57">
        <v>0</v>
      </c>
      <c r="E265" s="57">
        <v>0</v>
      </c>
      <c r="F265" s="58">
        <v>2.6</v>
      </c>
    </row>
    <row r="266" spans="1:6" x14ac:dyDescent="0.25">
      <c r="A266" s="8" t="s">
        <v>103</v>
      </c>
      <c r="B266" s="13" t="s">
        <v>52</v>
      </c>
      <c r="C266" s="136">
        <v>7.7</v>
      </c>
      <c r="D266" s="17">
        <v>7.7</v>
      </c>
      <c r="E266" s="17"/>
      <c r="F266" s="18"/>
    </row>
    <row r="267" spans="1:6" x14ac:dyDescent="0.25">
      <c r="A267" s="40">
        <v>11</v>
      </c>
      <c r="B267" s="1" t="s">
        <v>75</v>
      </c>
      <c r="C267" s="42">
        <f>SUM(C268)</f>
        <v>5.3550000000000004</v>
      </c>
      <c r="D267" s="42">
        <f>SUM(D268)</f>
        <v>5.3550000000000004</v>
      </c>
      <c r="E267" s="42">
        <f>SUM(E268)</f>
        <v>0</v>
      </c>
      <c r="F267" s="43">
        <f>SUM(F268)</f>
        <v>0</v>
      </c>
    </row>
    <row r="268" spans="1:6" x14ac:dyDescent="0.25">
      <c r="A268" s="8" t="s">
        <v>103</v>
      </c>
      <c r="B268" s="13" t="s">
        <v>52</v>
      </c>
      <c r="C268" s="17">
        <v>5.3550000000000004</v>
      </c>
      <c r="D268" s="17">
        <v>5.3550000000000004</v>
      </c>
      <c r="E268" s="17"/>
      <c r="F268" s="18"/>
    </row>
    <row r="269" spans="1:6" x14ac:dyDescent="0.25">
      <c r="A269" s="40">
        <v>12</v>
      </c>
      <c r="B269" s="1" t="s">
        <v>70</v>
      </c>
      <c r="C269" s="42">
        <f>SUM(C270)</f>
        <v>14.763999999999999</v>
      </c>
      <c r="D269" s="42">
        <f>SUM(D270)</f>
        <v>14.763999999999999</v>
      </c>
      <c r="E269" s="42">
        <f>SUM(E270)</f>
        <v>0</v>
      </c>
      <c r="F269" s="43">
        <f>SUM(F270)</f>
        <v>0</v>
      </c>
    </row>
    <row r="270" spans="1:6" x14ac:dyDescent="0.25">
      <c r="A270" s="8" t="s">
        <v>103</v>
      </c>
      <c r="B270" s="13" t="s">
        <v>52</v>
      </c>
      <c r="C270" s="136">
        <v>14.763999999999999</v>
      </c>
      <c r="D270" s="17">
        <v>14.763999999999999</v>
      </c>
      <c r="E270" s="17"/>
      <c r="F270" s="18"/>
    </row>
    <row r="271" spans="1:6" x14ac:dyDescent="0.25">
      <c r="A271" s="40">
        <v>13</v>
      </c>
      <c r="B271" s="1" t="s">
        <v>89</v>
      </c>
      <c r="C271" s="42">
        <f>SUM(C272:C273)</f>
        <v>7.9459999999999997</v>
      </c>
      <c r="D271" s="42">
        <f t="shared" ref="D271:F271" si="12">SUM(D272:D273)</f>
        <v>7.9459999999999997</v>
      </c>
      <c r="E271" s="42">
        <f t="shared" si="12"/>
        <v>0</v>
      </c>
      <c r="F271" s="42">
        <f t="shared" si="12"/>
        <v>0</v>
      </c>
    </row>
    <row r="272" spans="1:6" x14ac:dyDescent="0.25">
      <c r="A272" s="8" t="s">
        <v>103</v>
      </c>
      <c r="B272" s="13" t="s">
        <v>52</v>
      </c>
      <c r="C272" s="136">
        <v>7.88</v>
      </c>
      <c r="D272" s="17">
        <v>7.88</v>
      </c>
      <c r="E272" s="17"/>
      <c r="F272" s="18"/>
    </row>
    <row r="273" spans="1:6" x14ac:dyDescent="0.25">
      <c r="A273" s="8" t="s">
        <v>103</v>
      </c>
      <c r="B273" s="13" t="s">
        <v>52</v>
      </c>
      <c r="C273" s="136">
        <v>6.6000000000000003E-2</v>
      </c>
      <c r="D273" s="17">
        <v>6.6000000000000003E-2</v>
      </c>
      <c r="E273" s="17"/>
      <c r="F273" s="18"/>
    </row>
    <row r="274" spans="1:6" x14ac:dyDescent="0.25">
      <c r="A274" s="79" t="s">
        <v>103</v>
      </c>
      <c r="B274" s="83" t="s">
        <v>44</v>
      </c>
      <c r="C274" s="81">
        <f>C247+C239</f>
        <v>576.53899999999999</v>
      </c>
      <c r="D274" s="81">
        <f>D247+D239</f>
        <v>491.61200000000002</v>
      </c>
      <c r="E274" s="81">
        <f>E247+E239</f>
        <v>5.75</v>
      </c>
      <c r="F274" s="82">
        <f>F247+F239</f>
        <v>90.676999999999992</v>
      </c>
    </row>
    <row r="275" spans="1:6" x14ac:dyDescent="0.25">
      <c r="A275" s="157" t="s">
        <v>64</v>
      </c>
      <c r="B275" s="158"/>
      <c r="C275" s="158"/>
      <c r="D275" s="158"/>
      <c r="E275" s="158"/>
      <c r="F275" s="159"/>
    </row>
    <row r="276" spans="1:6" x14ac:dyDescent="0.25">
      <c r="A276" s="48"/>
      <c r="B276" s="84" t="s">
        <v>29</v>
      </c>
      <c r="C276" s="85">
        <f>C277</f>
        <v>1.05</v>
      </c>
      <c r="D276" s="85">
        <f>D277</f>
        <v>0</v>
      </c>
      <c r="E276" s="85">
        <f>E277</f>
        <v>0</v>
      </c>
      <c r="F276" s="86">
        <f>F277</f>
        <v>1.05</v>
      </c>
    </row>
    <row r="277" spans="1:6" x14ac:dyDescent="0.25">
      <c r="A277" s="3">
        <v>1</v>
      </c>
      <c r="B277" s="11" t="s">
        <v>73</v>
      </c>
      <c r="C277" s="5">
        <f>SUM(C278)</f>
        <v>1.05</v>
      </c>
      <c r="D277" s="5">
        <f>SUM(D278)</f>
        <v>0</v>
      </c>
      <c r="E277" s="5">
        <f>SUM(E278)</f>
        <v>0</v>
      </c>
      <c r="F277" s="6">
        <f>SUM(F278)</f>
        <v>1.05</v>
      </c>
    </row>
    <row r="278" spans="1:6" x14ac:dyDescent="0.25">
      <c r="A278" s="8"/>
      <c r="B278" s="13" t="s">
        <v>51</v>
      </c>
      <c r="C278" s="17">
        <v>1.05</v>
      </c>
      <c r="D278" s="17"/>
      <c r="E278" s="17"/>
      <c r="F278" s="18">
        <v>1.05</v>
      </c>
    </row>
    <row r="279" spans="1:6" ht="15.75" thickBot="1" x14ac:dyDescent="0.3">
      <c r="A279" s="87"/>
      <c r="B279" s="88" t="s">
        <v>25</v>
      </c>
      <c r="C279" s="94">
        <f>C237+C177+C151+C276+C274</f>
        <v>4983.3289999999997</v>
      </c>
      <c r="D279" s="94">
        <f>D237+D177+D151+D276+D274</f>
        <v>5687.8900000000012</v>
      </c>
      <c r="E279" s="94"/>
      <c r="F279" s="95">
        <f>F237+F177+F151+F276+F274</f>
        <v>671.15599999999984</v>
      </c>
    </row>
    <row r="280" spans="1:6" x14ac:dyDescent="0.25">
      <c r="A280" s="89"/>
      <c r="B280" s="89"/>
      <c r="C280" s="90"/>
      <c r="D280" s="90"/>
      <c r="E280" s="89"/>
      <c r="F280" s="90"/>
    </row>
    <row r="281" spans="1:6" ht="16.5" customHeight="1" x14ac:dyDescent="0.25">
      <c r="A281" s="89"/>
      <c r="B281" s="89"/>
      <c r="C281" s="90"/>
      <c r="D281" s="90"/>
      <c r="E281" s="89"/>
      <c r="F281" s="90"/>
    </row>
    <row r="284" spans="1:6" x14ac:dyDescent="0.25">
      <c r="B284" s="91"/>
      <c r="D284" s="142"/>
      <c r="E284" s="142"/>
      <c r="F284" s="142"/>
    </row>
  </sheetData>
  <mergeCells count="17">
    <mergeCell ref="A8:A9"/>
    <mergeCell ref="B8:B9"/>
    <mergeCell ref="D8:D9"/>
    <mergeCell ref="E8:E9"/>
    <mergeCell ref="D284:F284"/>
    <mergeCell ref="A1:F1"/>
    <mergeCell ref="A238:F238"/>
    <mergeCell ref="A3:F3"/>
    <mergeCell ref="A4:F4"/>
    <mergeCell ref="A5:F5"/>
    <mergeCell ref="A6:F6"/>
    <mergeCell ref="A178:F178"/>
    <mergeCell ref="A152:F152"/>
    <mergeCell ref="C8:C9"/>
    <mergeCell ref="A275:F275"/>
    <mergeCell ref="F8:F9"/>
    <mergeCell ref="A11:F11"/>
  </mergeCells>
  <phoneticPr fontId="0" type="noConversion"/>
  <pageMargins left="0.94488188976377963" right="0.35433070866141736" top="0.78740157480314965" bottom="0.6692913385826772" header="0.51181102362204722" footer="0.51181102362204722"/>
  <pageSetup orientation="portrait" horizontalDpi="4294967294" verticalDpi="4294967294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</vt:lpstr>
      <vt:lpstr>'2023-2024'!Print_Area</vt:lpstr>
      <vt:lpstr>'2023-2024'!Print_Titles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Antonina S. Kostova</dc:creator>
  <cp:lastModifiedBy>Oleg S. Iliev</cp:lastModifiedBy>
  <cp:lastPrinted>2023-01-25T13:38:01Z</cp:lastPrinted>
  <dcterms:created xsi:type="dcterms:W3CDTF">1996-10-14T23:33:28Z</dcterms:created>
  <dcterms:modified xsi:type="dcterms:W3CDTF">2023-11-27T10:45:30Z</dcterms:modified>
</cp:coreProperties>
</file>