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ventis.mzg.government.bg:444/"/>
    </mc:Choice>
  </mc:AlternateContent>
  <bookViews>
    <workbookView xWindow="-15" yWindow="-15" windowWidth="14400" windowHeight="12330" tabRatio="745"/>
  </bookViews>
  <sheets>
    <sheet name="Printable" sheetId="19" r:id="rId1"/>
  </sheets>
  <definedNames>
    <definedName name="_xlnm._FilterDatabase" localSheetId="0" hidden="1">Printable!$B$1:$B$1793</definedName>
    <definedName name="_xlnm.Print_Area" localSheetId="0">Printable!$A$1:$H$1764</definedName>
    <definedName name="_xlnm.Print_Titles" localSheetId="0">Printable!$13:$13</definedName>
  </definedNames>
  <calcPr calcId="162913"/>
</workbook>
</file>

<file path=xl/calcChain.xml><?xml version="1.0" encoding="utf-8"?>
<calcChain xmlns="http://schemas.openxmlformats.org/spreadsheetml/2006/main">
  <c r="E1749" i="19" l="1"/>
  <c r="F1749" i="19"/>
  <c r="G1749" i="19"/>
  <c r="D1749" i="19"/>
  <c r="D1683" i="19"/>
  <c r="E1683" i="19"/>
  <c r="F1683" i="19"/>
  <c r="G1683" i="19"/>
  <c r="E1568" i="19"/>
  <c r="F1568" i="19"/>
  <c r="G1568" i="19"/>
  <c r="D1568" i="19"/>
  <c r="E1497" i="19"/>
  <c r="F1497" i="19"/>
  <c r="G1497" i="19"/>
  <c r="D1497" i="19"/>
  <c r="E1466" i="19"/>
  <c r="F1466" i="19"/>
  <c r="G1466" i="19"/>
  <c r="D1466" i="19"/>
  <c r="E1334" i="19"/>
  <c r="F1334" i="19"/>
  <c r="G1334" i="19"/>
  <c r="D1334" i="19"/>
  <c r="E1322" i="19"/>
  <c r="F1322" i="19"/>
  <c r="G1322" i="19"/>
  <c r="D1322" i="19"/>
  <c r="G1328" i="19"/>
  <c r="F1328" i="19"/>
  <c r="E1328" i="19"/>
  <c r="D1328" i="19"/>
  <c r="E1227" i="19"/>
  <c r="F1227" i="19"/>
  <c r="G1227" i="19"/>
  <c r="D1227" i="19"/>
  <c r="G1205" i="19"/>
  <c r="F1205" i="19"/>
  <c r="E1205" i="19"/>
  <c r="D1205" i="19"/>
  <c r="G1156" i="19"/>
  <c r="F1156" i="19"/>
  <c r="E1156" i="19"/>
  <c r="D1156" i="19"/>
  <c r="E1207" i="19"/>
  <c r="F1207" i="19"/>
  <c r="G1207" i="19"/>
  <c r="D1207" i="19"/>
  <c r="E1126" i="19"/>
  <c r="F1126" i="19"/>
  <c r="G1126" i="19"/>
  <c r="D1126" i="19"/>
  <c r="G866" i="19"/>
  <c r="F866" i="19"/>
  <c r="E866" i="19"/>
  <c r="D866" i="19"/>
  <c r="G1007" i="19" l="1"/>
  <c r="F1007" i="19"/>
  <c r="E1007" i="19"/>
  <c r="D1007" i="19"/>
  <c r="D986" i="19"/>
  <c r="G984" i="19"/>
  <c r="F984" i="19"/>
  <c r="E984" i="19"/>
  <c r="D984" i="19"/>
  <c r="D889" i="19"/>
  <c r="E938" i="19"/>
  <c r="F938" i="19"/>
  <c r="G938" i="19"/>
  <c r="D938" i="19"/>
  <c r="G936" i="19"/>
  <c r="F936" i="19"/>
  <c r="E936" i="19"/>
  <c r="D936" i="19"/>
  <c r="G908" i="19"/>
  <c r="F908" i="19"/>
  <c r="E908" i="19"/>
  <c r="D908" i="19"/>
  <c r="G876" i="19"/>
  <c r="E876" i="19"/>
  <c r="F876" i="19"/>
  <c r="D876" i="19"/>
  <c r="E1024" i="19"/>
  <c r="F1024" i="19"/>
  <c r="G1024" i="19"/>
  <c r="D1024" i="19"/>
  <c r="E1017" i="19"/>
  <c r="F1017" i="19"/>
  <c r="G1017" i="19"/>
  <c r="D1017" i="19"/>
  <c r="D801" i="19"/>
  <c r="E801" i="19"/>
  <c r="F801" i="19"/>
  <c r="G801" i="19"/>
  <c r="D726" i="19"/>
  <c r="D747" i="19"/>
  <c r="E747" i="19"/>
  <c r="F747" i="19"/>
  <c r="G747" i="19"/>
  <c r="D658" i="19"/>
  <c r="E658" i="19"/>
  <c r="F658" i="19"/>
  <c r="G658" i="19"/>
  <c r="E627" i="19"/>
  <c r="F627" i="19"/>
  <c r="G627" i="19"/>
  <c r="D627" i="19"/>
  <c r="E488" i="19"/>
  <c r="F488" i="19"/>
  <c r="G488" i="19"/>
  <c r="D488" i="19"/>
  <c r="D415" i="19"/>
  <c r="E415" i="19"/>
  <c r="F415" i="19"/>
  <c r="G415" i="19"/>
  <c r="D348" i="19"/>
  <c r="E348" i="19"/>
  <c r="F348" i="19"/>
  <c r="G348" i="19"/>
  <c r="G345" i="19"/>
  <c r="F345" i="19"/>
  <c r="E345" i="19"/>
  <c r="D345" i="19"/>
  <c r="D221" i="19"/>
  <c r="D181" i="19"/>
  <c r="E171" i="19"/>
  <c r="F171" i="19"/>
  <c r="G171" i="19"/>
  <c r="D171" i="19"/>
  <c r="E808" i="19" l="1"/>
  <c r="F808" i="19"/>
  <c r="G808" i="19"/>
  <c r="D808" i="19"/>
  <c r="E710" i="19"/>
  <c r="F710" i="19"/>
  <c r="G710" i="19"/>
  <c r="D710" i="19"/>
  <c r="G1377" i="19" l="1"/>
  <c r="F1377" i="19"/>
  <c r="E1377" i="19"/>
  <c r="D1377" i="19"/>
  <c r="G1375" i="19"/>
  <c r="F1375" i="19"/>
  <c r="E1375" i="19"/>
  <c r="D1375" i="19"/>
  <c r="G1373" i="19"/>
  <c r="F1373" i="19"/>
  <c r="E1373" i="19"/>
  <c r="D1373" i="19"/>
  <c r="G1371" i="19"/>
  <c r="F1371" i="19"/>
  <c r="E1371" i="19"/>
  <c r="D1371" i="19"/>
  <c r="G1369" i="19"/>
  <c r="F1369" i="19"/>
  <c r="E1369" i="19"/>
  <c r="D1369" i="19"/>
  <c r="G1367" i="19"/>
  <c r="F1367" i="19"/>
  <c r="E1367" i="19"/>
  <c r="D1367" i="19"/>
  <c r="G1365" i="19"/>
  <c r="F1365" i="19"/>
  <c r="E1365" i="19"/>
  <c r="D1365" i="19"/>
  <c r="G1363" i="19"/>
  <c r="F1363" i="19"/>
  <c r="E1363" i="19"/>
  <c r="D1363" i="19"/>
  <c r="G1361" i="19"/>
  <c r="F1361" i="19"/>
  <c r="E1361" i="19"/>
  <c r="D1361" i="19"/>
  <c r="G1359" i="19"/>
  <c r="F1359" i="19"/>
  <c r="E1359" i="19"/>
  <c r="D1359" i="19"/>
  <c r="G1357" i="19"/>
  <c r="F1357" i="19"/>
  <c r="E1357" i="19"/>
  <c r="D1357" i="19"/>
  <c r="G1355" i="19"/>
  <c r="F1355" i="19"/>
  <c r="E1355" i="19"/>
  <c r="D1355" i="19"/>
  <c r="G1353" i="19"/>
  <c r="F1353" i="19"/>
  <c r="E1353" i="19"/>
  <c r="D1353" i="19"/>
  <c r="G1351" i="19"/>
  <c r="F1351" i="19"/>
  <c r="E1351" i="19"/>
  <c r="D1351" i="19"/>
  <c r="G1520" i="19"/>
  <c r="F1520" i="19"/>
  <c r="E1520" i="19"/>
  <c r="D1520" i="19"/>
  <c r="G1518" i="19"/>
  <c r="F1518" i="19"/>
  <c r="E1518" i="19"/>
  <c r="D1518" i="19"/>
  <c r="G1516" i="19"/>
  <c r="F1516" i="19"/>
  <c r="E1516" i="19"/>
  <c r="D1516" i="19"/>
  <c r="G1514" i="19"/>
  <c r="F1514" i="19"/>
  <c r="E1514" i="19"/>
  <c r="D1514" i="19"/>
  <c r="G1512" i="19"/>
  <c r="F1512" i="19"/>
  <c r="E1512" i="19"/>
  <c r="D1512" i="19"/>
  <c r="G1510" i="19"/>
  <c r="F1510" i="19"/>
  <c r="E1510" i="19"/>
  <c r="D1510" i="19"/>
  <c r="G1508" i="19"/>
  <c r="F1508" i="19"/>
  <c r="E1508" i="19"/>
  <c r="D1508" i="19"/>
  <c r="E1451" i="19"/>
  <c r="F1451" i="19"/>
  <c r="G1451" i="19"/>
  <c r="D1451" i="19"/>
  <c r="G1493" i="19"/>
  <c r="F1493" i="19"/>
  <c r="E1493" i="19"/>
  <c r="D1493" i="19"/>
  <c r="G1491" i="19"/>
  <c r="F1491" i="19"/>
  <c r="E1491" i="19"/>
  <c r="D1491" i="19"/>
  <c r="G1489" i="19"/>
  <c r="F1489" i="19"/>
  <c r="E1489" i="19"/>
  <c r="D1489" i="19"/>
  <c r="G1487" i="19"/>
  <c r="F1487" i="19"/>
  <c r="E1487" i="19"/>
  <c r="D1487" i="19"/>
  <c r="G1485" i="19"/>
  <c r="F1485" i="19"/>
  <c r="E1485" i="19"/>
  <c r="D1485" i="19"/>
  <c r="G1483" i="19"/>
  <c r="F1483" i="19"/>
  <c r="E1483" i="19"/>
  <c r="D1483" i="19"/>
  <c r="G1481" i="19"/>
  <c r="F1481" i="19"/>
  <c r="E1481" i="19"/>
  <c r="D1481" i="19"/>
  <c r="G1479" i="19"/>
  <c r="F1479" i="19"/>
  <c r="E1479" i="19"/>
  <c r="D1479" i="19"/>
  <c r="G1477" i="19"/>
  <c r="F1477" i="19"/>
  <c r="E1477" i="19"/>
  <c r="D1477" i="19"/>
  <c r="G1475" i="19"/>
  <c r="F1475" i="19"/>
  <c r="E1475" i="19"/>
  <c r="D1475" i="19"/>
  <c r="G1305" i="19"/>
  <c r="F1305" i="19"/>
  <c r="E1305" i="19"/>
  <c r="D1305" i="19"/>
  <c r="G1303" i="19"/>
  <c r="F1303" i="19"/>
  <c r="E1303" i="19"/>
  <c r="D1303" i="19"/>
  <c r="G1301" i="19"/>
  <c r="F1301" i="19"/>
  <c r="E1301" i="19"/>
  <c r="D1301" i="19"/>
  <c r="G1299" i="19"/>
  <c r="F1299" i="19"/>
  <c r="E1299" i="19"/>
  <c r="D1299" i="19"/>
  <c r="G1297" i="19"/>
  <c r="F1297" i="19"/>
  <c r="E1297" i="19"/>
  <c r="D1297" i="19"/>
  <c r="G1295" i="19"/>
  <c r="F1295" i="19"/>
  <c r="E1295" i="19"/>
  <c r="D1295" i="19"/>
  <c r="G1293" i="19"/>
  <c r="F1293" i="19"/>
  <c r="E1293" i="19"/>
  <c r="D1293" i="19"/>
  <c r="G1291" i="19"/>
  <c r="F1291" i="19"/>
  <c r="E1291" i="19"/>
  <c r="D1291" i="19"/>
  <c r="E1384" i="19"/>
  <c r="F1384" i="19"/>
  <c r="G1384" i="19"/>
  <c r="D1384" i="19"/>
  <c r="G1449" i="19"/>
  <c r="F1449" i="19"/>
  <c r="E1449" i="19"/>
  <c r="D1449" i="19"/>
  <c r="G1445" i="19"/>
  <c r="F1445" i="19"/>
  <c r="E1445" i="19"/>
  <c r="D1445" i="19"/>
  <c r="G1447" i="19"/>
  <c r="F1447" i="19"/>
  <c r="E1447" i="19"/>
  <c r="D1447" i="19"/>
  <c r="G1270" i="19" l="1"/>
  <c r="F1270" i="19"/>
  <c r="E1270" i="19"/>
  <c r="D1270" i="19"/>
  <c r="G1252" i="19"/>
  <c r="F1252" i="19"/>
  <c r="E1252" i="19"/>
  <c r="D1252" i="19"/>
  <c r="G1250" i="19"/>
  <c r="F1250" i="19"/>
  <c r="E1250" i="19"/>
  <c r="D1250" i="19"/>
  <c r="E1223" i="19"/>
  <c r="F1223" i="19"/>
  <c r="G1223" i="19"/>
  <c r="D1223" i="19"/>
  <c r="G1110" i="19"/>
  <c r="F1110" i="19"/>
  <c r="E1110" i="19"/>
  <c r="D1110" i="19"/>
  <c r="G1119" i="19"/>
  <c r="F1119" i="19"/>
  <c r="E1119" i="19"/>
  <c r="D1119" i="19"/>
  <c r="E1043" i="19"/>
  <c r="F1043" i="19"/>
  <c r="G1043" i="19"/>
  <c r="D1043" i="19"/>
  <c r="D1071" i="19"/>
  <c r="G1050" i="19"/>
  <c r="F1050" i="19"/>
  <c r="E1050" i="19"/>
  <c r="D1050" i="19"/>
  <c r="G1048" i="19"/>
  <c r="F1048" i="19"/>
  <c r="E1048" i="19"/>
  <c r="D1048" i="19"/>
  <c r="G1046" i="19"/>
  <c r="F1046" i="19"/>
  <c r="E1046" i="19"/>
  <c r="D1046" i="19"/>
  <c r="E1033" i="19"/>
  <c r="F1033" i="19"/>
  <c r="G1033" i="19"/>
  <c r="D1033" i="19"/>
  <c r="G625" i="19" l="1"/>
  <c r="F625" i="19"/>
  <c r="E625" i="19"/>
  <c r="D625" i="19"/>
  <c r="E82" i="19"/>
  <c r="F82" i="19"/>
  <c r="G82" i="19"/>
  <c r="D82" i="19"/>
  <c r="E89" i="19"/>
  <c r="F89" i="19"/>
  <c r="G89" i="19"/>
  <c r="D89" i="19"/>
  <c r="E66" i="19"/>
  <c r="F66" i="19"/>
  <c r="G66" i="19"/>
  <c r="D66" i="19"/>
  <c r="G73" i="19"/>
  <c r="F73" i="19"/>
  <c r="E73" i="19"/>
  <c r="D73" i="19"/>
  <c r="G87" i="19"/>
  <c r="F87" i="19"/>
  <c r="E87" i="19"/>
  <c r="D87" i="19"/>
  <c r="G92" i="19"/>
  <c r="F92" i="19"/>
  <c r="E92" i="19"/>
  <c r="D92" i="19"/>
  <c r="G77" i="19"/>
  <c r="F77" i="19"/>
  <c r="E77" i="19"/>
  <c r="D77" i="19"/>
  <c r="E1311" i="19" l="1"/>
  <c r="F1311" i="19"/>
  <c r="G1311" i="19"/>
  <c r="D1311" i="19"/>
  <c r="G1093" i="19" l="1"/>
  <c r="F1093" i="19"/>
  <c r="E1093" i="19"/>
  <c r="D1093" i="19"/>
  <c r="G1041" i="19"/>
  <c r="F1041" i="19"/>
  <c r="E1041" i="19"/>
  <c r="D1041" i="19"/>
  <c r="G1039" i="19"/>
  <c r="F1039" i="19"/>
  <c r="E1039" i="19"/>
  <c r="D1039" i="19"/>
  <c r="G1031" i="19"/>
  <c r="F1031" i="19"/>
  <c r="E1031" i="19"/>
  <c r="D1031" i="19"/>
  <c r="G1022" i="19"/>
  <c r="F1022" i="19"/>
  <c r="E1022" i="19"/>
  <c r="D1022" i="19"/>
  <c r="G1020" i="19"/>
  <c r="F1020" i="19"/>
  <c r="E1020" i="19"/>
  <c r="D1020" i="19"/>
  <c r="G1009" i="19"/>
  <c r="F1009" i="19"/>
  <c r="E1009" i="19"/>
  <c r="D1009" i="19"/>
  <c r="G1061" i="19"/>
  <c r="F1061" i="19"/>
  <c r="E1061" i="19"/>
  <c r="D1061" i="19"/>
  <c r="D1059" i="19"/>
  <c r="E1059" i="19"/>
  <c r="F1059" i="19"/>
  <c r="G1059" i="19"/>
  <c r="E803" i="19"/>
  <c r="F803" i="19"/>
  <c r="G803" i="19"/>
  <c r="D803" i="19"/>
  <c r="D316" i="19" l="1"/>
  <c r="E316" i="19"/>
  <c r="F316" i="19"/>
  <c r="G316" i="19"/>
  <c r="E268" i="19"/>
  <c r="F268" i="19"/>
  <c r="G268" i="19"/>
  <c r="D268" i="19"/>
  <c r="D514" i="19"/>
  <c r="D496" i="19"/>
  <c r="D454" i="19"/>
  <c r="G23" i="19"/>
  <c r="F23" i="19"/>
  <c r="E23" i="19"/>
  <c r="D23" i="19"/>
  <c r="G1686" i="19"/>
  <c r="G1687" i="19" s="1"/>
  <c r="F1686" i="19"/>
  <c r="F1687" i="19" s="1"/>
  <c r="E1686" i="19"/>
  <c r="E1687" i="19" s="1"/>
  <c r="D1686" i="19"/>
  <c r="D1687" i="19" s="1"/>
  <c r="E1397" i="19"/>
  <c r="F1397" i="19"/>
  <c r="G1397" i="19"/>
  <c r="D1397" i="19"/>
  <c r="G1417" i="19"/>
  <c r="E1417" i="19"/>
  <c r="F1417" i="19"/>
  <c r="D1417" i="19"/>
  <c r="E1276" i="19"/>
  <c r="F1276" i="19"/>
  <c r="D1276" i="19"/>
  <c r="E889" i="19"/>
  <c r="F889" i="19"/>
  <c r="E1135" i="19"/>
  <c r="F1135" i="19"/>
  <c r="G1135" i="19"/>
  <c r="D1135" i="19"/>
  <c r="E945" i="19"/>
  <c r="F945" i="19"/>
  <c r="G945" i="19"/>
  <c r="D945" i="19"/>
  <c r="D663" i="19"/>
  <c r="E1259" i="19"/>
  <c r="F1259" i="19"/>
  <c r="G1259" i="19"/>
  <c r="D1259" i="19"/>
  <c r="E1117" i="19"/>
  <c r="F1117" i="19"/>
  <c r="G1117" i="19"/>
  <c r="D1117" i="19"/>
  <c r="E594" i="19"/>
  <c r="F594" i="19"/>
  <c r="G594" i="19"/>
  <c r="D594" i="19"/>
  <c r="D695" i="19"/>
  <c r="E695" i="19"/>
  <c r="F695" i="19"/>
  <c r="G695" i="19"/>
  <c r="E62" i="19"/>
  <c r="F62" i="19"/>
  <c r="G62" i="19"/>
  <c r="D62" i="19"/>
  <c r="D1123" i="19"/>
  <c r="G1495" i="19"/>
  <c r="F1495" i="19"/>
  <c r="E1495" i="19"/>
  <c r="D1495" i="19"/>
  <c r="G1456" i="19"/>
  <c r="F1456" i="19"/>
  <c r="E1456" i="19"/>
  <c r="D1456" i="19"/>
  <c r="G1440" i="19"/>
  <c r="F1440" i="19"/>
  <c r="E1440" i="19"/>
  <c r="D1440" i="19"/>
  <c r="G1411" i="19"/>
  <c r="F1411" i="19"/>
  <c r="E1411" i="19"/>
  <c r="D1411" i="19"/>
  <c r="G1408" i="19"/>
  <c r="F1408" i="19"/>
  <c r="E1408" i="19"/>
  <c r="D1408" i="19"/>
  <c r="G1281" i="19"/>
  <c r="F1281" i="19"/>
  <c r="E1281" i="19"/>
  <c r="D1281" i="19"/>
  <c r="G1230" i="19"/>
  <c r="F1230" i="19"/>
  <c r="E1230" i="19"/>
  <c r="D1230" i="19"/>
  <c r="G1160" i="19"/>
  <c r="F1160" i="19"/>
  <c r="E1160" i="19"/>
  <c r="D1160" i="19"/>
  <c r="G1145" i="19"/>
  <c r="G1148" i="19" s="1"/>
  <c r="F1145" i="19"/>
  <c r="F1148" i="19" s="1"/>
  <c r="E1145" i="19"/>
  <c r="E1148" i="19" s="1"/>
  <c r="D1145" i="19"/>
  <c r="D1148" i="19" s="1"/>
  <c r="G1005" i="19"/>
  <c r="F1005" i="19"/>
  <c r="E1005" i="19"/>
  <c r="D1005" i="19"/>
  <c r="D448" i="19"/>
  <c r="E448" i="19"/>
  <c r="F448" i="19"/>
  <c r="G448" i="19"/>
  <c r="E221" i="19"/>
  <c r="F221" i="19"/>
  <c r="G221" i="19"/>
  <c r="G1099" i="19"/>
  <c r="F1099" i="19"/>
  <c r="E1099" i="19"/>
  <c r="D1099" i="19"/>
  <c r="D25" i="19"/>
  <c r="E25" i="19"/>
  <c r="F25" i="19"/>
  <c r="G806" i="19"/>
  <c r="F806" i="19"/>
  <c r="E806" i="19"/>
  <c r="D806" i="19"/>
  <c r="E574" i="19"/>
  <c r="F574" i="19"/>
  <c r="G574" i="19"/>
  <c r="D574" i="19"/>
  <c r="E79" i="19"/>
  <c r="F79" i="19"/>
  <c r="G79" i="19"/>
  <c r="D79" i="19"/>
  <c r="E1548" i="19"/>
  <c r="F1548" i="19"/>
  <c r="G1548" i="19"/>
  <c r="D1548" i="19"/>
  <c r="E1463" i="19"/>
  <c r="F1463" i="19"/>
  <c r="G1463" i="19"/>
  <c r="D1463" i="19"/>
  <c r="E1442" i="19"/>
  <c r="F1442" i="19"/>
  <c r="G1442" i="19"/>
  <c r="D1442" i="19"/>
  <c r="E1318" i="19"/>
  <c r="F1318" i="19"/>
  <c r="G1318" i="19"/>
  <c r="D1318" i="19"/>
  <c r="D33" i="19"/>
  <c r="E33" i="19"/>
  <c r="F33" i="19"/>
  <c r="G33" i="19"/>
  <c r="D35" i="19"/>
  <c r="E35" i="19"/>
  <c r="F35" i="19"/>
  <c r="G35" i="19"/>
  <c r="G1182" i="19"/>
  <c r="F1182" i="19"/>
  <c r="E1182" i="19"/>
  <c r="D1182" i="19"/>
  <c r="E454" i="19"/>
  <c r="F454" i="19"/>
  <c r="G454" i="19"/>
  <c r="E1454" i="19"/>
  <c r="F1454" i="19"/>
  <c r="G1454" i="19"/>
  <c r="D1454" i="19"/>
  <c r="G1438" i="19"/>
  <c r="F1438" i="19"/>
  <c r="E1438" i="19"/>
  <c r="D1438" i="19"/>
  <c r="E1413" i="19"/>
  <c r="F1413" i="19"/>
  <c r="G1413" i="19"/>
  <c r="D1413" i="19"/>
  <c r="G1406" i="19"/>
  <c r="F1406" i="19"/>
  <c r="E1406" i="19"/>
  <c r="D1406" i="19"/>
  <c r="G1402" i="19"/>
  <c r="F1402" i="19"/>
  <c r="E1402" i="19"/>
  <c r="D1402" i="19"/>
  <c r="G1395" i="19"/>
  <c r="F1395" i="19"/>
  <c r="E1395" i="19"/>
  <c r="D1395" i="19"/>
  <c r="G1389" i="19"/>
  <c r="F1389" i="19"/>
  <c r="E1389" i="19"/>
  <c r="D1389" i="19"/>
  <c r="G1387" i="19"/>
  <c r="F1387" i="19"/>
  <c r="E1387" i="19"/>
  <c r="D1387" i="19"/>
  <c r="D1316" i="19"/>
  <c r="E1316" i="19"/>
  <c r="F1316" i="19"/>
  <c r="G1316" i="19"/>
  <c r="G1265" i="19"/>
  <c r="F1265" i="19"/>
  <c r="E1265" i="19"/>
  <c r="D1265" i="19"/>
  <c r="E1241" i="19"/>
  <c r="F1241" i="19"/>
  <c r="G1241" i="19"/>
  <c r="D1241" i="19"/>
  <c r="E1187" i="19"/>
  <c r="F1187" i="19"/>
  <c r="G1187" i="19"/>
  <c r="D1187" i="19"/>
  <c r="E1175" i="19"/>
  <c r="F1175" i="19"/>
  <c r="G1175" i="19"/>
  <c r="D1175" i="19"/>
  <c r="E1152" i="19"/>
  <c r="F1152" i="19"/>
  <c r="G1152" i="19"/>
  <c r="D1152" i="19"/>
  <c r="E1167" i="19"/>
  <c r="F1167" i="19"/>
  <c r="G1167" i="19"/>
  <c r="D1167" i="19"/>
  <c r="G1097" i="19"/>
  <c r="F1097" i="19"/>
  <c r="E1097" i="19"/>
  <c r="D1097" i="19"/>
  <c r="E986" i="19"/>
  <c r="F986" i="19"/>
  <c r="G986" i="19"/>
  <c r="G957" i="19"/>
  <c r="F957" i="19"/>
  <c r="E957" i="19"/>
  <c r="D957" i="19"/>
  <c r="G715" i="19"/>
  <c r="F715" i="19"/>
  <c r="E715" i="19"/>
  <c r="D715" i="19"/>
  <c r="E757" i="19"/>
  <c r="F757" i="19"/>
  <c r="G757" i="19"/>
  <c r="D757" i="19"/>
  <c r="D445" i="19"/>
  <c r="E445" i="19"/>
  <c r="F445" i="19"/>
  <c r="G445" i="19"/>
  <c r="G368" i="19"/>
  <c r="F368" i="19"/>
  <c r="E368" i="19"/>
  <c r="D368" i="19"/>
  <c r="E343" i="19"/>
  <c r="F343" i="19"/>
  <c r="G343" i="19"/>
  <c r="D343" i="19"/>
  <c r="D119" i="19"/>
  <c r="D161" i="19"/>
  <c r="E161" i="19"/>
  <c r="F161" i="19"/>
  <c r="G161" i="19"/>
  <c r="G996" i="19"/>
  <c r="F996" i="19"/>
  <c r="E996" i="19"/>
  <c r="D996" i="19"/>
  <c r="D69" i="19"/>
  <c r="E69" i="19"/>
  <c r="F69" i="19"/>
  <c r="G69" i="19"/>
  <c r="D1728" i="19"/>
  <c r="E1728" i="19"/>
  <c r="F1728" i="19"/>
  <c r="G1728" i="19"/>
  <c r="E1741" i="19"/>
  <c r="F1741" i="19"/>
  <c r="G1741" i="19"/>
  <c r="D1741" i="19"/>
  <c r="E1114" i="19"/>
  <c r="F1114" i="19"/>
  <c r="G1114" i="19"/>
  <c r="D1114" i="19"/>
  <c r="E494" i="19"/>
  <c r="F494" i="19"/>
  <c r="G494" i="19"/>
  <c r="D494" i="19"/>
  <c r="G16" i="19"/>
  <c r="F16" i="19"/>
  <c r="E16" i="19"/>
  <c r="D16" i="19"/>
  <c r="H1381" i="19"/>
  <c r="G1381" i="19"/>
  <c r="F1381" i="19"/>
  <c r="E1381" i="19"/>
  <c r="D1381" i="19"/>
  <c r="G29" i="19"/>
  <c r="F29" i="19"/>
  <c r="E29" i="19"/>
  <c r="D29" i="19"/>
  <c r="F1391" i="19"/>
  <c r="E1391" i="19"/>
  <c r="D1391" i="19"/>
  <c r="D1430" i="19"/>
  <c r="E1430" i="19"/>
  <c r="F1430" i="19"/>
  <c r="G1430" i="19"/>
  <c r="D1337" i="19"/>
  <c r="E1337" i="19"/>
  <c r="F1337" i="19"/>
  <c r="G1337" i="19"/>
  <c r="D990" i="19"/>
  <c r="E990" i="19"/>
  <c r="F990" i="19"/>
  <c r="G990" i="19"/>
  <c r="D916" i="19"/>
  <c r="E916" i="19"/>
  <c r="F916" i="19"/>
  <c r="G916" i="19"/>
  <c r="E1599" i="19"/>
  <c r="F1599" i="19"/>
  <c r="G1599" i="19"/>
  <c r="D1599" i="19"/>
  <c r="E1071" i="19"/>
  <c r="F1071" i="19"/>
  <c r="G1071" i="19"/>
  <c r="E1560" i="19"/>
  <c r="F1560" i="19"/>
  <c r="G1560" i="19"/>
  <c r="D1560" i="19"/>
  <c r="G1558" i="19"/>
  <c r="F1558" i="19"/>
  <c r="E1558" i="19"/>
  <c r="D1558" i="19"/>
  <c r="D1545" i="19"/>
  <c r="E1139" i="19"/>
  <c r="F1139" i="19"/>
  <c r="G1139" i="19"/>
  <c r="D1139" i="19"/>
  <c r="G85" i="19"/>
  <c r="F85" i="19"/>
  <c r="E85" i="19"/>
  <c r="D85" i="19"/>
  <c r="G1052" i="19"/>
  <c r="F1052" i="19"/>
  <c r="E1052" i="19"/>
  <c r="D1052" i="19"/>
  <c r="G1112" i="19"/>
  <c r="F1112" i="19"/>
  <c r="E1112" i="19"/>
  <c r="D1112" i="19"/>
  <c r="E1287" i="19"/>
  <c r="F1287" i="19"/>
  <c r="G1287" i="19"/>
  <c r="D1287" i="19"/>
  <c r="G1276" i="19"/>
  <c r="G1158" i="19"/>
  <c r="F1158" i="19"/>
  <c r="E1158" i="19"/>
  <c r="D1158" i="19"/>
  <c r="E1219" i="19"/>
  <c r="F1219" i="19"/>
  <c r="G1219" i="19"/>
  <c r="D1219" i="19"/>
  <c r="E1198" i="19"/>
  <c r="F1198" i="19"/>
  <c r="G1198" i="19"/>
  <c r="D1198" i="19"/>
  <c r="G1095" i="19"/>
  <c r="F1095" i="19"/>
  <c r="E1095" i="19"/>
  <c r="D1095" i="19"/>
  <c r="D765" i="19"/>
  <c r="E765" i="19"/>
  <c r="F765" i="19"/>
  <c r="G765" i="19"/>
  <c r="E620" i="19"/>
  <c r="F620" i="19"/>
  <c r="G620" i="19"/>
  <c r="D620" i="19"/>
  <c r="E451" i="19"/>
  <c r="F451" i="19"/>
  <c r="G451" i="19"/>
  <c r="D451" i="19"/>
  <c r="E372" i="19"/>
  <c r="F372" i="19"/>
  <c r="G372" i="19"/>
  <c r="D372" i="19"/>
  <c r="G1707" i="19"/>
  <c r="F1707" i="19"/>
  <c r="E1707" i="19"/>
  <c r="D1707" i="19"/>
  <c r="G1705" i="19"/>
  <c r="F1705" i="19"/>
  <c r="E1705" i="19"/>
  <c r="D1705" i="19"/>
  <c r="E1678" i="19"/>
  <c r="F1678" i="19"/>
  <c r="G1678" i="19"/>
  <c r="D1678" i="19"/>
  <c r="G616" i="19"/>
  <c r="F616" i="19"/>
  <c r="E616" i="19"/>
  <c r="D616" i="19"/>
  <c r="D914" i="19"/>
  <c r="E914" i="19"/>
  <c r="F914" i="19"/>
  <c r="G914" i="19"/>
  <c r="D228" i="19"/>
  <c r="E228" i="19"/>
  <c r="F228" i="19"/>
  <c r="G228" i="19"/>
  <c r="E1234" i="19"/>
  <c r="F1234" i="19"/>
  <c r="G1234" i="19"/>
  <c r="D1234" i="19"/>
  <c r="E1123" i="19"/>
  <c r="F1123" i="19"/>
  <c r="G1123" i="19"/>
  <c r="E947" i="19"/>
  <c r="F947" i="19"/>
  <c r="G947" i="19"/>
  <c r="D947" i="19"/>
  <c r="E1054" i="19"/>
  <c r="F1054" i="19"/>
  <c r="G1054" i="19"/>
  <c r="D1054" i="19"/>
  <c r="E508" i="19"/>
  <c r="F508" i="19"/>
  <c r="G508" i="19"/>
  <c r="D508" i="19"/>
  <c r="G638" i="19"/>
  <c r="F638" i="19"/>
  <c r="E638" i="19"/>
  <c r="D638" i="19"/>
  <c r="E1150" i="19"/>
  <c r="F1150" i="19"/>
  <c r="G1150" i="19"/>
  <c r="D1150" i="19"/>
  <c r="E75" i="19"/>
  <c r="F75" i="19"/>
  <c r="G75" i="19"/>
  <c r="D75" i="19"/>
  <c r="E71" i="19"/>
  <c r="F71" i="19"/>
  <c r="G71" i="19"/>
  <c r="D71" i="19"/>
  <c r="G1272" i="19"/>
  <c r="F1272" i="19"/>
  <c r="E1272" i="19"/>
  <c r="D1272" i="19"/>
  <c r="E583" i="19"/>
  <c r="F583" i="19"/>
  <c r="G583" i="19"/>
  <c r="D583" i="19"/>
  <c r="G1469" i="19"/>
  <c r="F1469" i="19"/>
  <c r="E1469" i="19"/>
  <c r="D1469" i="19"/>
  <c r="G1332" i="19"/>
  <c r="F1332" i="19"/>
  <c r="E1332" i="19"/>
  <c r="D1332" i="19"/>
  <c r="G1330" i="19"/>
  <c r="F1330" i="19"/>
  <c r="E1330" i="19"/>
  <c r="D1330" i="19"/>
  <c r="D927" i="19"/>
  <c r="E853" i="19"/>
  <c r="F853" i="19"/>
  <c r="G853" i="19"/>
  <c r="D853" i="19"/>
  <c r="E636" i="19"/>
  <c r="F636" i="19"/>
  <c r="G636" i="19"/>
  <c r="D636" i="19"/>
  <c r="E111" i="19"/>
  <c r="F111" i="19"/>
  <c r="G111" i="19"/>
  <c r="D111" i="19"/>
  <c r="D1102" i="19"/>
  <c r="E1102" i="19"/>
  <c r="F1102" i="19"/>
  <c r="G1102" i="19"/>
  <c r="E1215" i="19"/>
  <c r="F1215" i="19"/>
  <c r="G1215" i="19"/>
  <c r="D1215" i="19"/>
  <c r="E1087" i="19"/>
  <c r="F1087" i="19"/>
  <c r="G1087" i="19"/>
  <c r="D1087" i="19"/>
  <c r="E1065" i="19"/>
  <c r="F1065" i="19"/>
  <c r="G1065" i="19"/>
  <c r="D1065" i="19"/>
  <c r="E982" i="19"/>
  <c r="F982" i="19"/>
  <c r="G982" i="19"/>
  <c r="D982" i="19"/>
  <c r="E881" i="19"/>
  <c r="F881" i="19"/>
  <c r="G881" i="19"/>
  <c r="D881" i="19"/>
  <c r="D844" i="19"/>
  <c r="E844" i="19"/>
  <c r="F844" i="19"/>
  <c r="G844" i="19"/>
  <c r="E705" i="19"/>
  <c r="F705" i="19"/>
  <c r="G705" i="19"/>
  <c r="D705" i="19"/>
  <c r="D291" i="19"/>
  <c r="E291" i="19"/>
  <c r="F291" i="19"/>
  <c r="G291" i="19"/>
  <c r="D150" i="19"/>
  <c r="E150" i="19"/>
  <c r="F150" i="19"/>
  <c r="G150" i="19"/>
  <c r="E1279" i="19"/>
  <c r="F1279" i="19"/>
  <c r="G1279" i="19"/>
  <c r="D1279" i="19"/>
  <c r="G485" i="19"/>
  <c r="F485" i="19"/>
  <c r="E485" i="19"/>
  <c r="D485" i="19"/>
  <c r="F45" i="19"/>
  <c r="F48" i="19" s="1"/>
  <c r="E45" i="19"/>
  <c r="E48" i="19" s="1"/>
  <c r="E51" i="19" s="1"/>
  <c r="D45" i="19"/>
  <c r="D48" i="19" s="1"/>
  <c r="D51" i="19" s="1"/>
  <c r="G18" i="19"/>
  <c r="F18" i="19"/>
  <c r="E18" i="19"/>
  <c r="D18" i="19"/>
  <c r="E1210" i="19"/>
  <c r="F1210" i="19"/>
  <c r="G1210" i="19"/>
  <c r="D1210" i="19"/>
  <c r="E1130" i="19"/>
  <c r="F1130" i="19"/>
  <c r="G1130" i="19"/>
  <c r="D1130" i="19"/>
  <c r="E755" i="19"/>
  <c r="F755" i="19"/>
  <c r="G755" i="19"/>
  <c r="D755" i="19"/>
  <c r="E581" i="19"/>
  <c r="F581" i="19"/>
  <c r="G581" i="19"/>
  <c r="D581" i="19"/>
  <c r="D1502" i="19"/>
  <c r="E1500" i="19"/>
  <c r="F1500" i="19"/>
  <c r="G1500" i="19"/>
  <c r="D1500" i="19"/>
  <c r="E1180" i="19"/>
  <c r="F1180" i="19"/>
  <c r="G1180" i="19"/>
  <c r="D1180" i="19"/>
  <c r="D592" i="19"/>
  <c r="E592" i="19"/>
  <c r="F592" i="19"/>
  <c r="G592" i="19"/>
  <c r="E329" i="19"/>
  <c r="F329" i="19"/>
  <c r="G329" i="19"/>
  <c r="D329" i="19"/>
  <c r="D310" i="19"/>
  <c r="E310" i="19"/>
  <c r="F310" i="19"/>
  <c r="G310" i="19"/>
  <c r="E1721" i="19"/>
  <c r="F1721" i="19"/>
  <c r="G1721" i="19"/>
  <c r="D1721" i="19"/>
  <c r="E1731" i="19"/>
  <c r="F1731" i="19"/>
  <c r="G1731" i="19"/>
  <c r="D1731" i="19"/>
  <c r="G1724" i="19"/>
  <c r="F1724" i="19"/>
  <c r="E1724" i="19"/>
  <c r="D1724" i="19"/>
  <c r="G1537" i="19"/>
  <c r="G1538" i="19" s="1"/>
  <c r="G1747" i="19"/>
  <c r="F1747" i="19"/>
  <c r="E1747" i="19"/>
  <c r="D1747" i="19"/>
  <c r="G1000" i="19"/>
  <c r="F1000" i="19"/>
  <c r="E1000" i="19"/>
  <c r="D1000" i="19"/>
  <c r="G943" i="19"/>
  <c r="F943" i="19"/>
  <c r="E943" i="19"/>
  <c r="D943" i="19"/>
  <c r="G920" i="19"/>
  <c r="F920" i="19"/>
  <c r="E920" i="19"/>
  <c r="D920" i="19"/>
  <c r="G905" i="19"/>
  <c r="F905" i="19"/>
  <c r="E905" i="19"/>
  <c r="D905" i="19"/>
  <c r="G334" i="19"/>
  <c r="F334" i="19"/>
  <c r="E334" i="19"/>
  <c r="D334" i="19"/>
  <c r="E783" i="19"/>
  <c r="F783" i="19"/>
  <c r="G783" i="19"/>
  <c r="D783" i="19"/>
  <c r="G577" i="19"/>
  <c r="F577" i="19"/>
  <c r="E577" i="19"/>
  <c r="D577" i="19"/>
  <c r="G572" i="19"/>
  <c r="F572" i="19"/>
  <c r="E572" i="19"/>
  <c r="D572" i="19"/>
  <c r="G863" i="19"/>
  <c r="F863" i="19"/>
  <c r="E863" i="19"/>
  <c r="D863" i="19"/>
  <c r="E870" i="19"/>
  <c r="F870" i="19"/>
  <c r="G870" i="19"/>
  <c r="D870" i="19"/>
  <c r="E270" i="19"/>
  <c r="F270" i="19"/>
  <c r="G270" i="19"/>
  <c r="E230" i="19"/>
  <c r="F230" i="19"/>
  <c r="G230" i="19"/>
  <c r="E1217" i="19"/>
  <c r="F1217" i="19"/>
  <c r="G1217" i="19"/>
  <c r="D1217" i="19"/>
  <c r="D1172" i="19"/>
  <c r="E1172" i="19"/>
  <c r="F1172" i="19"/>
  <c r="E1256" i="19"/>
  <c r="F1256" i="19"/>
  <c r="G1256" i="19"/>
  <c r="D1256" i="19"/>
  <c r="G1192" i="19"/>
  <c r="F1192" i="19"/>
  <c r="E1192" i="19"/>
  <c r="D1192" i="19"/>
  <c r="G1083" i="19"/>
  <c r="F1083" i="19"/>
  <c r="E1083" i="19"/>
  <c r="D1083" i="19"/>
  <c r="G1063" i="19"/>
  <c r="F1063" i="19"/>
  <c r="E1063" i="19"/>
  <c r="D1063" i="19"/>
  <c r="G918" i="19"/>
  <c r="F918" i="19"/>
  <c r="E918" i="19"/>
  <c r="D918" i="19"/>
  <c r="G490" i="19"/>
  <c r="F490" i="19"/>
  <c r="E490" i="19"/>
  <c r="D490" i="19"/>
  <c r="D318" i="19"/>
  <c r="E318" i="19"/>
  <c r="F318" i="19"/>
  <c r="D106" i="19"/>
  <c r="E106" i="19"/>
  <c r="F106" i="19"/>
  <c r="G106" i="19"/>
  <c r="G1530" i="19"/>
  <c r="F1530" i="19"/>
  <c r="F1537" i="19" s="1"/>
  <c r="E1530" i="19"/>
  <c r="E1537" i="19" s="1"/>
  <c r="D1530" i="19"/>
  <c r="D1537" i="19" s="1"/>
  <c r="D1538" i="19" s="1"/>
  <c r="G178" i="19"/>
  <c r="F178" i="19"/>
  <c r="E178" i="19"/>
  <c r="D178" i="19"/>
  <c r="G1254" i="19"/>
  <c r="F1254" i="19"/>
  <c r="E1254" i="19"/>
  <c r="D1254" i="19"/>
  <c r="G1744" i="19"/>
  <c r="F1744" i="19"/>
  <c r="E1744" i="19"/>
  <c r="D1744" i="19"/>
  <c r="G1735" i="19"/>
  <c r="F1735" i="19"/>
  <c r="E1735" i="19"/>
  <c r="D1735" i="19"/>
  <c r="G1339" i="19"/>
  <c r="F1339" i="19"/>
  <c r="E1339" i="19"/>
  <c r="D1339" i="19"/>
  <c r="E1274" i="19"/>
  <c r="G977" i="19"/>
  <c r="F977" i="19"/>
  <c r="E977" i="19"/>
  <c r="D977" i="19"/>
  <c r="E1543" i="19"/>
  <c r="F1543" i="19"/>
  <c r="E496" i="19"/>
  <c r="F496" i="19"/>
  <c r="G496" i="19"/>
  <c r="E1393" i="19"/>
  <c r="F1393" i="19"/>
  <c r="G1393" i="19"/>
  <c r="D1393" i="19"/>
  <c r="E1184" i="19"/>
  <c r="F1184" i="19"/>
  <c r="G1184" i="19"/>
  <c r="D1184" i="19"/>
  <c r="D1137" i="19"/>
  <c r="E565" i="19"/>
  <c r="F565" i="19"/>
  <c r="G565" i="19"/>
  <c r="D565" i="19"/>
  <c r="E1432" i="19"/>
  <c r="F1432" i="19"/>
  <c r="G1432" i="19"/>
  <c r="D1432" i="19"/>
  <c r="G965" i="19"/>
  <c r="F965" i="19"/>
  <c r="E965" i="19"/>
  <c r="D965" i="19"/>
  <c r="E952" i="19"/>
  <c r="F952" i="19"/>
  <c r="G952" i="19"/>
  <c r="D952" i="19"/>
  <c r="E771" i="19"/>
  <c r="F771" i="19"/>
  <c r="G771" i="19"/>
  <c r="D771" i="19"/>
  <c r="D1703" i="19"/>
  <c r="E1703" i="19"/>
  <c r="F1703" i="19"/>
  <c r="G1703" i="19"/>
  <c r="G1274" i="19"/>
  <c r="F1274" i="19"/>
  <c r="D1274" i="19"/>
  <c r="E998" i="19"/>
  <c r="F998" i="19"/>
  <c r="G998" i="19"/>
  <c r="D998" i="19"/>
  <c r="E979" i="19"/>
  <c r="F979" i="19"/>
  <c r="G979" i="19"/>
  <c r="D979" i="19"/>
  <c r="E768" i="19"/>
  <c r="F768" i="19"/>
  <c r="G768" i="19"/>
  <c r="D768" i="19"/>
  <c r="E883" i="19"/>
  <c r="F883" i="19"/>
  <c r="G883" i="19"/>
  <c r="D883" i="19"/>
  <c r="G54" i="19"/>
  <c r="F54" i="19"/>
  <c r="E54" i="19"/>
  <c r="D54" i="19"/>
  <c r="E1177" i="19"/>
  <c r="F1177" i="19"/>
  <c r="G1177" i="19"/>
  <c r="D1177" i="19"/>
  <c r="F644" i="19"/>
  <c r="E644" i="19"/>
  <c r="D644" i="19"/>
  <c r="F599" i="19"/>
  <c r="E599" i="19"/>
  <c r="D599" i="19"/>
  <c r="E378" i="19"/>
  <c r="E1459" i="19"/>
  <c r="F1459" i="19"/>
  <c r="G1459" i="19"/>
  <c r="D1459" i="19"/>
  <c r="E1201" i="19"/>
  <c r="F1201" i="19"/>
  <c r="G1201" i="19"/>
  <c r="D1201" i="19"/>
  <c r="E618" i="19"/>
  <c r="F618" i="19"/>
  <c r="G618" i="19"/>
  <c r="D618" i="19"/>
  <c r="G181" i="19"/>
  <c r="F181" i="19"/>
  <c r="E181" i="19"/>
  <c r="E1194" i="19"/>
  <c r="F1194" i="19"/>
  <c r="G1194" i="19"/>
  <c r="D1194" i="19"/>
  <c r="G1172" i="19"/>
  <c r="D1164" i="19"/>
  <c r="E1169" i="19"/>
  <c r="F1169" i="19"/>
  <c r="G1169" i="19"/>
  <c r="D1169" i="19"/>
  <c r="E1434" i="19"/>
  <c r="F1434" i="19"/>
  <c r="G1434" i="19"/>
  <c r="D1434" i="19"/>
  <c r="E1471" i="19"/>
  <c r="F1471" i="19"/>
  <c r="G1471" i="19"/>
  <c r="D1471" i="19"/>
  <c r="E1307" i="19"/>
  <c r="F1307" i="19"/>
  <c r="G1307" i="19"/>
  <c r="D1307" i="19"/>
  <c r="E1078" i="19"/>
  <c r="F1078" i="19"/>
  <c r="G1078" i="19"/>
  <c r="D1078" i="19"/>
  <c r="E713" i="19"/>
  <c r="F713" i="19"/>
  <c r="G713" i="19"/>
  <c r="D713" i="19"/>
  <c r="D640" i="19"/>
  <c r="D874" i="19"/>
  <c r="D339" i="19"/>
  <c r="D104" i="19"/>
  <c r="E100" i="19"/>
  <c r="F100" i="19"/>
  <c r="G100" i="19"/>
  <c r="D100" i="19"/>
  <c r="G753" i="19"/>
  <c r="F753" i="19"/>
  <c r="E753" i="19"/>
  <c r="D753" i="19"/>
  <c r="G1751" i="19"/>
  <c r="G1756" i="19" s="1"/>
  <c r="F1751" i="19"/>
  <c r="F1756" i="19" s="1"/>
  <c r="E1751" i="19"/>
  <c r="E1756" i="19" s="1"/>
  <c r="D1751" i="19"/>
  <c r="D1756" i="19" s="1"/>
  <c r="G1738" i="19"/>
  <c r="F1738" i="19"/>
  <c r="E1738" i="19"/>
  <c r="D1738" i="19"/>
  <c r="G1719" i="19"/>
  <c r="F1719" i="19"/>
  <c r="E1719" i="19"/>
  <c r="D1719" i="19"/>
  <c r="G1711" i="19"/>
  <c r="F1711" i="19"/>
  <c r="E1711" i="19"/>
  <c r="D1711" i="19"/>
  <c r="G1709" i="19"/>
  <c r="F1709" i="19"/>
  <c r="E1709" i="19"/>
  <c r="D1709" i="19"/>
  <c r="G1699" i="19"/>
  <c r="F1699" i="19"/>
  <c r="E1699" i="19"/>
  <c r="D1699" i="19"/>
  <c r="G1696" i="19"/>
  <c r="F1696" i="19"/>
  <c r="E1696" i="19"/>
  <c r="D1696" i="19"/>
  <c r="G1672" i="19"/>
  <c r="F1672" i="19"/>
  <c r="E1672" i="19"/>
  <c r="D1672" i="19"/>
  <c r="G1562" i="19"/>
  <c r="F1562" i="19"/>
  <c r="E1562" i="19"/>
  <c r="D1562" i="19"/>
  <c r="G1554" i="19"/>
  <c r="F1554" i="19"/>
  <c r="E1554" i="19"/>
  <c r="D1554" i="19"/>
  <c r="G1551" i="19"/>
  <c r="F1551" i="19"/>
  <c r="E1551" i="19"/>
  <c r="D1551" i="19"/>
  <c r="G1545" i="19"/>
  <c r="F1545" i="19"/>
  <c r="E1545" i="19"/>
  <c r="G1502" i="19"/>
  <c r="F1502" i="19"/>
  <c r="E1502" i="19"/>
  <c r="G1400" i="19"/>
  <c r="F1400" i="19"/>
  <c r="E1400" i="19"/>
  <c r="D1400" i="19"/>
  <c r="G1347" i="19"/>
  <c r="F1347" i="19"/>
  <c r="E1347" i="19"/>
  <c r="D1347" i="19"/>
  <c r="G1289" i="19"/>
  <c r="F1289" i="19"/>
  <c r="E1289" i="19"/>
  <c r="D1289" i="19"/>
  <c r="G1285" i="19"/>
  <c r="F1285" i="19"/>
  <c r="E1285" i="19"/>
  <c r="D1285" i="19"/>
  <c r="G1263" i="19"/>
  <c r="F1263" i="19"/>
  <c r="E1263" i="19"/>
  <c r="D1263" i="19"/>
  <c r="G1236" i="19"/>
  <c r="F1236" i="19"/>
  <c r="E1236" i="19"/>
  <c r="D1236" i="19"/>
  <c r="G1164" i="19"/>
  <c r="F1164" i="19"/>
  <c r="E1164" i="19"/>
  <c r="G1137" i="19"/>
  <c r="F1137" i="19"/>
  <c r="E1137" i="19"/>
  <c r="G1121" i="19"/>
  <c r="F1121" i="19"/>
  <c r="E1121" i="19"/>
  <c r="D1121" i="19"/>
  <c r="G1106" i="19"/>
  <c r="F1106" i="19"/>
  <c r="E1106" i="19"/>
  <c r="D1106" i="19"/>
  <c r="G1085" i="19"/>
  <c r="F1085" i="19"/>
  <c r="E1085" i="19"/>
  <c r="D1085" i="19"/>
  <c r="G1081" i="19"/>
  <c r="F1081" i="19"/>
  <c r="E1081" i="19"/>
  <c r="D1081" i="19"/>
  <c r="G1067" i="19"/>
  <c r="F1067" i="19"/>
  <c r="E1067" i="19"/>
  <c r="D1067" i="19"/>
  <c r="G994" i="19"/>
  <c r="F994" i="19"/>
  <c r="E994" i="19"/>
  <c r="D994" i="19"/>
  <c r="G992" i="19"/>
  <c r="F992" i="19"/>
  <c r="E992" i="19"/>
  <c r="D992" i="19"/>
  <c r="G968" i="19"/>
  <c r="F968" i="19"/>
  <c r="E968" i="19"/>
  <c r="D968" i="19"/>
  <c r="G959" i="19"/>
  <c r="F959" i="19"/>
  <c r="E959" i="19"/>
  <c r="D959" i="19"/>
  <c r="G927" i="19"/>
  <c r="F927" i="19"/>
  <c r="E927" i="19"/>
  <c r="G925" i="19"/>
  <c r="F925" i="19"/>
  <c r="E925" i="19"/>
  <c r="D925" i="19"/>
  <c r="G912" i="19"/>
  <c r="F912" i="19"/>
  <c r="E912" i="19"/>
  <c r="D912" i="19"/>
  <c r="G910" i="19"/>
  <c r="F910" i="19"/>
  <c r="E910" i="19"/>
  <c r="D910" i="19"/>
  <c r="G900" i="19"/>
  <c r="F900" i="19"/>
  <c r="E900" i="19"/>
  <c r="D900" i="19"/>
  <c r="G889" i="19"/>
  <c r="G887" i="19"/>
  <c r="F887" i="19"/>
  <c r="E887" i="19"/>
  <c r="D887" i="19"/>
  <c r="G879" i="19"/>
  <c r="F879" i="19"/>
  <c r="E879" i="19"/>
  <c r="D879" i="19"/>
  <c r="G874" i="19"/>
  <c r="F874" i="19"/>
  <c r="E874" i="19"/>
  <c r="G858" i="19"/>
  <c r="F858" i="19"/>
  <c r="E858" i="19"/>
  <c r="D858" i="19"/>
  <c r="G847" i="19"/>
  <c r="F847" i="19"/>
  <c r="E847" i="19"/>
  <c r="D847" i="19"/>
  <c r="G813" i="19"/>
  <c r="F813" i="19"/>
  <c r="E813" i="19"/>
  <c r="D813" i="19"/>
  <c r="G792" i="19"/>
  <c r="F792" i="19"/>
  <c r="E792" i="19"/>
  <c r="D792" i="19"/>
  <c r="G785" i="19"/>
  <c r="F785" i="19"/>
  <c r="E785" i="19"/>
  <c r="D785" i="19"/>
  <c r="G776" i="19"/>
  <c r="F776" i="19"/>
  <c r="E776" i="19"/>
  <c r="D776" i="19"/>
  <c r="G762" i="19"/>
  <c r="F762" i="19"/>
  <c r="E762" i="19"/>
  <c r="D762" i="19"/>
  <c r="G760" i="19"/>
  <c r="F760" i="19"/>
  <c r="E760" i="19"/>
  <c r="D760" i="19"/>
  <c r="G750" i="19"/>
  <c r="F750" i="19"/>
  <c r="E750" i="19"/>
  <c r="D750" i="19"/>
  <c r="G726" i="19"/>
  <c r="F726" i="19"/>
  <c r="E726" i="19"/>
  <c r="G723" i="19"/>
  <c r="F723" i="19"/>
  <c r="E723" i="19"/>
  <c r="D723" i="19"/>
  <c r="G717" i="19"/>
  <c r="F717" i="19"/>
  <c r="E717" i="19"/>
  <c r="D717" i="19"/>
  <c r="G707" i="19"/>
  <c r="F707" i="19"/>
  <c r="E707" i="19"/>
  <c r="D707" i="19"/>
  <c r="G699" i="19"/>
  <c r="F699" i="19"/>
  <c r="E699" i="19"/>
  <c r="D699" i="19"/>
  <c r="G685" i="19"/>
  <c r="F685" i="19"/>
  <c r="E685" i="19"/>
  <c r="D685" i="19"/>
  <c r="G672" i="19"/>
  <c r="F672" i="19"/>
  <c r="E672" i="19"/>
  <c r="D672" i="19"/>
  <c r="G663" i="19"/>
  <c r="F663" i="19"/>
  <c r="E663" i="19"/>
  <c r="G661" i="19"/>
  <c r="F661" i="19"/>
  <c r="E661" i="19"/>
  <c r="D661" i="19"/>
  <c r="G644" i="19"/>
  <c r="G640" i="19"/>
  <c r="F640" i="19"/>
  <c r="E640" i="19"/>
  <c r="G599" i="19"/>
  <c r="G514" i="19"/>
  <c r="F514" i="19"/>
  <c r="E514" i="19"/>
  <c r="G378" i="19"/>
  <c r="F378" i="19"/>
  <c r="D378" i="19"/>
  <c r="G374" i="19"/>
  <c r="F374" i="19"/>
  <c r="E374" i="19"/>
  <c r="D374" i="19"/>
  <c r="G370" i="19"/>
  <c r="F370" i="19"/>
  <c r="E370" i="19"/>
  <c r="D370" i="19"/>
  <c r="G339" i="19"/>
  <c r="F339" i="19"/>
  <c r="E339" i="19"/>
  <c r="G337" i="19"/>
  <c r="F337" i="19"/>
  <c r="E337" i="19"/>
  <c r="D337" i="19"/>
  <c r="G318" i="19"/>
  <c r="D270" i="19"/>
  <c r="D230" i="19"/>
  <c r="G139" i="19"/>
  <c r="F139" i="19"/>
  <c r="E139" i="19"/>
  <c r="D139" i="19"/>
  <c r="G136" i="19"/>
  <c r="F136" i="19"/>
  <c r="E136" i="19"/>
  <c r="D136" i="19"/>
  <c r="G134" i="19"/>
  <c r="F134" i="19"/>
  <c r="E134" i="19"/>
  <c r="D134" i="19"/>
  <c r="G119" i="19"/>
  <c r="F119" i="19"/>
  <c r="E119" i="19"/>
  <c r="G109" i="19"/>
  <c r="F109" i="19"/>
  <c r="E109" i="19"/>
  <c r="D109" i="19"/>
  <c r="G104" i="19"/>
  <c r="F104" i="19"/>
  <c r="E104" i="19"/>
  <c r="G102" i="19"/>
  <c r="F102" i="19"/>
  <c r="E102" i="19"/>
  <c r="D102" i="19"/>
  <c r="G45" i="19"/>
  <c r="G48" i="19" s="1"/>
  <c r="G51" i="19" s="1"/>
  <c r="G27" i="19"/>
  <c r="F27" i="19"/>
  <c r="E27" i="19"/>
  <c r="D27" i="19"/>
  <c r="D1543" i="19"/>
  <c r="G821" i="19"/>
  <c r="F821" i="19"/>
  <c r="E821" i="19"/>
  <c r="D821" i="19"/>
  <c r="G1543" i="19"/>
  <c r="G1680" i="19" l="1"/>
  <c r="F1680" i="19"/>
  <c r="E1680" i="19"/>
  <c r="D1680" i="19"/>
  <c r="E1379" i="19"/>
  <c r="E1404" i="19"/>
  <c r="F1379" i="19"/>
  <c r="F1404" i="19"/>
  <c r="G1379" i="19"/>
  <c r="G1404" i="19"/>
  <c r="D1379" i="19"/>
  <c r="D1404" i="19"/>
  <c r="G1143" i="19"/>
  <c r="D1143" i="19"/>
  <c r="F1143" i="19"/>
  <c r="E1143" i="19"/>
  <c r="F868" i="19"/>
  <c r="G1089" i="19"/>
  <c r="G868" i="19"/>
  <c r="D1089" i="19"/>
  <c r="D868" i="19"/>
  <c r="E1089" i="19"/>
  <c r="E868" i="19"/>
  <c r="F1089" i="19"/>
  <c r="G579" i="19"/>
  <c r="F579" i="19"/>
  <c r="E579" i="19"/>
  <c r="D579" i="19"/>
  <c r="E1757" i="19"/>
  <c r="F1757" i="19"/>
  <c r="F1428" i="19"/>
  <c r="F1426" i="19" s="1"/>
  <c r="F1424" i="19" s="1"/>
  <c r="F1422" i="19" s="1"/>
  <c r="E1428" i="19"/>
  <c r="E1426" i="19" s="1"/>
  <c r="E1424" i="19" s="1"/>
  <c r="E1422" i="19" s="1"/>
  <c r="D1428" i="19"/>
  <c r="D1426" i="19" s="1"/>
  <c r="D1424" i="19" s="1"/>
  <c r="D1422" i="19" s="1"/>
  <c r="G1428" i="19"/>
  <c r="G1426" i="19" s="1"/>
  <c r="G1424" i="19" s="1"/>
  <c r="G1422" i="19" s="1"/>
  <c r="E1246" i="19"/>
  <c r="G1701" i="19"/>
  <c r="F1246" i="19"/>
  <c r="G1246" i="19"/>
  <c r="E1701" i="19"/>
  <c r="D1246" i="19"/>
  <c r="D94" i="19"/>
  <c r="G94" i="19"/>
  <c r="E94" i="19"/>
  <c r="F94" i="19"/>
  <c r="G64" i="19"/>
  <c r="F31" i="19"/>
  <c r="G31" i="19"/>
  <c r="D37" i="19"/>
  <c r="E37" i="19"/>
  <c r="G37" i="19"/>
  <c r="F1701" i="19"/>
  <c r="F37" i="19"/>
  <c r="D31" i="19"/>
  <c r="E31" i="19"/>
  <c r="F64" i="19"/>
  <c r="E1713" i="19"/>
  <c r="E1538" i="19"/>
  <c r="E64" i="19"/>
  <c r="G1713" i="19"/>
  <c r="F51" i="19"/>
  <c r="D1701" i="19"/>
  <c r="D64" i="19"/>
  <c r="D1713" i="19"/>
  <c r="F1713" i="19"/>
  <c r="F1538" i="19"/>
  <c r="D1522" i="19" l="1"/>
  <c r="D1761" i="19" s="1"/>
  <c r="E1522" i="19"/>
  <c r="F1522" i="19"/>
  <c r="G1522" i="19"/>
  <c r="E1716" i="19"/>
  <c r="G1716" i="19"/>
  <c r="G97" i="19"/>
  <c r="F1716" i="19"/>
  <c r="G1759" i="19"/>
  <c r="D1759" i="19"/>
  <c r="F1759" i="19"/>
  <c r="E1759" i="19"/>
  <c r="F97" i="19"/>
  <c r="E97" i="19"/>
  <c r="D40" i="19"/>
  <c r="F40" i="19"/>
  <c r="E40" i="19"/>
  <c r="E1760" i="19"/>
  <c r="D1716" i="19"/>
  <c r="F1760" i="19"/>
  <c r="E1090" i="19"/>
  <c r="D97" i="19"/>
  <c r="G1757" i="19"/>
  <c r="G1760" i="19"/>
  <c r="D1090" i="19"/>
  <c r="G1090" i="19"/>
  <c r="G1247" i="19"/>
  <c r="F1247" i="19"/>
  <c r="D1247" i="19"/>
  <c r="G40" i="19"/>
  <c r="E1247" i="19"/>
  <c r="F1090" i="19"/>
  <c r="D1760" i="19"/>
  <c r="D1757" i="19"/>
  <c r="F1761" i="19" l="1"/>
  <c r="F1523" i="19"/>
  <c r="F1762" i="19" s="1"/>
  <c r="G1523" i="19"/>
  <c r="G1762" i="19" s="1"/>
  <c r="E1761" i="19"/>
  <c r="G1761" i="19"/>
  <c r="E1523" i="19"/>
  <c r="D1523" i="19"/>
  <c r="D1762" i="19" s="1"/>
  <c r="E1762" i="19"/>
</calcChain>
</file>

<file path=xl/sharedStrings.xml><?xml version="1.0" encoding="utf-8"?>
<sst xmlns="http://schemas.openxmlformats.org/spreadsheetml/2006/main" count="4234" uniqueCount="790">
  <si>
    <t>х</t>
  </si>
  <si>
    <t xml:space="preserve"> </t>
  </si>
  <si>
    <t>Иглолистни</t>
  </si>
  <si>
    <t>Широколистни</t>
  </si>
  <si>
    <t>прерасли</t>
  </si>
  <si>
    <t>Р Е К А П И Т У Л А Ц И Я :</t>
  </si>
  <si>
    <t>ХРАСТИ</t>
  </si>
  <si>
    <t>ИГЛОЛИСТНИ</t>
  </si>
  <si>
    <t>ШИРОКОЛИСТНИ</t>
  </si>
  <si>
    <t>Храсти</t>
  </si>
  <si>
    <t>Дървесен вид</t>
  </si>
  <si>
    <t>всичко бр.</t>
  </si>
  <si>
    <t>бр.</t>
  </si>
  <si>
    <t>Nо по ред</t>
  </si>
  <si>
    <t>ОБЩО:</t>
  </si>
  <si>
    <t>в т. ч. годни за зале-сяване, бр.</t>
  </si>
  <si>
    <t>ОБЩО ДЕКОРАТИВНИ</t>
  </si>
  <si>
    <t>и облагородени фиданки</t>
  </si>
  <si>
    <t>Налични  фиданки</t>
  </si>
  <si>
    <t>средна височина, m</t>
  </si>
  <si>
    <t>І. ПИКИРАНИ (ШКОЛУВАНИ) ФИДАНКИ ЗА ЗАЛЕСЯВАНЕ</t>
  </si>
  <si>
    <t>ІІІ. КОНТЕЙНЕРНИ ФИДАНКИ ЗА ЗАЛЕСЯВАНЕ</t>
  </si>
  <si>
    <t>ІХ. КОЛЕДНИ ЕЛХИ</t>
  </si>
  <si>
    <t xml:space="preserve">ІV.ПИКИРАНИ (ШКОЛУВАНИ) ФИДАНКИ ЗА ДЕКОРАТИВНИ ЦЕЛИ </t>
  </si>
  <si>
    <t>ХІ. ОБЛАГОРОДЕНИ ФИДАНКИ ЗА ЗАЛЕСЯВАНЕ</t>
  </si>
  <si>
    <t>Х. КОНТЕЙНЕРНИ ФИДАНКИ ЗА КОЛЕДНИ ЕЛХИ</t>
  </si>
  <si>
    <t>ІІ. ВЕГЕТАТИВНИ ФИДАНКИ ЗА ЗАЛЕСЯВАНЕ</t>
  </si>
  <si>
    <t>V. ВЕГЕТАТИВНИ ФИДАНКИ ЗА ДЕКОРАТИВНИ ЦЕЛИ</t>
  </si>
  <si>
    <t>VІ. КОНТЕЙНЕРНИ ФИДАНКИ ЗА ДЕКОРАТИВНИ ЦЕЛИ</t>
  </si>
  <si>
    <t>VІІ. ПИКИРАНИ (ШКОЛУВАНИ) ФИДАНКИ ЗА ОБЛАГОРОДЯВАНЕ ЗА ДЕКОРАТИВНИ ЦЕЛИ</t>
  </si>
  <si>
    <t>VІІІ. ПИКИРАНИ (ШКОЛУВАНИ) ФИДАНКИ ЗА ОБЛАГОРОДЯВАНЕ ЗА ОВОЩАРСТВОТО</t>
  </si>
  <si>
    <t>ХІІ. ОБЛАГОРОДЕНИ ФИДАНКИ ЗА ДЕКОРАТИВНИ ЦЕЛИ</t>
  </si>
  <si>
    <t>ХІІІ. ОБЛАГОРОДЕНИ ФИДАНКИ ЗА ОВОЩАРСТВОТО</t>
  </si>
  <si>
    <t>ОБЩО :</t>
  </si>
  <si>
    <t>ОБЩО КОЛЕДНИ ЕЛХИ:</t>
  </si>
  <si>
    <t>ОБЩО ОБЛАГОРОДЕНИ</t>
  </si>
  <si>
    <t>Бор веймутов</t>
  </si>
  <si>
    <t>Дугласка зелена</t>
  </si>
  <si>
    <t>Ела испанска</t>
  </si>
  <si>
    <t>Ела обикновена</t>
  </si>
  <si>
    <t>Кедър атласки</t>
  </si>
  <si>
    <t>Кедър хималайски</t>
  </si>
  <si>
    <t>Кипарис обикновен</t>
  </si>
  <si>
    <t>Смърч сребрист</t>
  </si>
  <si>
    <t>Туя източна</t>
  </si>
  <si>
    <t>Дъб червен</t>
  </si>
  <si>
    <t>Кестен конски</t>
  </si>
  <si>
    <t>Липа сребролистна</t>
  </si>
  <si>
    <t>Явор обикновен</t>
  </si>
  <si>
    <t>Ясен полски</t>
  </si>
  <si>
    <t>Дойция грацилис</t>
  </si>
  <si>
    <t>Спирея японика криспа</t>
  </si>
  <si>
    <t>Възраст и тип на фиданките</t>
  </si>
  <si>
    <t>Бор черен</t>
  </si>
  <si>
    <t>Шестил</t>
  </si>
  <si>
    <t>Дървовидна ружа</t>
  </si>
  <si>
    <t>Каталпа</t>
  </si>
  <si>
    <t>Ела гръцка</t>
  </si>
  <si>
    <t>Кипарис аризонски</t>
  </si>
  <si>
    <t>Смърч обикновен</t>
  </si>
  <si>
    <t>Китайски мехурник</t>
  </si>
  <si>
    <t>Туя западна</t>
  </si>
  <si>
    <t>Албиция</t>
  </si>
  <si>
    <t>Златен дъжд</t>
  </si>
  <si>
    <t>Офика</t>
  </si>
  <si>
    <t>Хибискус</t>
  </si>
  <si>
    <t xml:space="preserve">Керия </t>
  </si>
  <si>
    <t>Птиче грозде</t>
  </si>
  <si>
    <t>Ела борисова</t>
  </si>
  <si>
    <t>Вайгела</t>
  </si>
  <si>
    <t>Чашкодрян</t>
  </si>
  <si>
    <t>Кестен обикновен</t>
  </si>
  <si>
    <t>ІV.</t>
  </si>
  <si>
    <t>V.</t>
  </si>
  <si>
    <t>VІ.</t>
  </si>
  <si>
    <t>ІХ.</t>
  </si>
  <si>
    <t>ЮИДП - Сливен</t>
  </si>
  <si>
    <t>Лавровишна</t>
  </si>
  <si>
    <t>Jasminum revolutum</t>
  </si>
  <si>
    <t>за инвентаризация на пикирани (школувани), вегетативни, контейнерни</t>
  </si>
  <si>
    <t>Ела сребриста</t>
  </si>
  <si>
    <t>Ела кавказка</t>
  </si>
  <si>
    <t>Кипарис блатен</t>
  </si>
  <si>
    <t>Лъжекипарис лавзонов</t>
  </si>
  <si>
    <t>Лъжекипарис</t>
  </si>
  <si>
    <t>Либоцедрус</t>
  </si>
  <si>
    <t>Секвоя гигантска</t>
  </si>
  <si>
    <t>Туя гигантска</t>
  </si>
  <si>
    <t>Албиция ленкорска</t>
  </si>
  <si>
    <t>Бреза бяла</t>
  </si>
  <si>
    <t>Върба къдрава</t>
  </si>
  <si>
    <t>Лирово дърво</t>
  </si>
  <si>
    <t>Липа дребнолистна</t>
  </si>
  <si>
    <t>Маклура</t>
  </si>
  <si>
    <t>Скоруша</t>
  </si>
  <si>
    <t>Явор червен</t>
  </si>
  <si>
    <t>Явор ясенолистен</t>
  </si>
  <si>
    <t>Ясен американски</t>
  </si>
  <si>
    <t>Люляк обикновен</t>
  </si>
  <si>
    <t>Махония</t>
  </si>
  <si>
    <t xml:space="preserve">Чашкодрян </t>
  </si>
  <si>
    <t>Чемшир</t>
  </si>
  <si>
    <t xml:space="preserve">Кисел трън </t>
  </si>
  <si>
    <t>Кисел трън</t>
  </si>
  <si>
    <t xml:space="preserve">Гинко билоба </t>
  </si>
  <si>
    <t xml:space="preserve">Лъжекипарис </t>
  </si>
  <si>
    <t xml:space="preserve">Туя западна </t>
  </si>
  <si>
    <t xml:space="preserve">Котонеастър </t>
  </si>
  <si>
    <t xml:space="preserve">Птиче грозде </t>
  </si>
  <si>
    <t>Тамарикс</t>
  </si>
  <si>
    <t xml:space="preserve">Форзиция </t>
  </si>
  <si>
    <t>Форзиция</t>
  </si>
  <si>
    <t xml:space="preserve">Чемшир </t>
  </si>
  <si>
    <t>СЗДП - Враца</t>
  </si>
  <si>
    <t xml:space="preserve">Бор хималайски </t>
  </si>
  <si>
    <t xml:space="preserve">Смърч сребрист в/у смърч обикн. </t>
  </si>
  <si>
    <t>ВСИЧКО иглолистни</t>
  </si>
  <si>
    <t>ВСИЧКО широколистни :</t>
  </si>
  <si>
    <t>Див рожков</t>
  </si>
  <si>
    <t>Спирея</t>
  </si>
  <si>
    <t>СЦДП - Габрово</t>
  </si>
  <si>
    <t>Мукина</t>
  </si>
  <si>
    <t>Спарциум</t>
  </si>
  <si>
    <t>Дойция</t>
  </si>
  <si>
    <t>Розмарин</t>
  </si>
  <si>
    <t>СИДП - Шумен</t>
  </si>
  <si>
    <t xml:space="preserve">ВСИЧКО широколистни </t>
  </si>
  <si>
    <t xml:space="preserve">Орех обикновен </t>
  </si>
  <si>
    <t>Ела корейска</t>
  </si>
  <si>
    <t>ВСИЧКО широколистни</t>
  </si>
  <si>
    <t>Метасеквоя</t>
  </si>
  <si>
    <t>Туя златиста</t>
  </si>
  <si>
    <t>Магнолия</t>
  </si>
  <si>
    <t>Люляк индийски</t>
  </si>
  <si>
    <t>Бор бял</t>
  </si>
  <si>
    <t>Киселица</t>
  </si>
  <si>
    <t>Мелия</t>
  </si>
  <si>
    <t>Арония</t>
  </si>
  <si>
    <t>Магнолия вечнозелена</t>
  </si>
  <si>
    <t>Див лимон</t>
  </si>
  <si>
    <t>Филодендрон</t>
  </si>
  <si>
    <t>Еводия</t>
  </si>
  <si>
    <t>ЮЦДП - Смолян</t>
  </si>
  <si>
    <t>ВСИЧКО храсти</t>
  </si>
  <si>
    <t xml:space="preserve">ОБЩО </t>
  </si>
  <si>
    <t xml:space="preserve">VІІ.  </t>
  </si>
  <si>
    <t>ВСИЧКО иглолистни:</t>
  </si>
  <si>
    <t>ОБЩО</t>
  </si>
  <si>
    <t>ЮЗДП - Благоевград</t>
  </si>
  <si>
    <t>Липа едролистна</t>
  </si>
  <si>
    <t>Лъжекипарис"Версиколор"</t>
  </si>
  <si>
    <t>Дрян</t>
  </si>
  <si>
    <t>Касис</t>
  </si>
  <si>
    <t>Сантолина</t>
  </si>
  <si>
    <t>Чашкодрян"Емералд голд"</t>
  </si>
  <si>
    <t>Чемшир дървовиден</t>
  </si>
  <si>
    <t>Туя ерикоидна</t>
  </si>
  <si>
    <t>Вишна японска</t>
  </si>
  <si>
    <t xml:space="preserve">Бор бял </t>
  </si>
  <si>
    <t xml:space="preserve">Дюля японска </t>
  </si>
  <si>
    <t>Ела балсамова</t>
  </si>
  <si>
    <t>Туя източна зелена</t>
  </si>
  <si>
    <t>VІІІ.</t>
  </si>
  <si>
    <t xml:space="preserve">Приложение №16 </t>
  </si>
  <si>
    <t>Брой фиданки (контей-нери)</t>
  </si>
  <si>
    <t>Туя западна "Смарагд"</t>
  </si>
  <si>
    <t>Бук обикновен (черв. ф-ма)</t>
  </si>
  <si>
    <t>Мекиш</t>
  </si>
  <si>
    <t>Платан западен</t>
  </si>
  <si>
    <t>Платан източен</t>
  </si>
  <si>
    <t>Дюла японска</t>
  </si>
  <si>
    <t>Амброво дърво (Ликвидамбър)</t>
  </si>
  <si>
    <t>Орех обикновен сорт Шейново</t>
  </si>
  <si>
    <t>Бреза обикновена</t>
  </si>
  <si>
    <t>Голямо сапунено орехче</t>
  </si>
  <si>
    <t>Дюля японска</t>
  </si>
  <si>
    <t xml:space="preserve">Бор морски </t>
  </si>
  <si>
    <t xml:space="preserve">Нар </t>
  </si>
  <si>
    <t>Орех обикновен сорт Извор -10</t>
  </si>
  <si>
    <t>Орех обикновен сорт Сливенски</t>
  </si>
  <si>
    <t>Череша обикновена (дива)</t>
  </si>
  <si>
    <t>Бор пиния</t>
  </si>
  <si>
    <t>Акация бяла</t>
  </si>
  <si>
    <t>Жасмин зимен</t>
  </si>
  <si>
    <t>Моливно дърво (Виргинска хвойна)</t>
  </si>
  <si>
    <t>Туя западна ерикоидна</t>
  </si>
  <si>
    <t xml:space="preserve">Клен хиркански </t>
  </si>
  <si>
    <t>Туя западна кълбовидна</t>
  </si>
  <si>
    <t>Круша дива (обикновена)</t>
  </si>
  <si>
    <t>Ясен обикновен (планински)</t>
  </si>
  <si>
    <t>Магнолия кобус (японска магнолия)</t>
  </si>
  <si>
    <t>Вечнозелени храсти</t>
  </si>
  <si>
    <t>Цъфтящи храсти</t>
  </si>
  <si>
    <t>Лъжекипарис "Алуми"</t>
  </si>
  <si>
    <t>Туя западна колоновидна</t>
  </si>
  <si>
    <t>I.</t>
  </si>
  <si>
    <t>II.</t>
  </si>
  <si>
    <t>III.</t>
  </si>
  <si>
    <t>Котонеастър микрофила</t>
  </si>
  <si>
    <t>ВСИЧКО иглолистни :</t>
  </si>
  <si>
    <t>XIII.</t>
  </si>
  <si>
    <t>към чл. 35, ал.3</t>
  </si>
  <si>
    <t>Леска обикновена</t>
  </si>
  <si>
    <t>Калоцедрус ароматен</t>
  </si>
  <si>
    <t>Туя западна (Albospicataa)</t>
  </si>
  <si>
    <t>Туя източна пирамидално златиста</t>
  </si>
  <si>
    <t>Спирея Ван хутей /спирея майски сняг</t>
  </si>
  <si>
    <t>Птиче грозде златисто</t>
  </si>
  <si>
    <t>Клек</t>
  </si>
  <si>
    <t>Тис</t>
  </si>
  <si>
    <t>Лигуструм</t>
  </si>
  <si>
    <t>Евонимус</t>
  </si>
  <si>
    <t>Нокът дребнолистен</t>
  </si>
  <si>
    <t>Птиче грозде цветно</t>
  </si>
  <si>
    <t>Пириканта</t>
  </si>
  <si>
    <t>Спирея (майски сняг)</t>
  </si>
  <si>
    <t>Орлов нокът</t>
  </si>
  <si>
    <t>1</t>
  </si>
  <si>
    <t>2</t>
  </si>
  <si>
    <t>3</t>
  </si>
  <si>
    <t>4</t>
  </si>
  <si>
    <t>5</t>
  </si>
  <si>
    <t>11</t>
  </si>
  <si>
    <t>Кипарис сребрист</t>
  </si>
  <si>
    <t>Лоницера нитида</t>
  </si>
  <si>
    <t>Лешник бадемовиден</t>
  </si>
  <si>
    <t>Лешник ран трапузендски</t>
  </si>
  <si>
    <t>Лешник римски</t>
  </si>
  <si>
    <t>Лешник тонда джентиле</t>
  </si>
  <si>
    <t>Лъжекипарис грахов</t>
  </si>
  <si>
    <t>Туя кълбовидна</t>
  </si>
  <si>
    <t>Чашкодрян цветен</t>
  </si>
  <si>
    <t>Платан яворолистен - хибриден</t>
  </si>
  <si>
    <t>Лешник</t>
  </si>
  <si>
    <t>Туя западна (Golden globe)</t>
  </si>
  <si>
    <t>Кариоптерис</t>
  </si>
  <si>
    <t xml:space="preserve">Леска </t>
  </si>
  <si>
    <t xml:space="preserve">Хибискус сириакус </t>
  </si>
  <si>
    <t>Цезалпиния</t>
  </si>
  <si>
    <t>Vitex</t>
  </si>
  <si>
    <t>Туя западна "Рейн голд"</t>
  </si>
  <si>
    <t>Ясен кълб.ф-ма в/у ам. ясен</t>
  </si>
  <si>
    <t>Туя кълбовидна гигант</t>
  </si>
  <si>
    <t>Туя кълбовидна джуджевидна</t>
  </si>
  <si>
    <t xml:space="preserve">Платан </t>
  </si>
  <si>
    <t>Туя западна "Голд"</t>
  </si>
  <si>
    <t>Туя западна "Пирамидална"</t>
  </si>
  <si>
    <t>Лигуструм жълто зелен</t>
  </si>
  <si>
    <t>Лоницера</t>
  </si>
  <si>
    <t>Орех</t>
  </si>
  <si>
    <t>Туя кълбовидна Даника</t>
  </si>
  <si>
    <t>Хвойна Принца на Уелс</t>
  </si>
  <si>
    <t>Хебе</t>
  </si>
  <si>
    <t>Копривка южна</t>
  </si>
  <si>
    <t>Дива лоза</t>
  </si>
  <si>
    <t>Спирея (майски сняг) бяла</t>
  </si>
  <si>
    <t>Спирея (майски сняг) червена</t>
  </si>
  <si>
    <t>Спирея Дуглази</t>
  </si>
  <si>
    <t>Люляк персика</t>
  </si>
  <si>
    <t>Гледичия</t>
  </si>
  <si>
    <t>Туя западна Globosa</t>
  </si>
  <si>
    <t>Туя западна Golden globe</t>
  </si>
  <si>
    <t>Туя западна Тини тим</t>
  </si>
  <si>
    <t>Кедър сбит речен</t>
  </si>
  <si>
    <t>Дъб космат</t>
  </si>
  <si>
    <t>Джанка</t>
  </si>
  <si>
    <t>Дафиново дърво</t>
  </si>
  <si>
    <t>Аукуба</t>
  </si>
  <si>
    <t>Филаделфус - булчино венче</t>
  </si>
  <si>
    <t>Смърч сръбски</t>
  </si>
  <si>
    <t xml:space="preserve">Бук обикновен </t>
  </si>
  <si>
    <t>Явор палмолистен</t>
  </si>
  <si>
    <t xml:space="preserve">Туя </t>
  </si>
  <si>
    <t>Вишна японска плачеща форма</t>
  </si>
  <si>
    <t>Дъб благун</t>
  </si>
  <si>
    <t>Дъб зимен</t>
  </si>
  <si>
    <t>Дъб цер</t>
  </si>
  <si>
    <t>Круша дива</t>
  </si>
  <si>
    <t>Елша черна</t>
  </si>
  <si>
    <t xml:space="preserve">Дъб летен </t>
  </si>
  <si>
    <t>Хвойна Блу чип</t>
  </si>
  <si>
    <t>Туя "Смарагд"</t>
  </si>
  <si>
    <t>Бъз черен</t>
  </si>
  <si>
    <t>Филаделфус</t>
  </si>
  <si>
    <t>Лъжекипарис лавзонов син</t>
  </si>
  <si>
    <t>Върба декоративна</t>
  </si>
  <si>
    <t>Леска турска</t>
  </si>
  <si>
    <t>Кипарис сребрист цветен</t>
  </si>
  <si>
    <t>Нар</t>
  </si>
  <si>
    <t>Глициния синя</t>
  </si>
  <si>
    <t>Декоративен храст</t>
  </si>
  <si>
    <t>Скимия (японски люляк)</t>
  </si>
  <si>
    <t xml:space="preserve">Кестен конски </t>
  </si>
  <si>
    <t>Лавандула</t>
  </si>
  <si>
    <t>Нокът цветен стелещ се</t>
  </si>
  <si>
    <t>- 1/6 РХ</t>
  </si>
  <si>
    <t>2/4</t>
  </si>
  <si>
    <t>2/16</t>
  </si>
  <si>
    <t>3/3</t>
  </si>
  <si>
    <t>5/1</t>
  </si>
  <si>
    <t>2/3</t>
  </si>
  <si>
    <t>5/14</t>
  </si>
  <si>
    <t>3/9</t>
  </si>
  <si>
    <t>2/7</t>
  </si>
  <si>
    <t>3/7</t>
  </si>
  <si>
    <t>3/6</t>
  </si>
  <si>
    <t>2/2</t>
  </si>
  <si>
    <t>5/6</t>
  </si>
  <si>
    <t>3/12</t>
  </si>
  <si>
    <t>2/10</t>
  </si>
  <si>
    <t>1/20</t>
  </si>
  <si>
    <t>1/10</t>
  </si>
  <si>
    <t>5/12</t>
  </si>
  <si>
    <t>2/11</t>
  </si>
  <si>
    <t>1/11</t>
  </si>
  <si>
    <t>3/13</t>
  </si>
  <si>
    <t>3/10</t>
  </si>
  <si>
    <t>4/9</t>
  </si>
  <si>
    <t>2/9</t>
  </si>
  <si>
    <t>2/1</t>
  </si>
  <si>
    <t>4/10</t>
  </si>
  <si>
    <t>3/5</t>
  </si>
  <si>
    <t>5/10</t>
  </si>
  <si>
    <t>1/4</t>
  </si>
  <si>
    <t>1/5</t>
  </si>
  <si>
    <t>3/11</t>
  </si>
  <si>
    <t>2/12</t>
  </si>
  <si>
    <t>1/7</t>
  </si>
  <si>
    <t>1/9</t>
  </si>
  <si>
    <t>2/14</t>
  </si>
  <si>
    <t>1/8</t>
  </si>
  <si>
    <t>3/4</t>
  </si>
  <si>
    <t>4/14</t>
  </si>
  <si>
    <t>2/15</t>
  </si>
  <si>
    <t>1/12</t>
  </si>
  <si>
    <t>3/15</t>
  </si>
  <si>
    <t>1/6</t>
  </si>
  <si>
    <t>6/4</t>
  </si>
  <si>
    <t>2/18</t>
  </si>
  <si>
    <t>2/13</t>
  </si>
  <si>
    <t>0/11</t>
  </si>
  <si>
    <t>0/12</t>
  </si>
  <si>
    <t>0/1/5</t>
  </si>
  <si>
    <t>0/10</t>
  </si>
  <si>
    <t>3/1</t>
  </si>
  <si>
    <t>4/4</t>
  </si>
  <si>
    <t>1/17</t>
  </si>
  <si>
    <t>6/5</t>
  </si>
  <si>
    <t>4/2</t>
  </si>
  <si>
    <t>5/9</t>
  </si>
  <si>
    <t>5/8</t>
  </si>
  <si>
    <t>5/7</t>
  </si>
  <si>
    <t>5/13</t>
  </si>
  <si>
    <t>3/16</t>
  </si>
  <si>
    <t>3/18</t>
  </si>
  <si>
    <t>10/5</t>
  </si>
  <si>
    <t>4/8</t>
  </si>
  <si>
    <t>5/11</t>
  </si>
  <si>
    <t>4/11</t>
  </si>
  <si>
    <t>8/7</t>
  </si>
  <si>
    <t>4/1</t>
  </si>
  <si>
    <t>х/х/14</t>
  </si>
  <si>
    <t>1/2</t>
  </si>
  <si>
    <t>1/2/3; 3/1</t>
  </si>
  <si>
    <t>1/3</t>
  </si>
  <si>
    <t>1/1</t>
  </si>
  <si>
    <t>1/2/3;3/1</t>
  </si>
  <si>
    <t>1/2/3</t>
  </si>
  <si>
    <t>2/6</t>
  </si>
  <si>
    <t>2/5</t>
  </si>
  <si>
    <t>2/17</t>
  </si>
  <si>
    <t>1/14</t>
  </si>
  <si>
    <t>1/15</t>
  </si>
  <si>
    <t>1/0 C6</t>
  </si>
  <si>
    <t>0/5 С 6</t>
  </si>
  <si>
    <t>6/0 С 6</t>
  </si>
  <si>
    <t>1/24</t>
  </si>
  <si>
    <t>0,7-2,2-4,0</t>
  </si>
  <si>
    <t>2/19</t>
  </si>
  <si>
    <t>0,4-0,8</t>
  </si>
  <si>
    <t>1/13</t>
  </si>
  <si>
    <t>3,0-5,0</t>
  </si>
  <si>
    <t>1/19</t>
  </si>
  <si>
    <t>1,5-3,0</t>
  </si>
  <si>
    <t>0/4С/6</t>
  </si>
  <si>
    <t>5/5</t>
  </si>
  <si>
    <t>0,6-2,6</t>
  </si>
  <si>
    <t>0/6С/6</t>
  </si>
  <si>
    <t>2/22</t>
  </si>
  <si>
    <t>2,0-4,0</t>
  </si>
  <si>
    <t>3,0-6,0</t>
  </si>
  <si>
    <t>Хинап</t>
  </si>
  <si>
    <t>3,5-5,5</t>
  </si>
  <si>
    <t>0,5-1,5</t>
  </si>
  <si>
    <t>0,8-1,2</t>
  </si>
  <si>
    <t>0/3С/6</t>
  </si>
  <si>
    <t>7/6</t>
  </si>
  <si>
    <t>0/10С</t>
  </si>
  <si>
    <t>0/8С</t>
  </si>
  <si>
    <t>0.5-1.3</t>
  </si>
  <si>
    <t>0.7-2.3</t>
  </si>
  <si>
    <t>0.7-1.3</t>
  </si>
  <si>
    <t>0.6-2.2</t>
  </si>
  <si>
    <t>3/2</t>
  </si>
  <si>
    <t>1/0С5</t>
  </si>
  <si>
    <t>2/0С5</t>
  </si>
  <si>
    <t>1/16</t>
  </si>
  <si>
    <t>7/7</t>
  </si>
  <si>
    <t>3/8</t>
  </si>
  <si>
    <t>0,3-0,5</t>
  </si>
  <si>
    <t>1-1,5</t>
  </si>
  <si>
    <t>1-2,00</t>
  </si>
  <si>
    <t>2-3,5</t>
  </si>
  <si>
    <t>до 1.00</t>
  </si>
  <si>
    <t>1.00-1.50</t>
  </si>
  <si>
    <t>1,50-2,00</t>
  </si>
  <si>
    <t>0/2</t>
  </si>
  <si>
    <t>0/3</t>
  </si>
  <si>
    <t>0/1</t>
  </si>
  <si>
    <t>до 1</t>
  </si>
  <si>
    <t>над 1</t>
  </si>
  <si>
    <t>3/17</t>
  </si>
  <si>
    <t>3/3/4</t>
  </si>
  <si>
    <t>3/4/1</t>
  </si>
  <si>
    <t>1,00</t>
  </si>
  <si>
    <t>Х/1/0</t>
  </si>
  <si>
    <t>Х/2/0</t>
  </si>
  <si>
    <t>0,31-1,50</t>
  </si>
  <si>
    <t>0.2-0.4</t>
  </si>
  <si>
    <t>1 / 1</t>
  </si>
  <si>
    <t>0.9</t>
  </si>
  <si>
    <t>1\0 С10</t>
  </si>
  <si>
    <t>1\4</t>
  </si>
  <si>
    <t>1\8</t>
  </si>
  <si>
    <t>3\1</t>
  </si>
  <si>
    <t>1\3</t>
  </si>
  <si>
    <t>5\6</t>
  </si>
  <si>
    <t>1\1</t>
  </si>
  <si>
    <t>1\2</t>
  </si>
  <si>
    <t>1\14</t>
  </si>
  <si>
    <t>1\5</t>
  </si>
  <si>
    <t>1\7</t>
  </si>
  <si>
    <t>1\10</t>
  </si>
  <si>
    <t>1\15</t>
  </si>
  <si>
    <t>2\1</t>
  </si>
  <si>
    <t>3\9</t>
  </si>
  <si>
    <t>1\6</t>
  </si>
  <si>
    <t>1\13</t>
  </si>
  <si>
    <t>2\2</t>
  </si>
  <si>
    <t>2\13</t>
  </si>
  <si>
    <t>1\9</t>
  </si>
  <si>
    <t>1\11</t>
  </si>
  <si>
    <t>2\10</t>
  </si>
  <si>
    <t>2\12</t>
  </si>
  <si>
    <t>0/1/2</t>
  </si>
  <si>
    <t>Кипарис лейландски</t>
  </si>
  <si>
    <t>0/1/9</t>
  </si>
  <si>
    <t>2\8</t>
  </si>
  <si>
    <t>2\6</t>
  </si>
  <si>
    <t>2\9</t>
  </si>
  <si>
    <t>3\2</t>
  </si>
  <si>
    <t>2\7</t>
  </si>
  <si>
    <t>2\3</t>
  </si>
  <si>
    <t>0/1/6</t>
  </si>
  <si>
    <t>2\11</t>
  </si>
  <si>
    <t>3\5</t>
  </si>
  <si>
    <t>1\12</t>
  </si>
  <si>
    <t>3\6</t>
  </si>
  <si>
    <t>0/2/4</t>
  </si>
  <si>
    <t>1/1/6</t>
  </si>
  <si>
    <t>0/2/5</t>
  </si>
  <si>
    <t>Фотиния</t>
  </si>
  <si>
    <t>0/1/0</t>
  </si>
  <si>
    <t>0/1/1</t>
  </si>
  <si>
    <t>0\1</t>
  </si>
  <si>
    <t>4\0 С10</t>
  </si>
  <si>
    <t>0\2 С10</t>
  </si>
  <si>
    <t>0\3 С10</t>
  </si>
  <si>
    <t>0\5 С10</t>
  </si>
  <si>
    <t>0/3 С10</t>
  </si>
  <si>
    <t>0/4 С10</t>
  </si>
  <si>
    <t>0\4 С10</t>
  </si>
  <si>
    <t>0\8 С10</t>
  </si>
  <si>
    <t xml:space="preserve">Туя кълбовидна </t>
  </si>
  <si>
    <t>0\4 С11</t>
  </si>
  <si>
    <t>0\7 С10</t>
  </si>
  <si>
    <t>0\10 С10</t>
  </si>
  <si>
    <t>0\3 С11</t>
  </si>
  <si>
    <t>5\0 С10</t>
  </si>
  <si>
    <t>0\9 С10</t>
  </si>
  <si>
    <t>0\11 С10</t>
  </si>
  <si>
    <t>1-год.</t>
  </si>
  <si>
    <t>2-год.</t>
  </si>
  <si>
    <t>3-год.</t>
  </si>
  <si>
    <t>2/20</t>
  </si>
  <si>
    <t>Криптомерия  японска</t>
  </si>
  <si>
    <t>2/8</t>
  </si>
  <si>
    <t>4/3</t>
  </si>
  <si>
    <t>4/16</t>
  </si>
  <si>
    <t>2/28</t>
  </si>
  <si>
    <t>1/18</t>
  </si>
  <si>
    <t>3/14</t>
  </si>
  <si>
    <t>4/15</t>
  </si>
  <si>
    <t>0/3/7</t>
  </si>
  <si>
    <t>0/1/7</t>
  </si>
  <si>
    <t>0/2/3</t>
  </si>
  <si>
    <t>0/2/8</t>
  </si>
  <si>
    <t>0/1/8</t>
  </si>
  <si>
    <t>0/3/3</t>
  </si>
  <si>
    <t>0/2/11</t>
  </si>
  <si>
    <t>0/6x4</t>
  </si>
  <si>
    <t>0/5x4</t>
  </si>
  <si>
    <t>0/1/14</t>
  </si>
  <si>
    <t>0/13</t>
  </si>
  <si>
    <t>0/1/12</t>
  </si>
  <si>
    <t>0/2/13/С20</t>
  </si>
  <si>
    <t>2/4С17</t>
  </si>
  <si>
    <t>1/3С17</t>
  </si>
  <si>
    <t>3/5/9</t>
  </si>
  <si>
    <t>2/24</t>
  </si>
  <si>
    <t>2/26</t>
  </si>
  <si>
    <t>- 1/7 РХ</t>
  </si>
  <si>
    <t>5/2</t>
  </si>
  <si>
    <t>5/15</t>
  </si>
  <si>
    <t>0,30</t>
  </si>
  <si>
    <t>1/21</t>
  </si>
  <si>
    <t>8/5</t>
  </si>
  <si>
    <t>1/4/12</t>
  </si>
  <si>
    <t>6/14</t>
  </si>
  <si>
    <t>6/9</t>
  </si>
  <si>
    <t>1/4/8/4</t>
  </si>
  <si>
    <t>1/12/4</t>
  </si>
  <si>
    <t>Хвойна пълзяща</t>
  </si>
  <si>
    <t>Хвойна червена</t>
  </si>
  <si>
    <t>Гинко</t>
  </si>
  <si>
    <t>2/3С/5</t>
  </si>
  <si>
    <t>13/2</t>
  </si>
  <si>
    <t>1/6С/5</t>
  </si>
  <si>
    <t>3/3/14</t>
  </si>
  <si>
    <t>Хвойна дървовидна</t>
  </si>
  <si>
    <t>0/17</t>
  </si>
  <si>
    <t>2/8С 2,5l</t>
  </si>
  <si>
    <t>3/1С 3,0l</t>
  </si>
  <si>
    <t>4/1С 2,0l</t>
  </si>
  <si>
    <t>2/8С 3,0l</t>
  </si>
  <si>
    <t>3/1С 5,0l</t>
  </si>
  <si>
    <t>2/2С 5,0l</t>
  </si>
  <si>
    <t>5/4</t>
  </si>
  <si>
    <t>4/5</t>
  </si>
  <si>
    <t>6/6</t>
  </si>
  <si>
    <t>4/24</t>
  </si>
  <si>
    <t>3/19</t>
  </si>
  <si>
    <t>10/6</t>
  </si>
  <si>
    <t>12/4</t>
  </si>
  <si>
    <t>4/12</t>
  </si>
  <si>
    <t>Ела обикновенна</t>
  </si>
  <si>
    <t>х/х/15</t>
  </si>
  <si>
    <t>1/0 C5</t>
  </si>
  <si>
    <t>2/0 С 5</t>
  </si>
  <si>
    <t>1/1/17</t>
  </si>
  <si>
    <t>Ела конколор</t>
  </si>
  <si>
    <t>1/2/19</t>
  </si>
  <si>
    <t>Хвойна миризлива - Сабина</t>
  </si>
  <si>
    <t>2/0 C6</t>
  </si>
  <si>
    <t>0/6 С 6</t>
  </si>
  <si>
    <t>7/0 С 6</t>
  </si>
  <si>
    <t>9/0 С 28</t>
  </si>
  <si>
    <t xml:space="preserve">9/1 </t>
  </si>
  <si>
    <t xml:space="preserve">7/1 </t>
  </si>
  <si>
    <t xml:space="preserve">3/1 </t>
  </si>
  <si>
    <t>3/1С/3</t>
  </si>
  <si>
    <t>0/10С/7</t>
  </si>
  <si>
    <t>0,5-0,9</t>
  </si>
  <si>
    <t>0/9С/1</t>
  </si>
  <si>
    <t>2/1C/4</t>
  </si>
  <si>
    <t>3,5-7,0</t>
  </si>
  <si>
    <t>0,5-1,50</t>
  </si>
  <si>
    <t>0/4С/7</t>
  </si>
  <si>
    <t>0/11С/1</t>
  </si>
  <si>
    <t>0,3-0,45</t>
  </si>
  <si>
    <t>0,8-1,0</t>
  </si>
  <si>
    <t>1,2-4,0</t>
  </si>
  <si>
    <t>0,5-2,0</t>
  </si>
  <si>
    <t>0,2-0,35</t>
  </si>
  <si>
    <t>1/25</t>
  </si>
  <si>
    <t>0,4-1,0</t>
  </si>
  <si>
    <t>1/23</t>
  </si>
  <si>
    <t>1/27</t>
  </si>
  <si>
    <t>Хвойна китайска</t>
  </si>
  <si>
    <t>0/6С/7</t>
  </si>
  <si>
    <t>Хвойна китайска "Sea"</t>
  </si>
  <si>
    <t>Хвойна китайска "Sargenti"</t>
  </si>
  <si>
    <t>0/7С/7</t>
  </si>
  <si>
    <t>1,0-1,7-2,0</t>
  </si>
  <si>
    <t>2/23</t>
  </si>
  <si>
    <t>2,5-4,0</t>
  </si>
  <si>
    <t>6/8</t>
  </si>
  <si>
    <t>0/2С/7</t>
  </si>
  <si>
    <t>0/5C/4</t>
  </si>
  <si>
    <t>0/3С/7</t>
  </si>
  <si>
    <t>0/5С/7</t>
  </si>
  <si>
    <t>0/12С/1</t>
  </si>
  <si>
    <t>0/1С/7</t>
  </si>
  <si>
    <t>0/4С/4</t>
  </si>
  <si>
    <t>6/1</t>
  </si>
  <si>
    <t>1,5/2,5</t>
  </si>
  <si>
    <t>Хибискус - бял</t>
  </si>
  <si>
    <t>Хибискус - лилав</t>
  </si>
  <si>
    <t>Ела - обикновенна</t>
  </si>
  <si>
    <t>Хвойна стелеща се</t>
  </si>
  <si>
    <t>Хвойна пирамидална</t>
  </si>
  <si>
    <t>Хвойна (Aureovariegata)</t>
  </si>
  <si>
    <t>Хвойна миризлива (Sabina)</t>
  </si>
  <si>
    <t>Хвойна</t>
  </si>
  <si>
    <t>3/2С</t>
  </si>
  <si>
    <t>Х/9/0</t>
  </si>
  <si>
    <t>Бряст</t>
  </si>
  <si>
    <t>Дъб летен</t>
  </si>
  <si>
    <t>Планински ясен</t>
  </si>
  <si>
    <t>Мъждрян</t>
  </si>
  <si>
    <t>0,5-1</t>
  </si>
  <si>
    <t>2/21</t>
  </si>
  <si>
    <t>2/4/10</t>
  </si>
  <si>
    <t>6/2</t>
  </si>
  <si>
    <t>1/4/11</t>
  </si>
  <si>
    <t>0/9</t>
  </si>
  <si>
    <t>0/2/9</t>
  </si>
  <si>
    <t>Габър обикн.</t>
  </si>
  <si>
    <t>Хвойна Gold coast</t>
  </si>
  <si>
    <t>Хвойна Rocery gen</t>
  </si>
  <si>
    <t>Хвойна Scorpuloruns</t>
  </si>
  <si>
    <t>0/0/6</t>
  </si>
  <si>
    <t>0/3/8</t>
  </si>
  <si>
    <t>0/1/10</t>
  </si>
  <si>
    <t>0/2/14</t>
  </si>
  <si>
    <t>Туя западна "Даника"</t>
  </si>
  <si>
    <t>Лъжекипарис лавзанов</t>
  </si>
  <si>
    <t>0/2/12</t>
  </si>
  <si>
    <t>0/6x5</t>
  </si>
  <si>
    <t>0/1/15</t>
  </si>
  <si>
    <t>0/14</t>
  </si>
  <si>
    <t>Бор брутски</t>
  </si>
  <si>
    <t>1/0</t>
  </si>
  <si>
    <t>Ела конколорка</t>
  </si>
  <si>
    <t>3/4С17</t>
  </si>
  <si>
    <t>3/4С20</t>
  </si>
  <si>
    <t>1/8С14</t>
  </si>
  <si>
    <t>2/15С20</t>
  </si>
  <si>
    <t>1/5С20</t>
  </si>
  <si>
    <t>2/4С20</t>
  </si>
  <si>
    <t>1/9 С20</t>
  </si>
  <si>
    <t>0/1х8С20</t>
  </si>
  <si>
    <t>1/8С20</t>
  </si>
  <si>
    <t>Магнолия бяла</t>
  </si>
  <si>
    <t>Магнолия хибрид</t>
  </si>
  <si>
    <t>Chamaecyparis l. 'Lycopodioides'</t>
  </si>
  <si>
    <t>1/1C15</t>
  </si>
  <si>
    <t>Chamaecyparis l. 'Stardust'</t>
  </si>
  <si>
    <t>1/1C13</t>
  </si>
  <si>
    <t>Chamaecyparis l. 'Sunkist'</t>
  </si>
  <si>
    <t>Chamaecyparis o. 'Kamarachiba'</t>
  </si>
  <si>
    <t>Chamaecyparis o. 'Nana Gracilis'</t>
  </si>
  <si>
    <t>Chamaecyparis t. 'Top Point'</t>
  </si>
  <si>
    <t>1/1C17</t>
  </si>
  <si>
    <t>Cryptomeria j. 'Elegans'</t>
  </si>
  <si>
    <t>Cupressocyparis l. 'Gold Rider'</t>
  </si>
  <si>
    <t>Hibiscus syr.'Purpureus Variegatus'</t>
  </si>
  <si>
    <t>Ilex aq. 'Argentea Marginata'</t>
  </si>
  <si>
    <t>Ilex meserveae 'Blue Prince'</t>
  </si>
  <si>
    <t>Ilex meserveae 'Blue Princess'</t>
  </si>
  <si>
    <t xml:space="preserve"> Хвойна миризлива</t>
  </si>
  <si>
    <t>Juniperus comm. 'Arnold'</t>
  </si>
  <si>
    <t>Juniperus comm. 'Goldschatz'</t>
  </si>
  <si>
    <t>Juniperus comm. 'Green Carpet'</t>
  </si>
  <si>
    <t>Juniperus comm. 'Hibernica'</t>
  </si>
  <si>
    <t>Juniperus h. 'Blue Chip'</t>
  </si>
  <si>
    <t>Juniperus pf. 'Gold Star'</t>
  </si>
  <si>
    <t>Juniperus pf. 'Mint Julep'</t>
  </si>
  <si>
    <t>Juniperus procumbens 'Nana'</t>
  </si>
  <si>
    <t>Juniperus squamata 'Blue Star'</t>
  </si>
  <si>
    <t>Juniperus chin. 'Blue Alps'</t>
  </si>
  <si>
    <t>21</t>
  </si>
  <si>
    <t>Photinia fr. 'Carré Rouge'</t>
  </si>
  <si>
    <t>Picea a. 'Nidiformis'</t>
  </si>
  <si>
    <t>Picea gl. 'Conica'</t>
  </si>
  <si>
    <t>Picea gl. 'Daisy's White'</t>
  </si>
  <si>
    <t>Picea gl. 'Rainbow's End'</t>
  </si>
  <si>
    <t>Pinus mugo mughus</t>
  </si>
  <si>
    <t>Prunus incisa 'Kojou-no-mai'</t>
  </si>
  <si>
    <t>Pyracantha 'Orange Charmer'</t>
  </si>
  <si>
    <t>Pyracantha 'Soleil d'Or'</t>
  </si>
  <si>
    <t>Syringa v. 'Sensation'</t>
  </si>
  <si>
    <t>Taxus media  'Kazio' Pbr</t>
  </si>
  <si>
    <t>Taxus media 'Groenland'</t>
  </si>
  <si>
    <t>Thuja occ. 'Brabant'</t>
  </si>
  <si>
    <t>Thuja occ. 'Danica'</t>
  </si>
  <si>
    <t>Thuja occ. 'Jantar' pbr</t>
  </si>
  <si>
    <t>Thuja occ. 'Little Giant'</t>
  </si>
  <si>
    <t>Thuja occ. 'Rheingold'</t>
  </si>
  <si>
    <t>Thuja occ. 'Smaragd'</t>
  </si>
  <si>
    <t>Thuja occ. 'Sunny Smaragd' Pbr</t>
  </si>
  <si>
    <t>Thuja occ. 'Teddy'</t>
  </si>
  <si>
    <t>Viburnum rhyt. 'Willowwood'</t>
  </si>
  <si>
    <t>до 3 м</t>
  </si>
  <si>
    <t>до 3м</t>
  </si>
  <si>
    <t>11/13</t>
  </si>
  <si>
    <t>9/7</t>
  </si>
  <si>
    <t>X/3/2</t>
  </si>
  <si>
    <t>x/3/3</t>
  </si>
  <si>
    <t>2/25</t>
  </si>
  <si>
    <t>0.15-0.3</t>
  </si>
  <si>
    <t>1/10С 5</t>
  </si>
  <si>
    <t>7/8</t>
  </si>
  <si>
    <t>4/4/7</t>
  </si>
  <si>
    <t>4/3/7</t>
  </si>
  <si>
    <t>0,3-1,5</t>
  </si>
  <si>
    <t>1,5-4</t>
  </si>
  <si>
    <t>0.4-0.7</t>
  </si>
  <si>
    <t>7/1</t>
  </si>
  <si>
    <t>0.2-1</t>
  </si>
  <si>
    <t>0/4</t>
  </si>
  <si>
    <t>0,3-1,2</t>
  </si>
  <si>
    <t>0,3-0,6</t>
  </si>
  <si>
    <t>0,6-1,5</t>
  </si>
  <si>
    <t>1,5</t>
  </si>
  <si>
    <t>2/2/2 С7000</t>
  </si>
  <si>
    <t>0,31 - 0,50</t>
  </si>
  <si>
    <t>0.31 - 0.50</t>
  </si>
  <si>
    <t>1/1 С 4000</t>
  </si>
  <si>
    <t>0,15 - 0,30</t>
  </si>
  <si>
    <t>1/4 С 5000</t>
  </si>
  <si>
    <t>0,51 - 0,75</t>
  </si>
  <si>
    <t>1/2/3С 5000</t>
  </si>
  <si>
    <t>1/3/2 С 4000</t>
  </si>
  <si>
    <t>2/2/2 С 7000</t>
  </si>
  <si>
    <t>1,2- 1,50</t>
  </si>
  <si>
    <t>1/2/2 С 7000</t>
  </si>
  <si>
    <t>2/3/4</t>
  </si>
  <si>
    <t>3 / 5</t>
  </si>
  <si>
    <t>1.3-1.95</t>
  </si>
  <si>
    <t>3/24</t>
  </si>
  <si>
    <t>3/2/5</t>
  </si>
  <si>
    <t>3/3/2</t>
  </si>
  <si>
    <t>3/3/5</t>
  </si>
  <si>
    <t>3/4/2</t>
  </si>
  <si>
    <t>3/6/7</t>
  </si>
  <si>
    <t>4/12.</t>
  </si>
  <si>
    <t>5/3/6</t>
  </si>
  <si>
    <t>6/13</t>
  </si>
  <si>
    <t>27 г.</t>
  </si>
  <si>
    <t>3/4/14</t>
  </si>
  <si>
    <t>Орех Дряново</t>
  </si>
  <si>
    <t>5\7</t>
  </si>
  <si>
    <t>1\16</t>
  </si>
  <si>
    <t>2\15</t>
  </si>
  <si>
    <t>2\17</t>
  </si>
  <si>
    <t>5\20</t>
  </si>
  <si>
    <t>0/1/3</t>
  </si>
  <si>
    <t>8\1</t>
  </si>
  <si>
    <t>0\1\6</t>
  </si>
  <si>
    <t>3\3</t>
  </si>
  <si>
    <t>2\4</t>
  </si>
  <si>
    <t>3\7</t>
  </si>
  <si>
    <t>5\9</t>
  </si>
  <si>
    <t>3\10</t>
  </si>
  <si>
    <t>5\3</t>
  </si>
  <si>
    <t>1/1/7</t>
  </si>
  <si>
    <t>0/4/2</t>
  </si>
  <si>
    <t>Евонимус японика микрофила</t>
  </si>
  <si>
    <t>Евонимус фортинели</t>
  </si>
  <si>
    <t>Лагерстроемия</t>
  </si>
  <si>
    <t>0/2/6</t>
  </si>
  <si>
    <t>Спирея ванхути</t>
  </si>
  <si>
    <t>0\4\1</t>
  </si>
  <si>
    <t>0/3/2</t>
  </si>
  <si>
    <t>Хвойна обикновенна</t>
  </si>
  <si>
    <t>Eukonia</t>
  </si>
  <si>
    <t>Вайгела червена</t>
  </si>
  <si>
    <t>0\2</t>
  </si>
  <si>
    <t>2\1 С10</t>
  </si>
  <si>
    <t>0/2 С10</t>
  </si>
  <si>
    <t>0/7 С10</t>
  </si>
  <si>
    <t>Туя западна сребриста</t>
  </si>
  <si>
    <t>0/5 С10</t>
  </si>
  <si>
    <t>4\0 С11</t>
  </si>
  <si>
    <t>0/11 С10</t>
  </si>
  <si>
    <t>0\13 С10</t>
  </si>
  <si>
    <t/>
  </si>
  <si>
    <r>
      <t>от септември</t>
    </r>
    <r>
      <rPr>
        <b/>
        <sz val="12"/>
        <rFont val="Calibri"/>
        <family val="2"/>
        <charset val="204"/>
      </rPr>
      <t> 2023 год.</t>
    </r>
  </si>
  <si>
    <t xml:space="preserve">О Б О Б Щ И Т Е Л Е Н       П Р О Т О К О 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</si>
</sst>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л_в_-;\-* #,##0.00\ _л_в_-;_-* &quot;-&quot;??\ _л_в_-;_-@_-"/>
    <numFmt numFmtId="165" formatCode="0.0"/>
  </numFmts>
  <fonts count="18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449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/>
    <xf numFmtId="0" fontId="4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1" fontId="3" fillId="0" borderId="0" xfId="0" applyNumberFormat="1" applyFont="1" applyFill="1"/>
    <xf numFmtId="0" fontId="4" fillId="0" borderId="10" xfId="0" applyFont="1" applyFill="1" applyBorder="1" applyAlignment="1">
      <alignment horizontal="left" vertical="top" wrapText="1"/>
    </xf>
    <xf numFmtId="0" fontId="3" fillId="0" borderId="2" xfId="0" applyFont="1" applyFill="1" applyBorder="1"/>
    <xf numFmtId="0" fontId="5" fillId="0" borderId="11" xfId="0" applyFont="1" applyFill="1" applyBorder="1" applyAlignment="1">
      <alignment horizontal="left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vertical="top" wrapText="1"/>
    </xf>
    <xf numFmtId="0" fontId="3" fillId="0" borderId="4" xfId="0" applyFont="1" applyFill="1" applyBorder="1"/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4" fillId="0" borderId="1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6" xfId="0" applyFont="1" applyFill="1" applyBorder="1"/>
    <xf numFmtId="0" fontId="3" fillId="0" borderId="3" xfId="0" applyFont="1" applyFill="1" applyBorder="1"/>
    <xf numFmtId="0" fontId="3" fillId="0" borderId="13" xfId="0" applyFont="1" applyFill="1" applyBorder="1"/>
    <xf numFmtId="0" fontId="4" fillId="0" borderId="14" xfId="0" applyFont="1" applyFill="1" applyBorder="1" applyAlignment="1">
      <alignment wrapText="1"/>
    </xf>
    <xf numFmtId="0" fontId="4" fillId="0" borderId="14" xfId="0" applyFont="1" applyFill="1" applyBorder="1"/>
    <xf numFmtId="0" fontId="3" fillId="0" borderId="15" xfId="0" applyFont="1" applyFill="1" applyBorder="1"/>
    <xf numFmtId="49" fontId="3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/>
    </xf>
    <xf numFmtId="49" fontId="4" fillId="0" borderId="9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165" fontId="3" fillId="0" borderId="0" xfId="0" applyNumberFormat="1" applyFont="1" applyFill="1"/>
    <xf numFmtId="49" fontId="3" fillId="0" borderId="9" xfId="0" applyNumberFormat="1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2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4" fillId="0" borderId="18" xfId="0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center" vertical="top" wrapText="1"/>
    </xf>
    <xf numFmtId="3" fontId="3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3" fontId="4" fillId="0" borderId="11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/>
    <xf numFmtId="3" fontId="4" fillId="0" borderId="5" xfId="0" applyNumberFormat="1" applyFont="1" applyFill="1" applyBorder="1" applyAlignment="1">
      <alignment horizontal="right" vertical="top" wrapText="1"/>
    </xf>
    <xf numFmtId="3" fontId="4" fillId="0" borderId="11" xfId="0" applyNumberFormat="1" applyFont="1" applyFill="1" applyBorder="1" applyAlignment="1">
      <alignment horizontal="right" vertical="top" wrapText="1"/>
    </xf>
    <xf numFmtId="3" fontId="4" fillId="0" borderId="16" xfId="0" applyNumberFormat="1" applyFont="1" applyFill="1" applyBorder="1" applyAlignment="1">
      <alignment horizontal="right" vertical="top" wrapText="1"/>
    </xf>
    <xf numFmtId="3" fontId="4" fillId="0" borderId="9" xfId="0" applyNumberFormat="1" applyFont="1" applyFill="1" applyBorder="1" applyAlignment="1">
      <alignment horizontal="right" vertical="top" wrapText="1"/>
    </xf>
    <xf numFmtId="3" fontId="4" fillId="0" borderId="8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vertical="top" wrapText="1"/>
    </xf>
    <xf numFmtId="3" fontId="4" fillId="0" borderId="2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 vertical="top" wrapText="1"/>
    </xf>
    <xf numFmtId="3" fontId="3" fillId="0" borderId="8" xfId="0" applyNumberFormat="1" applyFont="1" applyFill="1" applyBorder="1" applyAlignment="1">
      <alignment horizontal="right" vertical="top" wrapText="1"/>
    </xf>
    <xf numFmtId="3" fontId="3" fillId="0" borderId="4" xfId="0" applyNumberFormat="1" applyFont="1" applyFill="1" applyBorder="1" applyAlignment="1">
      <alignment horizontal="right" vertical="top" wrapText="1"/>
    </xf>
    <xf numFmtId="3" fontId="3" fillId="0" borderId="2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3" fontId="4" fillId="0" borderId="2" xfId="0" applyNumberFormat="1" applyFont="1" applyFill="1" applyBorder="1"/>
    <xf numFmtId="3" fontId="4" fillId="0" borderId="2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center" vertical="top" wrapText="1"/>
    </xf>
    <xf numFmtId="3" fontId="4" fillId="0" borderId="9" xfId="0" applyNumberFormat="1" applyFont="1" applyFill="1" applyBorder="1" applyAlignment="1">
      <alignment horizontal="center" vertical="top" wrapText="1"/>
    </xf>
    <xf numFmtId="3" fontId="3" fillId="0" borderId="9" xfId="0" applyNumberFormat="1" applyFont="1" applyFill="1" applyBorder="1" applyAlignment="1">
      <alignment horizontal="right" vertical="top" wrapText="1"/>
    </xf>
    <xf numFmtId="3" fontId="4" fillId="0" borderId="18" xfId="0" applyNumberFormat="1" applyFont="1" applyFill="1" applyBorder="1" applyAlignment="1">
      <alignment horizontal="right" vertical="top" wrapText="1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49" fontId="10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right"/>
    </xf>
    <xf numFmtId="49" fontId="4" fillId="0" borderId="29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right" vertical="top" wrapText="1"/>
    </xf>
    <xf numFmtId="49" fontId="3" fillId="0" borderId="31" xfId="0" applyNumberFormat="1" applyFont="1" applyFill="1" applyBorder="1" applyAlignment="1">
      <alignment horizontal="right" vertical="top" wrapText="1"/>
    </xf>
    <xf numFmtId="49" fontId="4" fillId="0" borderId="32" xfId="0" applyNumberFormat="1" applyFont="1" applyFill="1" applyBorder="1" applyAlignment="1">
      <alignment horizontal="right"/>
    </xf>
    <xf numFmtId="49" fontId="3" fillId="0" borderId="32" xfId="0" applyNumberFormat="1" applyFont="1" applyFill="1" applyBorder="1" applyAlignment="1">
      <alignment horizontal="right"/>
    </xf>
    <xf numFmtId="49" fontId="3" fillId="0" borderId="31" xfId="0" applyNumberFormat="1" applyFont="1" applyFill="1" applyBorder="1" applyAlignment="1">
      <alignment horizontal="right"/>
    </xf>
    <xf numFmtId="49" fontId="4" fillId="0" borderId="30" xfId="0" applyNumberFormat="1" applyFont="1" applyFill="1" applyBorder="1" applyAlignment="1">
      <alignment horizontal="right" vertical="top" wrapText="1"/>
    </xf>
    <xf numFmtId="49" fontId="3" fillId="0" borderId="33" xfId="0" applyNumberFormat="1" applyFont="1" applyFill="1" applyBorder="1" applyAlignment="1">
      <alignment horizontal="right"/>
    </xf>
    <xf numFmtId="49" fontId="3" fillId="0" borderId="30" xfId="0" applyNumberFormat="1" applyFont="1" applyFill="1" applyBorder="1" applyAlignment="1">
      <alignment horizontal="right"/>
    </xf>
    <xf numFmtId="49" fontId="3" fillId="0" borderId="34" xfId="0" applyNumberFormat="1" applyFont="1" applyFill="1" applyBorder="1" applyAlignment="1">
      <alignment horizontal="right"/>
    </xf>
    <xf numFmtId="49" fontId="3" fillId="0" borderId="35" xfId="0" applyNumberFormat="1" applyFont="1" applyFill="1" applyBorder="1" applyAlignment="1">
      <alignment horizontal="right"/>
    </xf>
    <xf numFmtId="49" fontId="3" fillId="0" borderId="20" xfId="0" applyNumberFormat="1" applyFont="1" applyFill="1" applyBorder="1" applyAlignment="1">
      <alignment horizontal="right"/>
    </xf>
    <xf numFmtId="49" fontId="4" fillId="0" borderId="36" xfId="0" applyNumberFormat="1" applyFont="1" applyFill="1" applyBorder="1" applyAlignment="1">
      <alignment horizontal="right" vertical="top" wrapText="1"/>
    </xf>
    <xf numFmtId="49" fontId="4" fillId="0" borderId="19" xfId="0" applyNumberFormat="1" applyFont="1" applyFill="1" applyBorder="1" applyAlignment="1">
      <alignment horizontal="right" vertical="top" wrapText="1"/>
    </xf>
    <xf numFmtId="49" fontId="4" fillId="0" borderId="32" xfId="0" applyNumberFormat="1" applyFont="1" applyFill="1" applyBorder="1" applyAlignment="1">
      <alignment horizontal="right" vertical="top" wrapText="1"/>
    </xf>
    <xf numFmtId="49" fontId="3" fillId="0" borderId="32" xfId="0" applyNumberFormat="1" applyFont="1" applyFill="1" applyBorder="1"/>
    <xf numFmtId="49" fontId="4" fillId="0" borderId="31" xfId="0" applyNumberFormat="1" applyFont="1" applyFill="1" applyBorder="1" applyAlignment="1">
      <alignment horizontal="right" vertical="top" wrapText="1"/>
    </xf>
    <xf numFmtId="49" fontId="3" fillId="0" borderId="32" xfId="0" applyNumberFormat="1" applyFont="1" applyFill="1" applyBorder="1" applyAlignment="1">
      <alignment horizontal="right" vertical="top" wrapText="1"/>
    </xf>
    <xf numFmtId="49" fontId="4" fillId="0" borderId="37" xfId="0" applyNumberFormat="1" applyFont="1" applyFill="1" applyBorder="1" applyAlignment="1">
      <alignment horizontal="right" vertical="top" wrapText="1"/>
    </xf>
    <xf numFmtId="49" fontId="4" fillId="0" borderId="35" xfId="0" applyNumberFormat="1" applyFont="1" applyFill="1" applyBorder="1" applyAlignment="1">
      <alignment horizontal="right" vertical="top" wrapText="1"/>
    </xf>
    <xf numFmtId="49" fontId="3" fillId="0" borderId="36" xfId="0" applyNumberFormat="1" applyFont="1" applyFill="1" applyBorder="1" applyAlignment="1">
      <alignment horizontal="right" vertical="top" wrapText="1"/>
    </xf>
    <xf numFmtId="49" fontId="3" fillId="0" borderId="32" xfId="0" applyNumberFormat="1" applyFont="1" applyFill="1" applyBorder="1" applyAlignment="1">
      <alignment vertical="top" wrapText="1"/>
    </xf>
    <xf numFmtId="49" fontId="3" fillId="0" borderId="38" xfId="0" applyNumberFormat="1" applyFont="1" applyFill="1" applyBorder="1" applyAlignment="1">
      <alignment horizontal="right"/>
    </xf>
    <xf numFmtId="49" fontId="3" fillId="0" borderId="40" xfId="0" quotePrefix="1" applyNumberFormat="1" applyFont="1" applyFill="1" applyBorder="1" applyAlignment="1">
      <alignment horizontal="right" vertical="top" wrapText="1"/>
    </xf>
    <xf numFmtId="49" fontId="3" fillId="0" borderId="39" xfId="0" applyNumberFormat="1" applyFont="1" applyFill="1" applyBorder="1" applyAlignment="1">
      <alignment horizontal="right"/>
    </xf>
    <xf numFmtId="49" fontId="3" fillId="0" borderId="38" xfId="0" applyNumberFormat="1" applyFont="1" applyFill="1" applyBorder="1" applyAlignment="1">
      <alignment horizontal="right" vertical="top" wrapText="1"/>
    </xf>
    <xf numFmtId="49" fontId="3" fillId="0" borderId="41" xfId="0" applyNumberFormat="1" applyFont="1" applyFill="1" applyBorder="1" applyAlignment="1">
      <alignment horizontal="right" vertical="top" wrapText="1"/>
    </xf>
    <xf numFmtId="49" fontId="3" fillId="0" borderId="42" xfId="0" applyNumberFormat="1" applyFont="1" applyFill="1" applyBorder="1" applyAlignment="1">
      <alignment horizontal="right" vertical="top" wrapText="1"/>
    </xf>
    <xf numFmtId="49" fontId="3" fillId="0" borderId="33" xfId="0" applyNumberFormat="1" applyFont="1" applyFill="1" applyBorder="1" applyAlignment="1">
      <alignment horizontal="right" vertical="top" wrapText="1"/>
    </xf>
    <xf numFmtId="49" fontId="3" fillId="0" borderId="42" xfId="0" applyNumberFormat="1" applyFont="1" applyFill="1" applyBorder="1" applyAlignment="1">
      <alignment horizontal="right"/>
    </xf>
    <xf numFmtId="49" fontId="3" fillId="0" borderId="36" xfId="0" applyNumberFormat="1" applyFont="1" applyFill="1" applyBorder="1" applyAlignment="1">
      <alignment horizontal="right"/>
    </xf>
    <xf numFmtId="49" fontId="4" fillId="0" borderId="38" xfId="0" applyNumberFormat="1" applyFont="1" applyFill="1" applyBorder="1" applyAlignment="1">
      <alignment horizontal="right"/>
    </xf>
    <xf numFmtId="49" fontId="3" fillId="0" borderId="37" xfId="0" applyNumberFormat="1" applyFont="1" applyFill="1" applyBorder="1" applyAlignment="1">
      <alignment horizontal="right"/>
    </xf>
    <xf numFmtId="49" fontId="3" fillId="0" borderId="40" xfId="0" applyNumberFormat="1" applyFont="1" applyFill="1" applyBorder="1" applyAlignment="1">
      <alignment horizontal="right"/>
    </xf>
    <xf numFmtId="49" fontId="3" fillId="0" borderId="38" xfId="0" applyNumberFormat="1" applyFont="1" applyFill="1" applyBorder="1"/>
    <xf numFmtId="49" fontId="3" fillId="0" borderId="35" xfId="0" applyNumberFormat="1" applyFont="1" applyFill="1" applyBorder="1" applyAlignment="1">
      <alignment horizontal="right" vertical="top" wrapText="1"/>
    </xf>
    <xf numFmtId="49" fontId="4" fillId="0" borderId="30" xfId="0" applyNumberFormat="1" applyFont="1" applyFill="1" applyBorder="1" applyAlignment="1">
      <alignment horizontal="right"/>
    </xf>
    <xf numFmtId="49" fontId="4" fillId="0" borderId="31" xfId="0" applyNumberFormat="1" applyFont="1" applyFill="1" applyBorder="1" applyAlignment="1">
      <alignment horizontal="center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49" fontId="3" fillId="0" borderId="37" xfId="0" applyNumberFormat="1" applyFont="1" applyFill="1" applyBorder="1" applyAlignment="1">
      <alignment horizontal="right" vertical="top" wrapText="1"/>
    </xf>
    <xf numFmtId="49" fontId="3" fillId="0" borderId="19" xfId="0" applyNumberFormat="1" applyFont="1" applyFill="1" applyBorder="1" applyAlignment="1">
      <alignment horizontal="right" vertical="top" wrapText="1"/>
    </xf>
    <xf numFmtId="49" fontId="4" fillId="0" borderId="29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Fill="1" applyBorder="1" applyAlignment="1">
      <alignment horizontal="right" vertical="top" wrapText="1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/>
    <xf numFmtId="3" fontId="3" fillId="0" borderId="8" xfId="0" applyNumberFormat="1" applyFont="1" applyFill="1" applyBorder="1"/>
    <xf numFmtId="3" fontId="3" fillId="0" borderId="3" xfId="0" applyNumberFormat="1" applyFont="1" applyFill="1" applyBorder="1" applyAlignment="1">
      <alignment horizontal="right" vertical="top" wrapText="1"/>
    </xf>
    <xf numFmtId="49" fontId="3" fillId="0" borderId="40" xfId="0" applyNumberFormat="1" applyFont="1" applyFill="1" applyBorder="1" applyAlignment="1">
      <alignment horizontal="right" vertical="top" wrapText="1"/>
    </xf>
    <xf numFmtId="3" fontId="3" fillId="0" borderId="6" xfId="0" applyNumberFormat="1" applyFont="1" applyFill="1" applyBorder="1" applyAlignment="1">
      <alignment horizontal="right" vertical="top" wrapText="1"/>
    </xf>
    <xf numFmtId="3" fontId="3" fillId="0" borderId="2" xfId="0" applyNumberFormat="1" applyFont="1" applyFill="1" applyBorder="1" applyAlignment="1">
      <alignment horizontal="right" vertical="top" wrapText="1"/>
    </xf>
    <xf numFmtId="3" fontId="3" fillId="0" borderId="3" xfId="0" applyNumberFormat="1" applyFont="1" applyFill="1" applyBorder="1"/>
    <xf numFmtId="3" fontId="4" fillId="0" borderId="3" xfId="0" applyNumberFormat="1" applyFont="1" applyFill="1" applyBorder="1" applyAlignment="1">
      <alignment horizontal="right" vertical="top" wrapText="1"/>
    </xf>
    <xf numFmtId="3" fontId="3" fillId="0" borderId="45" xfId="0" applyNumberFormat="1" applyFont="1" applyFill="1" applyBorder="1" applyAlignment="1">
      <alignment horizontal="right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3" fontId="3" fillId="0" borderId="11" xfId="0" applyNumberFormat="1" applyFont="1" applyFill="1" applyBorder="1" applyAlignment="1">
      <alignment horizontal="right"/>
    </xf>
    <xf numFmtId="49" fontId="3" fillId="0" borderId="50" xfId="0" applyNumberFormat="1" applyFont="1" applyFill="1" applyBorder="1" applyAlignment="1">
      <alignment horizontal="center" vertical="top" wrapText="1"/>
    </xf>
    <xf numFmtId="3" fontId="3" fillId="0" borderId="50" xfId="0" applyNumberFormat="1" applyFont="1" applyFill="1" applyBorder="1" applyAlignment="1">
      <alignment horizontal="right"/>
    </xf>
    <xf numFmtId="49" fontId="4" fillId="0" borderId="38" xfId="0" applyNumberFormat="1" applyFont="1" applyFill="1" applyBorder="1" applyAlignment="1">
      <alignment horizontal="right" vertical="center"/>
    </xf>
    <xf numFmtId="49" fontId="4" fillId="0" borderId="38" xfId="0" applyNumberFormat="1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left"/>
    </xf>
    <xf numFmtId="49" fontId="3" fillId="0" borderId="0" xfId="0" applyNumberFormat="1" applyFont="1" applyFill="1" applyAlignment="1">
      <alignment horizontal="center"/>
    </xf>
    <xf numFmtId="49" fontId="4" fillId="0" borderId="18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3" xfId="0" quotePrefix="1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/>
    </xf>
    <xf numFmtId="49" fontId="3" fillId="0" borderId="1" xfId="0" applyNumberFormat="1" applyFont="1" applyFill="1" applyBorder="1"/>
    <xf numFmtId="49" fontId="3" fillId="0" borderId="2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 vertical="top" wrapText="1"/>
    </xf>
    <xf numFmtId="3" fontId="4" fillId="0" borderId="6" xfId="0" applyNumberFormat="1" applyFont="1" applyFill="1" applyBorder="1" applyAlignment="1">
      <alignment horizontal="center" vertical="center" wrapText="1"/>
    </xf>
    <xf numFmtId="49" fontId="4" fillId="0" borderId="32" xfId="0" quotePrefix="1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Alignment="1">
      <alignment horizontal="center"/>
    </xf>
    <xf numFmtId="1" fontId="4" fillId="0" borderId="51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top" wrapText="1"/>
    </xf>
    <xf numFmtId="1" fontId="4" fillId="0" borderId="52" xfId="0" applyNumberFormat="1" applyFont="1" applyFill="1" applyBorder="1" applyAlignment="1">
      <alignment horizontal="center" vertical="top" wrapText="1"/>
    </xf>
    <xf numFmtId="1" fontId="4" fillId="0" borderId="53" xfId="0" applyNumberFormat="1" applyFont="1" applyFill="1" applyBorder="1" applyAlignment="1">
      <alignment horizontal="center" vertical="top" wrapText="1"/>
    </xf>
    <xf numFmtId="1" fontId="3" fillId="0" borderId="54" xfId="0" applyNumberFormat="1" applyFont="1" applyFill="1" applyBorder="1" applyAlignment="1">
      <alignment horizontal="center" vertical="top" wrapText="1"/>
    </xf>
    <xf numFmtId="1" fontId="3" fillId="0" borderId="55" xfId="0" applyNumberFormat="1" applyFont="1" applyFill="1" applyBorder="1" applyAlignment="1">
      <alignment horizontal="center" vertical="top" wrapText="1"/>
    </xf>
    <xf numFmtId="1" fontId="4" fillId="0" borderId="24" xfId="0" applyNumberFormat="1" applyFont="1" applyFill="1" applyBorder="1" applyAlignment="1">
      <alignment horizontal="center" vertical="top" wrapText="1"/>
    </xf>
    <xf numFmtId="1" fontId="4" fillId="0" borderId="54" xfId="0" applyNumberFormat="1" applyFont="1" applyFill="1" applyBorder="1" applyAlignment="1">
      <alignment horizontal="center" vertical="top" wrapText="1"/>
    </xf>
    <xf numFmtId="1" fontId="4" fillId="0" borderId="55" xfId="0" applyNumberFormat="1" applyFont="1" applyFill="1" applyBorder="1" applyAlignment="1">
      <alignment horizontal="center" vertical="top" wrapText="1"/>
    </xf>
    <xf numFmtId="1" fontId="3" fillId="0" borderId="56" xfId="0" applyNumberFormat="1" applyFont="1" applyFill="1" applyBorder="1" applyAlignment="1">
      <alignment horizontal="center" vertical="top" wrapText="1"/>
    </xf>
    <xf numFmtId="1" fontId="4" fillId="0" borderId="57" xfId="0" applyNumberFormat="1" applyFont="1" applyFill="1" applyBorder="1" applyAlignment="1">
      <alignment horizontal="center" vertical="top" wrapText="1"/>
    </xf>
    <xf numFmtId="1" fontId="4" fillId="0" borderId="25" xfId="0" applyNumberFormat="1" applyFont="1" applyFill="1" applyBorder="1" applyAlignment="1">
      <alignment horizontal="center" vertical="top" wrapText="1"/>
    </xf>
    <xf numFmtId="1" fontId="4" fillId="0" borderId="23" xfId="0" applyNumberFormat="1" applyFont="1" applyFill="1" applyBorder="1" applyAlignment="1">
      <alignment horizontal="center" vertical="top" wrapText="1"/>
    </xf>
    <xf numFmtId="1" fontId="4" fillId="0" borderId="27" xfId="0" applyNumberFormat="1" applyFont="1" applyFill="1" applyBorder="1" applyAlignment="1">
      <alignment horizontal="center" vertical="top" wrapText="1"/>
    </xf>
    <xf numFmtId="1" fontId="4" fillId="0" borderId="58" xfId="0" applyNumberFormat="1" applyFont="1" applyFill="1" applyBorder="1" applyAlignment="1">
      <alignment horizontal="center" vertical="top" wrapText="1"/>
    </xf>
    <xf numFmtId="1" fontId="4" fillId="0" borderId="59" xfId="0" applyNumberFormat="1" applyFont="1" applyFill="1" applyBorder="1" applyAlignment="1">
      <alignment horizontal="center" vertical="top" wrapText="1"/>
    </xf>
    <xf numFmtId="1" fontId="4" fillId="0" borderId="56" xfId="0" applyNumberFormat="1" applyFont="1" applyFill="1" applyBorder="1" applyAlignment="1">
      <alignment horizontal="center" vertical="top" wrapText="1"/>
    </xf>
    <xf numFmtId="1" fontId="3" fillId="0" borderId="25" xfId="0" applyNumberFormat="1" applyFont="1" applyFill="1" applyBorder="1" applyAlignment="1">
      <alignment horizontal="center" vertical="top" wrapText="1"/>
    </xf>
    <xf numFmtId="1" fontId="3" fillId="0" borderId="24" xfId="0" applyNumberFormat="1" applyFont="1" applyFill="1" applyBorder="1" applyAlignment="1">
      <alignment horizontal="center" vertical="top" wrapText="1"/>
    </xf>
    <xf numFmtId="1" fontId="4" fillId="0" borderId="60" xfId="0" applyNumberFormat="1" applyFont="1" applyFill="1" applyBorder="1" applyAlignment="1">
      <alignment horizontal="center" vertical="top" wrapText="1"/>
    </xf>
    <xf numFmtId="1" fontId="4" fillId="0" borderId="53" xfId="0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/>
    </xf>
    <xf numFmtId="1" fontId="3" fillId="0" borderId="54" xfId="0" applyNumberFormat="1" applyFont="1" applyFill="1" applyBorder="1" applyAlignment="1">
      <alignment horizontal="center"/>
    </xf>
    <xf numFmtId="1" fontId="4" fillId="0" borderId="61" xfId="0" applyNumberFormat="1" applyFont="1" applyFill="1" applyBorder="1" applyAlignment="1">
      <alignment horizontal="center" vertical="top" wrapText="1"/>
    </xf>
    <xf numFmtId="1" fontId="4" fillId="0" borderId="62" xfId="0" applyNumberFormat="1" applyFont="1" applyFill="1" applyBorder="1" applyAlignment="1">
      <alignment horizontal="center" vertical="top" wrapText="1"/>
    </xf>
    <xf numFmtId="1" fontId="4" fillId="0" borderId="63" xfId="0" applyNumberFormat="1" applyFont="1" applyFill="1" applyBorder="1" applyAlignment="1">
      <alignment horizontal="center" vertical="top" wrapText="1"/>
    </xf>
    <xf numFmtId="1" fontId="4" fillId="0" borderId="24" xfId="0" applyNumberFormat="1" applyFont="1" applyFill="1" applyBorder="1" applyAlignment="1">
      <alignment horizontal="center"/>
    </xf>
    <xf numFmtId="1" fontId="4" fillId="0" borderId="55" xfId="0" applyNumberFormat="1" applyFont="1" applyFill="1" applyBorder="1" applyAlignment="1">
      <alignment horizontal="center"/>
    </xf>
    <xf numFmtId="1" fontId="4" fillId="0" borderId="54" xfId="0" applyNumberFormat="1" applyFont="1" applyFill="1" applyBorder="1" applyAlignment="1">
      <alignment horizontal="center"/>
    </xf>
    <xf numFmtId="1" fontId="4" fillId="0" borderId="25" xfId="0" applyNumberFormat="1" applyFont="1" applyFill="1" applyBorder="1" applyAlignment="1">
      <alignment horizontal="center"/>
    </xf>
    <xf numFmtId="1" fontId="3" fillId="0" borderId="60" xfId="0" applyNumberFormat="1" applyFont="1" applyFill="1" applyBorder="1" applyAlignment="1">
      <alignment horizontal="center" vertical="top" wrapText="1"/>
    </xf>
    <xf numFmtId="1" fontId="4" fillId="0" borderId="61" xfId="0" applyNumberFormat="1" applyFont="1" applyFill="1" applyBorder="1" applyAlignment="1">
      <alignment horizontal="center"/>
    </xf>
    <xf numFmtId="1" fontId="3" fillId="0" borderId="25" xfId="0" applyNumberFormat="1" applyFont="1" applyFill="1" applyBorder="1" applyAlignment="1">
      <alignment horizontal="center"/>
    </xf>
    <xf numFmtId="1" fontId="4" fillId="0" borderId="51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49" fontId="3" fillId="0" borderId="32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/>
    </xf>
    <xf numFmtId="2" fontId="3" fillId="0" borderId="40" xfId="0" applyNumberFormat="1" applyFont="1" applyFill="1" applyBorder="1" applyAlignment="1">
      <alignment horizontal="right" vertical="top" wrapText="1"/>
    </xf>
    <xf numFmtId="1" fontId="4" fillId="2" borderId="26" xfId="0" applyNumberFormat="1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left" vertical="top" wrapText="1"/>
    </xf>
    <xf numFmtId="49" fontId="3" fillId="2" borderId="16" xfId="0" applyNumberFormat="1" applyFont="1" applyFill="1" applyBorder="1" applyAlignment="1">
      <alignment horizontal="center" vertical="top" wrapText="1"/>
    </xf>
    <xf numFmtId="3" fontId="4" fillId="2" borderId="16" xfId="0" applyNumberFormat="1" applyFont="1" applyFill="1" applyBorder="1" applyAlignment="1">
      <alignment horizontal="right"/>
    </xf>
    <xf numFmtId="49" fontId="4" fillId="2" borderId="30" xfId="0" applyNumberFormat="1" applyFont="1" applyFill="1" applyBorder="1" applyAlignment="1">
      <alignment horizontal="right"/>
    </xf>
    <xf numFmtId="1" fontId="4" fillId="3" borderId="26" xfId="0" applyNumberFormat="1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left" vertical="top" wrapText="1"/>
    </xf>
    <xf numFmtId="1" fontId="4" fillId="4" borderId="26" xfId="0" applyNumberFormat="1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left" vertical="top" wrapText="1"/>
    </xf>
    <xf numFmtId="49" fontId="4" fillId="4" borderId="16" xfId="0" applyNumberFormat="1" applyFont="1" applyFill="1" applyBorder="1" applyAlignment="1">
      <alignment horizontal="center" vertical="top" wrapText="1"/>
    </xf>
    <xf numFmtId="3" fontId="4" fillId="4" borderId="16" xfId="0" applyNumberFormat="1" applyFont="1" applyFill="1" applyBorder="1" applyAlignment="1">
      <alignment horizontal="right"/>
    </xf>
    <xf numFmtId="49" fontId="4" fillId="4" borderId="30" xfId="0" applyNumberFormat="1" applyFont="1" applyFill="1" applyBorder="1" applyAlignment="1">
      <alignment horizontal="right"/>
    </xf>
    <xf numFmtId="1" fontId="4" fillId="5" borderId="26" xfId="0" applyNumberFormat="1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left" vertical="top" wrapText="1"/>
    </xf>
    <xf numFmtId="49" fontId="4" fillId="5" borderId="16" xfId="0" applyNumberFormat="1" applyFont="1" applyFill="1" applyBorder="1" applyAlignment="1">
      <alignment horizontal="center" vertical="top" wrapText="1"/>
    </xf>
    <xf numFmtId="3" fontId="4" fillId="5" borderId="16" xfId="0" applyNumberFormat="1" applyFont="1" applyFill="1" applyBorder="1" applyAlignment="1">
      <alignment horizontal="right"/>
    </xf>
    <xf numFmtId="49" fontId="4" fillId="5" borderId="30" xfId="0" applyNumberFormat="1" applyFont="1" applyFill="1" applyBorder="1" applyAlignment="1">
      <alignment horizontal="right"/>
    </xf>
    <xf numFmtId="1" fontId="4" fillId="5" borderId="57" xfId="0" applyNumberFormat="1" applyFont="1" applyFill="1" applyBorder="1" applyAlignment="1">
      <alignment horizontal="center" vertical="top" wrapText="1"/>
    </xf>
    <xf numFmtId="0" fontId="4" fillId="5" borderId="50" xfId="0" applyFont="1" applyFill="1" applyBorder="1" applyAlignment="1">
      <alignment horizontal="left" vertical="top" wrapText="1"/>
    </xf>
    <xf numFmtId="49" fontId="3" fillId="5" borderId="50" xfId="0" applyNumberFormat="1" applyFont="1" applyFill="1" applyBorder="1" applyAlignment="1">
      <alignment horizontal="center" vertical="top" wrapText="1"/>
    </xf>
    <xf numFmtId="3" fontId="4" fillId="5" borderId="50" xfId="0" applyNumberFormat="1" applyFont="1" applyFill="1" applyBorder="1" applyAlignment="1">
      <alignment horizontal="right"/>
    </xf>
    <xf numFmtId="49" fontId="3" fillId="5" borderId="20" xfId="0" applyNumberFormat="1" applyFont="1" applyFill="1" applyBorder="1" applyAlignment="1">
      <alignment horizontal="right"/>
    </xf>
    <xf numFmtId="1" fontId="4" fillId="6" borderId="26" xfId="0" applyNumberFormat="1" applyFont="1" applyFill="1" applyBorder="1" applyAlignment="1">
      <alignment horizontal="center" vertical="top" wrapText="1"/>
    </xf>
    <xf numFmtId="0" fontId="4" fillId="6" borderId="16" xfId="0" applyFont="1" applyFill="1" applyBorder="1" applyAlignment="1">
      <alignment horizontal="left" vertical="top" wrapText="1"/>
    </xf>
    <xf numFmtId="49" fontId="4" fillId="6" borderId="16" xfId="0" applyNumberFormat="1" applyFont="1" applyFill="1" applyBorder="1" applyAlignment="1">
      <alignment horizontal="center" vertical="top" wrapText="1"/>
    </xf>
    <xf numFmtId="3" fontId="4" fillId="6" borderId="16" xfId="0" applyNumberFormat="1" applyFont="1" applyFill="1" applyBorder="1" applyAlignment="1">
      <alignment horizontal="right"/>
    </xf>
    <xf numFmtId="49" fontId="4" fillId="6" borderId="30" xfId="0" applyNumberFormat="1" applyFont="1" applyFill="1" applyBorder="1" applyAlignment="1">
      <alignment horizontal="right"/>
    </xf>
    <xf numFmtId="49" fontId="3" fillId="4" borderId="16" xfId="0" applyNumberFormat="1" applyFont="1" applyFill="1" applyBorder="1" applyAlignment="1">
      <alignment horizontal="center" vertical="top" wrapText="1"/>
    </xf>
    <xf numFmtId="49" fontId="3" fillId="4" borderId="30" xfId="0" applyNumberFormat="1" applyFon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49" fontId="3" fillId="6" borderId="16" xfId="0" applyNumberFormat="1" applyFont="1" applyFill="1" applyBorder="1" applyAlignment="1">
      <alignment horizontal="center" vertical="top" wrapText="1"/>
    </xf>
    <xf numFmtId="49" fontId="3" fillId="6" borderId="30" xfId="0" applyNumberFormat="1" applyFont="1" applyFill="1" applyBorder="1" applyAlignment="1">
      <alignment horizontal="right"/>
    </xf>
    <xf numFmtId="1" fontId="4" fillId="7" borderId="26" xfId="0" applyNumberFormat="1" applyFont="1" applyFill="1" applyBorder="1" applyAlignment="1">
      <alignment horizontal="center" vertical="top" wrapText="1"/>
    </xf>
    <xf numFmtId="49" fontId="4" fillId="7" borderId="16" xfId="0" applyNumberFormat="1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left" vertical="top" wrapText="1"/>
    </xf>
    <xf numFmtId="49" fontId="4" fillId="2" borderId="16" xfId="0" applyNumberFormat="1" applyFont="1" applyFill="1" applyBorder="1" applyAlignment="1">
      <alignment horizontal="center" vertical="top" wrapText="1"/>
    </xf>
    <xf numFmtId="3" fontId="4" fillId="2" borderId="16" xfId="0" applyNumberFormat="1" applyFont="1" applyFill="1" applyBorder="1" applyAlignment="1">
      <alignment horizontal="right" vertical="top" wrapText="1"/>
    </xf>
    <xf numFmtId="49" fontId="4" fillId="2" borderId="30" xfId="0" applyNumberFormat="1" applyFont="1" applyFill="1" applyBorder="1" applyAlignment="1">
      <alignment horizontal="right" vertical="top" wrapText="1"/>
    </xf>
    <xf numFmtId="1" fontId="4" fillId="4" borderId="57" xfId="0" applyNumberFormat="1" applyFont="1" applyFill="1" applyBorder="1" applyAlignment="1">
      <alignment horizontal="center" vertical="top" wrapText="1"/>
    </xf>
    <xf numFmtId="0" fontId="5" fillId="4" borderId="50" xfId="0" applyFont="1" applyFill="1" applyBorder="1" applyAlignment="1">
      <alignment horizontal="left" vertical="top" wrapText="1"/>
    </xf>
    <xf numFmtId="49" fontId="3" fillId="4" borderId="50" xfId="0" applyNumberFormat="1" applyFont="1" applyFill="1" applyBorder="1" applyAlignment="1">
      <alignment horizontal="center" vertical="top" wrapText="1"/>
    </xf>
    <xf numFmtId="3" fontId="4" fillId="4" borderId="50" xfId="0" applyNumberFormat="1" applyFont="1" applyFill="1" applyBorder="1" applyAlignment="1">
      <alignment horizontal="right" vertical="top" wrapText="1"/>
    </xf>
    <xf numFmtId="49" fontId="4" fillId="4" borderId="20" xfId="0" applyNumberFormat="1" applyFont="1" applyFill="1" applyBorder="1" applyAlignment="1">
      <alignment horizontal="right" vertical="top" wrapText="1"/>
    </xf>
    <xf numFmtId="0" fontId="5" fillId="5" borderId="16" xfId="0" applyFont="1" applyFill="1" applyBorder="1" applyAlignment="1">
      <alignment horizontal="left" vertical="top" wrapText="1"/>
    </xf>
    <xf numFmtId="49" fontId="3" fillId="5" borderId="16" xfId="0" applyNumberFormat="1" applyFont="1" applyFill="1" applyBorder="1" applyAlignment="1">
      <alignment horizontal="center" vertical="top" wrapText="1"/>
    </xf>
    <xf numFmtId="3" fontId="4" fillId="5" borderId="16" xfId="0" applyNumberFormat="1" applyFont="1" applyFill="1" applyBorder="1" applyAlignment="1">
      <alignment horizontal="right" vertical="top" wrapText="1"/>
    </xf>
    <xf numFmtId="49" fontId="4" fillId="5" borderId="30" xfId="0" applyNumberFormat="1" applyFont="1" applyFill="1" applyBorder="1" applyAlignment="1">
      <alignment horizontal="right" vertical="top" wrapText="1"/>
    </xf>
    <xf numFmtId="0" fontId="4" fillId="7" borderId="16" xfId="0" applyFont="1" applyFill="1" applyBorder="1" applyAlignment="1">
      <alignment horizontal="left" vertical="top" wrapText="1"/>
    </xf>
    <xf numFmtId="3" fontId="4" fillId="6" borderId="16" xfId="0" applyNumberFormat="1" applyFont="1" applyFill="1" applyBorder="1" applyAlignment="1">
      <alignment horizontal="right" vertical="top" wrapText="1"/>
    </xf>
    <xf numFmtId="49" fontId="4" fillId="6" borderId="30" xfId="0" applyNumberFormat="1" applyFont="1" applyFill="1" applyBorder="1" applyAlignment="1">
      <alignment horizontal="right" vertical="top" wrapText="1"/>
    </xf>
    <xf numFmtId="49" fontId="4" fillId="3" borderId="16" xfId="0" applyNumberFormat="1" applyFont="1" applyFill="1" applyBorder="1" applyAlignment="1">
      <alignment horizontal="center" vertical="center" wrapText="1"/>
    </xf>
    <xf numFmtId="3" fontId="4" fillId="3" borderId="16" xfId="0" applyNumberFormat="1" applyFont="1" applyFill="1" applyBorder="1" applyAlignment="1">
      <alignment horizontal="right" vertical="top" wrapText="1"/>
    </xf>
    <xf numFmtId="49" fontId="4" fillId="3" borderId="30" xfId="0" applyNumberFormat="1" applyFont="1" applyFill="1" applyBorder="1" applyAlignment="1">
      <alignment horizontal="right" vertical="top" wrapText="1"/>
    </xf>
    <xf numFmtId="3" fontId="4" fillId="4" borderId="16" xfId="0" applyNumberFormat="1" applyFont="1" applyFill="1" applyBorder="1" applyAlignment="1">
      <alignment horizontal="right" vertical="top" wrapText="1"/>
    </xf>
    <xf numFmtId="3" fontId="4" fillId="7" borderId="16" xfId="0" applyNumberFormat="1" applyFont="1" applyFill="1" applyBorder="1" applyAlignment="1">
      <alignment horizontal="right"/>
    </xf>
    <xf numFmtId="49" fontId="4" fillId="7" borderId="30" xfId="0" applyNumberFormat="1" applyFont="1" applyFill="1" applyBorder="1" applyAlignment="1">
      <alignment horizontal="right"/>
    </xf>
    <xf numFmtId="49" fontId="4" fillId="0" borderId="36" xfId="0" applyNumberFormat="1" applyFont="1" applyFill="1" applyBorder="1" applyAlignment="1">
      <alignment horizontal="right"/>
    </xf>
    <xf numFmtId="49" fontId="3" fillId="5" borderId="30" xfId="0" applyNumberFormat="1" applyFont="1" applyFill="1" applyBorder="1" applyAlignment="1">
      <alignment horizontal="right"/>
    </xf>
    <xf numFmtId="49" fontId="3" fillId="2" borderId="30" xfId="0" applyNumberFormat="1" applyFont="1" applyFill="1" applyBorder="1" applyAlignment="1">
      <alignment horizontal="right" vertical="top" wrapText="1"/>
    </xf>
    <xf numFmtId="49" fontId="3" fillId="4" borderId="30" xfId="0" applyNumberFormat="1" applyFont="1" applyFill="1" applyBorder="1" applyAlignment="1">
      <alignment horizontal="right" vertical="top" wrapText="1"/>
    </xf>
    <xf numFmtId="1" fontId="4" fillId="0" borderId="67" xfId="0" applyNumberFormat="1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left" vertical="top" wrapText="1"/>
    </xf>
    <xf numFmtId="1" fontId="5" fillId="0" borderId="24" xfId="0" applyNumberFormat="1" applyFont="1" applyFill="1" applyBorder="1" applyAlignment="1">
      <alignment horizontal="center" vertical="top" wrapText="1"/>
    </xf>
    <xf numFmtId="0" fontId="11" fillId="0" borderId="0" xfId="0" applyFont="1" applyFill="1"/>
    <xf numFmtId="3" fontId="3" fillId="0" borderId="2" xfId="0" applyNumberFormat="1" applyFont="1" applyFill="1" applyBorder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right" vertical="center"/>
    </xf>
    <xf numFmtId="0" fontId="3" fillId="8" borderId="3" xfId="0" applyFont="1" applyFill="1" applyBorder="1" applyAlignment="1">
      <alignment horizontal="left" vertical="top" wrapText="1"/>
    </xf>
    <xf numFmtId="49" fontId="3" fillId="8" borderId="3" xfId="0" applyNumberFormat="1" applyFont="1" applyFill="1" applyBorder="1" applyAlignment="1">
      <alignment horizontal="center" vertical="top" wrapText="1"/>
    </xf>
    <xf numFmtId="3" fontId="3" fillId="8" borderId="3" xfId="0" applyNumberFormat="1" applyFont="1" applyFill="1" applyBorder="1" applyAlignment="1">
      <alignment horizontal="right" vertical="top" wrapText="1"/>
    </xf>
    <xf numFmtId="49" fontId="3" fillId="8" borderId="40" xfId="0" applyNumberFormat="1" applyFont="1" applyFill="1" applyBorder="1" applyAlignment="1">
      <alignment horizontal="right" vertical="top" wrapText="1"/>
    </xf>
    <xf numFmtId="49" fontId="3" fillId="8" borderId="6" xfId="0" applyNumberFormat="1" applyFont="1" applyFill="1" applyBorder="1" applyAlignment="1">
      <alignment horizontal="center" vertical="top" wrapText="1"/>
    </xf>
    <xf numFmtId="3" fontId="3" fillId="8" borderId="6" xfId="0" applyNumberFormat="1" applyFont="1" applyFill="1" applyBorder="1" applyAlignment="1">
      <alignment horizontal="right" vertical="top" wrapText="1"/>
    </xf>
    <xf numFmtId="49" fontId="3" fillId="8" borderId="33" xfId="0" applyNumberFormat="1" applyFont="1" applyFill="1" applyBorder="1" applyAlignment="1">
      <alignment horizontal="right" vertical="top" wrapText="1"/>
    </xf>
    <xf numFmtId="0" fontId="3" fillId="8" borderId="6" xfId="0" applyFont="1" applyFill="1" applyBorder="1" applyAlignment="1">
      <alignment horizontal="left" vertical="top" wrapText="1"/>
    </xf>
    <xf numFmtId="49" fontId="3" fillId="8" borderId="4" xfId="0" applyNumberFormat="1" applyFont="1" applyFill="1" applyBorder="1" applyAlignment="1">
      <alignment horizontal="center" vertical="top" wrapText="1"/>
    </xf>
    <xf numFmtId="3" fontId="3" fillId="8" borderId="4" xfId="0" applyNumberFormat="1" applyFont="1" applyFill="1" applyBorder="1" applyAlignment="1">
      <alignment horizontal="right" vertical="top" wrapText="1"/>
    </xf>
    <xf numFmtId="49" fontId="3" fillId="8" borderId="42" xfId="0" applyNumberFormat="1" applyFont="1" applyFill="1" applyBorder="1" applyAlignment="1">
      <alignment horizontal="right" vertical="top" wrapText="1"/>
    </xf>
    <xf numFmtId="0" fontId="3" fillId="8" borderId="4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right" vertical="top" wrapText="1"/>
    </xf>
    <xf numFmtId="1" fontId="3" fillId="0" borderId="57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vertical="top" wrapText="1"/>
    </xf>
    <xf numFmtId="49" fontId="4" fillId="0" borderId="32" xfId="0" applyNumberFormat="1" applyFont="1" applyFill="1" applyBorder="1" applyAlignment="1"/>
    <xf numFmtId="3" fontId="4" fillId="0" borderId="0" xfId="0" applyNumberFormat="1" applyFont="1" applyFill="1" applyBorder="1" applyAlignment="1">
      <alignment horizontal="right" vertical="top" wrapText="1"/>
    </xf>
    <xf numFmtId="1" fontId="4" fillId="0" borderId="57" xfId="0" applyNumberFormat="1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right" vertical="top" wrapText="1"/>
    </xf>
    <xf numFmtId="49" fontId="3" fillId="9" borderId="3" xfId="0" applyNumberFormat="1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left" vertical="top" wrapText="1"/>
    </xf>
    <xf numFmtId="3" fontId="3" fillId="9" borderId="3" xfId="0" applyNumberFormat="1" applyFont="1" applyFill="1" applyBorder="1" applyAlignment="1">
      <alignment horizontal="right" vertical="top" wrapText="1"/>
    </xf>
    <xf numFmtId="49" fontId="3" fillId="9" borderId="40" xfId="0" applyNumberFormat="1" applyFont="1" applyFill="1" applyBorder="1" applyAlignment="1">
      <alignment horizontal="right" vertical="top" wrapText="1"/>
    </xf>
    <xf numFmtId="49" fontId="3" fillId="9" borderId="4" xfId="0" applyNumberFormat="1" applyFont="1" applyFill="1" applyBorder="1" applyAlignment="1">
      <alignment horizontal="center" vertical="top" wrapText="1"/>
    </xf>
    <xf numFmtId="3" fontId="3" fillId="9" borderId="4" xfId="0" applyNumberFormat="1" applyFont="1" applyFill="1" applyBorder="1" applyAlignment="1">
      <alignment horizontal="right" vertical="top" wrapText="1"/>
    </xf>
    <xf numFmtId="49" fontId="3" fillId="9" borderId="42" xfId="0" applyNumberFormat="1" applyFont="1" applyFill="1" applyBorder="1" applyAlignment="1">
      <alignment horizontal="right" vertical="top" wrapText="1"/>
    </xf>
    <xf numFmtId="49" fontId="3" fillId="9" borderId="11" xfId="0" applyNumberFormat="1" applyFont="1" applyFill="1" applyBorder="1" applyAlignment="1">
      <alignment horizontal="center" vertical="top" wrapText="1"/>
    </xf>
    <xf numFmtId="3" fontId="3" fillId="9" borderId="11" xfId="0" applyNumberFormat="1" applyFont="1" applyFill="1" applyBorder="1" applyAlignment="1">
      <alignment horizontal="right" vertical="top" wrapText="1"/>
    </xf>
    <xf numFmtId="49" fontId="3" fillId="9" borderId="37" xfId="0" applyNumberFormat="1" applyFont="1" applyFill="1" applyBorder="1" applyAlignment="1">
      <alignment horizontal="right" vertical="top" wrapText="1"/>
    </xf>
    <xf numFmtId="49" fontId="3" fillId="7" borderId="6" xfId="0" applyNumberFormat="1" applyFont="1" applyFill="1" applyBorder="1" applyAlignment="1">
      <alignment horizontal="center" vertical="top" wrapText="1"/>
    </xf>
    <xf numFmtId="49" fontId="3" fillId="7" borderId="8" xfId="0" applyNumberFormat="1" applyFont="1" applyFill="1" applyBorder="1" applyAlignment="1">
      <alignment horizontal="center" vertical="top" wrapText="1"/>
    </xf>
    <xf numFmtId="3" fontId="3" fillId="7" borderId="8" xfId="0" applyNumberFormat="1" applyFont="1" applyFill="1" applyBorder="1" applyAlignment="1">
      <alignment horizontal="right"/>
    </xf>
    <xf numFmtId="49" fontId="3" fillId="7" borderId="36" xfId="0" applyNumberFormat="1" applyFont="1" applyFill="1" applyBorder="1" applyAlignment="1">
      <alignment horizontal="right"/>
    </xf>
    <xf numFmtId="0" fontId="3" fillId="0" borderId="11" xfId="0" applyFont="1" applyFill="1" applyBorder="1"/>
    <xf numFmtId="3" fontId="3" fillId="7" borderId="6" xfId="0" applyNumberFormat="1" applyFont="1" applyFill="1" applyBorder="1" applyAlignment="1">
      <alignment horizontal="right"/>
    </xf>
    <xf numFmtId="49" fontId="3" fillId="7" borderId="33" xfId="0" applyNumberFormat="1" applyFont="1" applyFill="1" applyBorder="1" applyAlignment="1">
      <alignment horizontal="right"/>
    </xf>
    <xf numFmtId="0" fontId="15" fillId="0" borderId="9" xfId="3" applyFont="1" applyFill="1" applyBorder="1" applyAlignment="1">
      <alignment horizontal="center" vertical="top" wrapText="1"/>
    </xf>
    <xf numFmtId="165" fontId="15" fillId="0" borderId="35" xfId="3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right" vertical="top" wrapText="1"/>
    </xf>
    <xf numFmtId="2" fontId="4" fillId="0" borderId="3" xfId="0" applyNumberFormat="1" applyFont="1" applyFill="1" applyBorder="1" applyAlignment="1">
      <alignment horizontal="right" vertical="top" wrapText="1"/>
    </xf>
    <xf numFmtId="0" fontId="16" fillId="0" borderId="9" xfId="3" applyFont="1" applyFill="1" applyBorder="1" applyAlignment="1">
      <alignment horizontal="center"/>
    </xf>
    <xf numFmtId="165" fontId="16" fillId="0" borderId="35" xfId="3" applyNumberFormat="1" applyFont="1" applyFill="1" applyBorder="1" applyAlignment="1">
      <alignment horizontal="center"/>
    </xf>
    <xf numFmtId="165" fontId="15" fillId="0" borderId="9" xfId="3" applyNumberFormat="1" applyFont="1" applyFill="1" applyBorder="1" applyAlignment="1">
      <alignment horizontal="center" vertical="top" wrapText="1"/>
    </xf>
    <xf numFmtId="0" fontId="16" fillId="0" borderId="73" xfId="3" applyFont="1" applyFill="1" applyBorder="1" applyAlignment="1">
      <alignment horizontal="center"/>
    </xf>
    <xf numFmtId="0" fontId="16" fillId="0" borderId="73" xfId="3" applyFont="1" applyFill="1" applyBorder="1"/>
    <xf numFmtId="165" fontId="16" fillId="0" borderId="74" xfId="3" applyNumberFormat="1" applyFont="1" applyFill="1" applyBorder="1" applyAlignment="1">
      <alignment horizontal="center"/>
    </xf>
    <xf numFmtId="0" fontId="4" fillId="0" borderId="9" xfId="0" applyFont="1" applyFill="1" applyBorder="1"/>
    <xf numFmtId="49" fontId="3" fillId="0" borderId="9" xfId="0" applyNumberFormat="1" applyFont="1" applyFill="1" applyBorder="1" applyAlignment="1">
      <alignment horizontal="right" vertical="top" wrapText="1"/>
    </xf>
    <xf numFmtId="1" fontId="3" fillId="0" borderId="9" xfId="0" applyNumberFormat="1" applyFont="1" applyFill="1" applyBorder="1" applyAlignment="1">
      <alignment horizontal="right" vertical="top" wrapText="1"/>
    </xf>
    <xf numFmtId="2" fontId="3" fillId="0" borderId="9" xfId="0" applyNumberFormat="1" applyFont="1" applyFill="1" applyBorder="1" applyAlignment="1">
      <alignment horizontal="right" vertical="top" wrapText="1"/>
    </xf>
    <xf numFmtId="0" fontId="14" fillId="0" borderId="0" xfId="0" applyFont="1" applyFill="1"/>
    <xf numFmtId="1" fontId="3" fillId="0" borderId="11" xfId="0" applyNumberFormat="1" applyFont="1" applyFill="1" applyBorder="1" applyAlignment="1">
      <alignment horizontal="right" vertical="top" wrapText="1"/>
    </xf>
    <xf numFmtId="2" fontId="3" fillId="0" borderId="37" xfId="0" applyNumberFormat="1" applyFont="1" applyFill="1" applyBorder="1" applyAlignment="1">
      <alignment horizontal="right" vertical="top" wrapText="1"/>
    </xf>
    <xf numFmtId="0" fontId="3" fillId="0" borderId="50" xfId="0" applyFont="1" applyFill="1" applyBorder="1" applyAlignment="1">
      <alignment horizontal="left" vertical="top" wrapText="1"/>
    </xf>
    <xf numFmtId="49" fontId="4" fillId="0" borderId="50" xfId="0" applyNumberFormat="1" applyFont="1" applyFill="1" applyBorder="1" applyAlignment="1">
      <alignment horizontal="center" vertical="top" wrapText="1"/>
    </xf>
    <xf numFmtId="1" fontId="3" fillId="0" borderId="50" xfId="0" applyNumberFormat="1" applyFont="1" applyFill="1" applyBorder="1" applyAlignment="1">
      <alignment horizontal="right" vertical="top" wrapText="1"/>
    </xf>
    <xf numFmtId="2" fontId="3" fillId="0" borderId="20" xfId="0" applyNumberFormat="1" applyFont="1" applyFill="1" applyBorder="1" applyAlignment="1">
      <alignment horizontal="right" vertical="top" wrapText="1"/>
    </xf>
    <xf numFmtId="49" fontId="4" fillId="0" borderId="5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/>
    </xf>
    <xf numFmtId="49" fontId="4" fillId="0" borderId="53" xfId="0" applyNumberFormat="1" applyFont="1" applyFill="1" applyBorder="1" applyAlignment="1">
      <alignment horizontal="right" vertical="top" wrapText="1"/>
    </xf>
    <xf numFmtId="0" fontId="13" fillId="0" borderId="0" xfId="0" applyFont="1" applyFill="1"/>
    <xf numFmtId="49" fontId="4" fillId="0" borderId="11" xfId="0" applyNumberFormat="1" applyFont="1" applyFill="1" applyBorder="1" applyAlignment="1">
      <alignment vertical="top" wrapText="1"/>
    </xf>
    <xf numFmtId="1" fontId="3" fillId="0" borderId="11" xfId="0" applyNumberFormat="1" applyFont="1" applyFill="1" applyBorder="1" applyAlignment="1">
      <alignment vertical="top" wrapText="1"/>
    </xf>
    <xf numFmtId="2" fontId="3" fillId="0" borderId="37" xfId="0" applyNumberFormat="1" applyFont="1" applyFill="1" applyBorder="1" applyAlignment="1">
      <alignment vertical="top" wrapText="1"/>
    </xf>
    <xf numFmtId="49" fontId="4" fillId="0" borderId="50" xfId="0" applyNumberFormat="1" applyFont="1" applyFill="1" applyBorder="1" applyAlignment="1">
      <alignment vertical="top" wrapText="1"/>
    </xf>
    <xf numFmtId="1" fontId="3" fillId="0" borderId="50" xfId="0" applyNumberFormat="1" applyFont="1" applyFill="1" applyBorder="1" applyAlignment="1">
      <alignment vertical="top" wrapText="1"/>
    </xf>
    <xf numFmtId="2" fontId="3" fillId="0" borderId="20" xfId="0" applyNumberFormat="1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wrapText="1"/>
    </xf>
    <xf numFmtId="0" fontId="3" fillId="0" borderId="28" xfId="0" applyFont="1" applyFill="1" applyBorder="1"/>
    <xf numFmtId="0" fontId="3" fillId="0" borderId="79" xfId="0" applyFont="1" applyFill="1" applyBorder="1"/>
    <xf numFmtId="0" fontId="3" fillId="0" borderId="17" xfId="0" applyFont="1" applyFill="1" applyBorder="1" applyAlignment="1">
      <alignment horizontal="left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3" fontId="3" fillId="0" borderId="17" xfId="0" applyNumberFormat="1" applyFont="1" applyFill="1" applyBorder="1" applyAlignment="1">
      <alignment horizontal="right"/>
    </xf>
    <xf numFmtId="49" fontId="3" fillId="0" borderId="43" xfId="0" applyNumberFormat="1" applyFont="1" applyFill="1" applyBorder="1" applyAlignment="1">
      <alignment horizontal="right"/>
    </xf>
    <xf numFmtId="49" fontId="3" fillId="0" borderId="66" xfId="0" applyNumberFormat="1" applyFont="1" applyFill="1" applyBorder="1" applyAlignment="1">
      <alignment horizontal="center" vertical="top" wrapText="1"/>
    </xf>
    <xf numFmtId="49" fontId="3" fillId="0" borderId="48" xfId="0" applyNumberFormat="1" applyFont="1" applyFill="1" applyBorder="1" applyAlignment="1">
      <alignment horizontal="center" vertical="top" wrapText="1"/>
    </xf>
    <xf numFmtId="49" fontId="15" fillId="0" borderId="1" xfId="3" applyNumberFormat="1" applyFont="1" applyFill="1" applyBorder="1" applyAlignment="1">
      <alignment horizontal="center" vertical="top" wrapText="1"/>
    </xf>
    <xf numFmtId="0" fontId="15" fillId="0" borderId="1" xfId="3" applyFont="1" applyFill="1" applyBorder="1" applyAlignment="1">
      <alignment horizontal="center" vertical="top" wrapText="1"/>
    </xf>
    <xf numFmtId="165" fontId="15" fillId="0" borderId="32" xfId="3" applyNumberFormat="1" applyFont="1" applyFill="1" applyBorder="1" applyAlignment="1">
      <alignment horizontal="center" vertical="top" wrapText="1"/>
    </xf>
    <xf numFmtId="49" fontId="15" fillId="0" borderId="11" xfId="3" applyNumberFormat="1" applyFont="1" applyFill="1" applyBorder="1" applyAlignment="1">
      <alignment horizontal="center" vertical="top" wrapText="1"/>
    </xf>
    <xf numFmtId="0" fontId="15" fillId="0" borderId="11" xfId="3" applyFont="1" applyFill="1" applyBorder="1" applyAlignment="1">
      <alignment horizontal="center" vertical="top" wrapText="1"/>
    </xf>
    <xf numFmtId="165" fontId="15" fillId="0" borderId="37" xfId="3" applyNumberFormat="1" applyFont="1" applyFill="1" applyBorder="1" applyAlignment="1">
      <alignment horizontal="center" vertical="top" wrapText="1"/>
    </xf>
    <xf numFmtId="49" fontId="15" fillId="0" borderId="9" xfId="3" applyNumberFormat="1" applyFont="1" applyFill="1" applyBorder="1" applyAlignment="1">
      <alignment horizontal="center" vertical="top" wrapText="1"/>
    </xf>
    <xf numFmtId="1" fontId="15" fillId="0" borderId="9" xfId="3" applyNumberFormat="1" applyFont="1" applyFill="1" applyBorder="1" applyAlignment="1">
      <alignment horizontal="center" vertical="top" wrapText="1"/>
    </xf>
    <xf numFmtId="0" fontId="15" fillId="0" borderId="73" xfId="3" applyFont="1" applyFill="1" applyBorder="1" applyAlignment="1">
      <alignment horizontal="center" vertical="top" wrapText="1"/>
    </xf>
    <xf numFmtId="165" fontId="15" fillId="0" borderId="74" xfId="3" applyNumberFormat="1" applyFont="1" applyFill="1" applyBorder="1" applyAlignment="1">
      <alignment horizontal="center" vertical="top" wrapText="1"/>
    </xf>
    <xf numFmtId="0" fontId="17" fillId="0" borderId="9" xfId="3" applyFont="1" applyFill="1" applyBorder="1" applyAlignment="1">
      <alignment horizontal="left" vertical="top" wrapText="1"/>
    </xf>
    <xf numFmtId="0" fontId="15" fillId="0" borderId="3" xfId="3" applyFont="1" applyFill="1" applyBorder="1" applyAlignment="1">
      <alignment horizontal="center" vertical="top" wrapText="1"/>
    </xf>
    <xf numFmtId="1" fontId="15" fillId="0" borderId="3" xfId="3" applyNumberFormat="1" applyFont="1" applyFill="1" applyBorder="1" applyAlignment="1">
      <alignment horizontal="center" vertical="top" wrapText="1"/>
    </xf>
    <xf numFmtId="0" fontId="15" fillId="0" borderId="49" xfId="3" applyFont="1" applyFill="1" applyBorder="1" applyAlignment="1">
      <alignment horizontal="center" vertical="top" wrapText="1"/>
    </xf>
    <xf numFmtId="165" fontId="15" fillId="0" borderId="47" xfId="3" applyNumberFormat="1" applyFont="1" applyFill="1" applyBorder="1" applyAlignment="1">
      <alignment horizontal="center" vertical="top" wrapText="1"/>
    </xf>
    <xf numFmtId="0" fontId="15" fillId="0" borderId="77" xfId="3" applyFont="1" applyFill="1" applyBorder="1" applyAlignment="1">
      <alignment horizontal="center" vertical="top" wrapText="1"/>
    </xf>
    <xf numFmtId="1" fontId="15" fillId="0" borderId="11" xfId="3" applyNumberFormat="1" applyFont="1" applyFill="1" applyBorder="1" applyAlignment="1">
      <alignment horizontal="center" vertical="top" wrapText="1"/>
    </xf>
    <xf numFmtId="165" fontId="15" fillId="0" borderId="78" xfId="3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righ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0" fontId="15" fillId="0" borderId="73" xfId="3" applyFont="1" applyFill="1" applyBorder="1" applyAlignment="1">
      <alignment horizontal="right" vertical="top" wrapText="1"/>
    </xf>
    <xf numFmtId="165" fontId="15" fillId="0" borderId="74" xfId="3" applyNumberFormat="1" applyFont="1" applyFill="1" applyBorder="1" applyAlignment="1">
      <alignment horizontal="right" vertical="top" wrapText="1"/>
    </xf>
    <xf numFmtId="0" fontId="15" fillId="0" borderId="75" xfId="3" applyFont="1" applyFill="1" applyBorder="1" applyAlignment="1">
      <alignment horizontal="center" vertical="top" wrapText="1"/>
    </xf>
    <xf numFmtId="165" fontId="15" fillId="0" borderId="76" xfId="3" applyNumberFormat="1" applyFont="1" applyFill="1" applyBorder="1" applyAlignment="1">
      <alignment horizontal="center" vertical="top" wrapText="1"/>
    </xf>
    <xf numFmtId="3" fontId="3" fillId="0" borderId="11" xfId="0" applyNumberFormat="1" applyFont="1" applyFill="1" applyBorder="1" applyAlignment="1">
      <alignment horizontal="right" vertical="top" wrapText="1"/>
    </xf>
    <xf numFmtId="1" fontId="15" fillId="0" borderId="73" xfId="3" applyNumberFormat="1" applyFont="1" applyFill="1" applyBorder="1" applyAlignment="1">
      <alignment horizontal="center" vertical="top" wrapText="1"/>
    </xf>
    <xf numFmtId="165" fontId="15" fillId="0" borderId="73" xfId="3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/>
    </xf>
    <xf numFmtId="49" fontId="3" fillId="0" borderId="46" xfId="0" applyNumberFormat="1" applyFont="1" applyFill="1" applyBorder="1" applyAlignment="1">
      <alignment horizontal="right" vertical="top" wrapText="1"/>
    </xf>
    <xf numFmtId="49" fontId="3" fillId="0" borderId="2" xfId="0" quotePrefix="1" applyNumberFormat="1" applyFont="1" applyFill="1" applyBorder="1" applyAlignment="1">
      <alignment horizontal="center" vertical="top" wrapText="1"/>
    </xf>
    <xf numFmtId="49" fontId="3" fillId="0" borderId="46" xfId="0" quotePrefix="1" applyNumberFormat="1" applyFont="1" applyFill="1" applyBorder="1" applyAlignment="1">
      <alignment horizontal="right" vertical="top" wrapText="1"/>
    </xf>
    <xf numFmtId="49" fontId="3" fillId="0" borderId="47" xfId="0" quotePrefix="1" applyNumberFormat="1" applyFont="1" applyFill="1" applyBorder="1" applyAlignment="1">
      <alignment horizontal="right" vertical="top" wrapText="1"/>
    </xf>
    <xf numFmtId="49" fontId="3" fillId="0" borderId="47" xfId="0" applyNumberFormat="1" applyFont="1" applyFill="1" applyBorder="1" applyAlignment="1">
      <alignment horizontal="right" vertical="top" wrapText="1"/>
    </xf>
    <xf numFmtId="49" fontId="3" fillId="0" borderId="49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wrapText="1"/>
    </xf>
    <xf numFmtId="16" fontId="15" fillId="0" borderId="9" xfId="3" applyNumberFormat="1" applyFont="1" applyFill="1" applyBorder="1" applyAlignment="1">
      <alignment horizontal="center" vertical="top" wrapText="1"/>
    </xf>
    <xf numFmtId="49" fontId="3" fillId="0" borderId="2" xfId="0" quotePrefix="1" applyNumberFormat="1" applyFont="1" applyFill="1" applyBorder="1" applyAlignment="1">
      <alignment horizontal="center"/>
    </xf>
    <xf numFmtId="49" fontId="3" fillId="0" borderId="38" xfId="0" quotePrefix="1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left" vertical="top" wrapText="1"/>
    </xf>
    <xf numFmtId="3" fontId="3" fillId="0" borderId="44" xfId="0" applyNumberFormat="1" applyFont="1" applyFill="1" applyBorder="1" applyAlignment="1">
      <alignment horizontal="right" vertical="top" wrapText="1"/>
    </xf>
    <xf numFmtId="3" fontId="3" fillId="0" borderId="68" xfId="0" applyNumberFormat="1" applyFont="1" applyFill="1" applyBorder="1" applyAlignment="1">
      <alignment horizontal="right" vertical="top" wrapText="1"/>
    </xf>
    <xf numFmtId="49" fontId="3" fillId="0" borderId="4" xfId="0" quotePrefix="1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" fontId="4" fillId="0" borderId="23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top" wrapText="1"/>
    </xf>
    <xf numFmtId="0" fontId="4" fillId="0" borderId="70" xfId="0" applyFont="1" applyFill="1" applyBorder="1" applyAlignment="1">
      <alignment horizontal="center" vertical="top" wrapText="1"/>
    </xf>
    <xf numFmtId="0" fontId="4" fillId="0" borderId="71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64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2" xfId="0" applyFont="1" applyFill="1" applyBorder="1" applyAlignment="1">
      <alignment horizontal="center" vertical="top" wrapText="1"/>
    </xf>
    <xf numFmtId="0" fontId="4" fillId="0" borderId="65" xfId="0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right" vertical="top" wrapText="1"/>
    </xf>
  </cellXfs>
  <cellStyles count="4">
    <cellStyle name="Comma 2" xfId="1"/>
    <cellStyle name="Normal" xfId="0" builtinId="0"/>
    <cellStyle name="Normal 2" xfId="2"/>
    <cellStyle name="Нормален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793"/>
  <sheetViews>
    <sheetView tabSelected="1" view="pageBreakPreview" zoomScaleNormal="110" zoomScaleSheetLayoutView="100" workbookViewId="0">
      <selection activeCell="L12" sqref="L12"/>
    </sheetView>
  </sheetViews>
  <sheetFormatPr defaultRowHeight="12.75" x14ac:dyDescent="0.2"/>
  <cols>
    <col min="1" max="1" width="4.7109375" style="222" customWidth="1"/>
    <col min="2" max="2" width="26.140625" style="56" customWidth="1"/>
    <col min="3" max="3" width="11.28515625" style="167" bestFit="1" customWidth="1"/>
    <col min="4" max="4" width="10.140625" style="64" customWidth="1"/>
    <col min="5" max="5" width="9.7109375" style="64" customWidth="1"/>
    <col min="6" max="6" width="10.5703125" style="64" customWidth="1"/>
    <col min="7" max="7" width="9.42578125" style="64" bestFit="1" customWidth="1"/>
    <col min="8" max="8" width="10.5703125" style="106" customWidth="1"/>
    <col min="9" max="16384" width="9.140625" style="1"/>
  </cols>
  <sheetData>
    <row r="1" spans="1:8" ht="13.5" customHeight="1" x14ac:dyDescent="0.25">
      <c r="A1" s="185"/>
      <c r="F1" s="65"/>
      <c r="G1" s="66"/>
      <c r="H1" s="105" t="s">
        <v>163</v>
      </c>
    </row>
    <row r="2" spans="1:8" ht="13.5" customHeight="1" x14ac:dyDescent="0.25">
      <c r="A2" s="185"/>
      <c r="F2" s="65"/>
      <c r="G2" s="65"/>
      <c r="H2" s="105" t="s">
        <v>201</v>
      </c>
    </row>
    <row r="3" spans="1:8" ht="17.25" customHeight="1" x14ac:dyDescent="0.25">
      <c r="A3" s="418"/>
      <c r="B3" s="418"/>
      <c r="C3" s="418"/>
      <c r="D3" s="418"/>
      <c r="E3" s="418"/>
      <c r="F3" s="418"/>
      <c r="G3" s="418"/>
      <c r="H3" s="418"/>
    </row>
    <row r="4" spans="1:8" ht="13.5" customHeight="1" x14ac:dyDescent="0.25">
      <c r="A4" s="185"/>
    </row>
    <row r="5" spans="1:8" ht="14.25" customHeight="1" x14ac:dyDescent="0.25">
      <c r="A5" s="419" t="s">
        <v>789</v>
      </c>
      <c r="B5" s="419"/>
      <c r="C5" s="419"/>
      <c r="D5" s="419"/>
      <c r="E5" s="419"/>
      <c r="F5" s="419"/>
      <c r="G5" s="419"/>
      <c r="H5" s="419"/>
    </row>
    <row r="6" spans="1:8" ht="15" customHeight="1" x14ac:dyDescent="0.25">
      <c r="A6" s="419" t="s">
        <v>788</v>
      </c>
      <c r="B6" s="419"/>
      <c r="C6" s="419"/>
      <c r="D6" s="419"/>
      <c r="E6" s="419"/>
      <c r="F6" s="419"/>
      <c r="G6" s="419"/>
      <c r="H6" s="419"/>
    </row>
    <row r="7" spans="1:8" ht="12.75" customHeight="1" x14ac:dyDescent="0.25">
      <c r="A7" s="420" t="s">
        <v>79</v>
      </c>
      <c r="B7" s="420"/>
      <c r="C7" s="420"/>
      <c r="D7" s="420"/>
      <c r="E7" s="420"/>
      <c r="F7" s="420"/>
      <c r="G7" s="420"/>
      <c r="H7" s="420"/>
    </row>
    <row r="8" spans="1:8" ht="12" customHeight="1" x14ac:dyDescent="0.25">
      <c r="A8" s="420" t="s">
        <v>17</v>
      </c>
      <c r="B8" s="420"/>
      <c r="C8" s="420"/>
      <c r="D8" s="420"/>
      <c r="E8" s="420"/>
      <c r="F8" s="420"/>
      <c r="G8" s="420"/>
      <c r="H8" s="420"/>
    </row>
    <row r="9" spans="1:8" ht="16.5" customHeight="1" thickBot="1" x14ac:dyDescent="0.3">
      <c r="A9" s="185"/>
    </row>
    <row r="10" spans="1:8" ht="15" customHeight="1" x14ac:dyDescent="0.2">
      <c r="A10" s="421" t="s">
        <v>13</v>
      </c>
      <c r="B10" s="424" t="s">
        <v>10</v>
      </c>
      <c r="C10" s="427" t="s">
        <v>52</v>
      </c>
      <c r="D10" s="430" t="s">
        <v>164</v>
      </c>
      <c r="E10" s="424" t="s">
        <v>18</v>
      </c>
      <c r="F10" s="424"/>
      <c r="G10" s="424"/>
      <c r="H10" s="433"/>
    </row>
    <row r="11" spans="1:8" ht="15" customHeight="1" x14ac:dyDescent="0.2">
      <c r="A11" s="422"/>
      <c r="B11" s="425"/>
      <c r="C11" s="428"/>
      <c r="D11" s="431"/>
      <c r="E11" s="431" t="s">
        <v>11</v>
      </c>
      <c r="F11" s="431" t="s">
        <v>15</v>
      </c>
      <c r="G11" s="183" t="s">
        <v>4</v>
      </c>
      <c r="H11" s="440" t="s">
        <v>19</v>
      </c>
    </row>
    <row r="12" spans="1:8" ht="19.5" customHeight="1" x14ac:dyDescent="0.2">
      <c r="A12" s="423"/>
      <c r="B12" s="426"/>
      <c r="C12" s="429"/>
      <c r="D12" s="432"/>
      <c r="E12" s="432"/>
      <c r="F12" s="432"/>
      <c r="G12" s="67" t="s">
        <v>12</v>
      </c>
      <c r="H12" s="441"/>
    </row>
    <row r="13" spans="1:8" ht="12.75" customHeight="1" thickBot="1" x14ac:dyDescent="0.25">
      <c r="A13" s="186">
        <v>1</v>
      </c>
      <c r="B13" s="57">
        <v>2</v>
      </c>
      <c r="C13" s="168">
        <v>3</v>
      </c>
      <c r="D13" s="68">
        <v>4</v>
      </c>
      <c r="E13" s="68">
        <v>5</v>
      </c>
      <c r="F13" s="68">
        <v>6</v>
      </c>
      <c r="G13" s="68">
        <v>7</v>
      </c>
      <c r="H13" s="107">
        <v>8</v>
      </c>
    </row>
    <row r="14" spans="1:8" ht="14.25" customHeight="1" thickBot="1" x14ac:dyDescent="0.25">
      <c r="A14" s="187"/>
      <c r="B14" s="442" t="s">
        <v>20</v>
      </c>
      <c r="C14" s="442"/>
      <c r="D14" s="442"/>
      <c r="E14" s="442"/>
      <c r="F14" s="442"/>
      <c r="G14" s="442"/>
      <c r="H14" s="108"/>
    </row>
    <row r="15" spans="1:8" ht="12" customHeight="1" x14ac:dyDescent="0.2">
      <c r="A15" s="188"/>
      <c r="B15" s="8" t="s">
        <v>7</v>
      </c>
      <c r="C15" s="169"/>
      <c r="D15" s="69"/>
      <c r="E15" s="69"/>
      <c r="F15" s="69"/>
      <c r="G15" s="69"/>
      <c r="H15" s="109"/>
    </row>
    <row r="16" spans="1:8" ht="12" customHeight="1" x14ac:dyDescent="0.2">
      <c r="A16" s="189" t="s">
        <v>217</v>
      </c>
      <c r="B16" s="2" t="s">
        <v>39</v>
      </c>
      <c r="C16" s="34"/>
      <c r="D16" s="70">
        <f>D17</f>
        <v>427</v>
      </c>
      <c r="E16" s="70">
        <f>E17</f>
        <v>427</v>
      </c>
      <c r="F16" s="70">
        <f>F17</f>
        <v>427</v>
      </c>
      <c r="G16" s="70">
        <f>G17</f>
        <v>0</v>
      </c>
      <c r="H16" s="110"/>
    </row>
    <row r="17" spans="1:8" ht="12" customHeight="1" x14ac:dyDescent="0.2">
      <c r="A17" s="190"/>
      <c r="B17" s="6" t="s">
        <v>120</v>
      </c>
      <c r="C17" s="417" t="s">
        <v>362</v>
      </c>
      <c r="D17" s="90">
        <v>427</v>
      </c>
      <c r="E17" s="90">
        <v>427</v>
      </c>
      <c r="F17" s="90">
        <v>427</v>
      </c>
      <c r="G17" s="90">
        <v>0</v>
      </c>
      <c r="H17" s="136">
        <v>0.3</v>
      </c>
    </row>
    <row r="18" spans="1:8" ht="12.75" customHeight="1" x14ac:dyDescent="0.2">
      <c r="A18" s="189" t="s">
        <v>218</v>
      </c>
      <c r="B18" s="2" t="s">
        <v>59</v>
      </c>
      <c r="C18" s="34"/>
      <c r="D18" s="70">
        <f>SUM(D19:D22)</f>
        <v>53470</v>
      </c>
      <c r="E18" s="70">
        <f>SUM(E19:E22)</f>
        <v>50278</v>
      </c>
      <c r="F18" s="70">
        <f>SUM(F19:F22)</f>
        <v>22161</v>
      </c>
      <c r="G18" s="70">
        <f>SUM(G19:G22)</f>
        <v>0</v>
      </c>
      <c r="H18" s="111"/>
    </row>
    <row r="19" spans="1:8" ht="12.75" customHeight="1" x14ac:dyDescent="0.2">
      <c r="A19" s="192"/>
      <c r="B19" s="5" t="s">
        <v>142</v>
      </c>
      <c r="C19" s="54" t="s">
        <v>344</v>
      </c>
      <c r="D19" s="93">
        <v>18600</v>
      </c>
      <c r="E19" s="93">
        <v>17577</v>
      </c>
      <c r="F19" s="93">
        <v>0</v>
      </c>
      <c r="G19" s="93">
        <v>0</v>
      </c>
      <c r="H19" s="140">
        <v>0.1</v>
      </c>
    </row>
    <row r="20" spans="1:8" ht="12.75" customHeight="1" x14ac:dyDescent="0.2">
      <c r="A20" s="192"/>
      <c r="B20" s="5" t="s">
        <v>142</v>
      </c>
      <c r="C20" s="54" t="s">
        <v>403</v>
      </c>
      <c r="D20" s="93">
        <v>30000</v>
      </c>
      <c r="E20" s="93">
        <v>28740</v>
      </c>
      <c r="F20" s="93">
        <v>18200</v>
      </c>
      <c r="G20" s="93">
        <v>0</v>
      </c>
      <c r="H20" s="140" t="s">
        <v>710</v>
      </c>
    </row>
    <row r="21" spans="1:8" ht="12.75" customHeight="1" x14ac:dyDescent="0.2">
      <c r="A21" s="192"/>
      <c r="B21" s="5" t="s">
        <v>142</v>
      </c>
      <c r="C21" s="54" t="s">
        <v>305</v>
      </c>
      <c r="D21" s="93">
        <v>2020</v>
      </c>
      <c r="E21" s="93">
        <v>1310</v>
      </c>
      <c r="F21" s="93">
        <v>1310</v>
      </c>
      <c r="G21" s="93">
        <v>0</v>
      </c>
      <c r="H21" s="140">
        <v>0.69</v>
      </c>
    </row>
    <row r="22" spans="1:8" ht="12.75" customHeight="1" x14ac:dyDescent="0.2">
      <c r="A22" s="192"/>
      <c r="B22" s="5" t="s">
        <v>142</v>
      </c>
      <c r="C22" s="54" t="s">
        <v>548</v>
      </c>
      <c r="D22" s="93">
        <v>2850</v>
      </c>
      <c r="E22" s="93">
        <v>2651</v>
      </c>
      <c r="F22" s="93">
        <v>2651</v>
      </c>
      <c r="G22" s="93">
        <v>0</v>
      </c>
      <c r="H22" s="140">
        <v>0.4</v>
      </c>
    </row>
    <row r="23" spans="1:8" ht="12" customHeight="1" x14ac:dyDescent="0.2">
      <c r="A23" s="189">
        <v>3</v>
      </c>
      <c r="B23" s="2" t="s">
        <v>41</v>
      </c>
      <c r="C23" s="34"/>
      <c r="D23" s="70">
        <f>D24</f>
        <v>5</v>
      </c>
      <c r="E23" s="70">
        <f>E24</f>
        <v>5</v>
      </c>
      <c r="F23" s="70">
        <f>F24</f>
        <v>5</v>
      </c>
      <c r="G23" s="70">
        <f>G24</f>
        <v>0</v>
      </c>
      <c r="H23" s="110"/>
    </row>
    <row r="24" spans="1:8" ht="12" customHeight="1" x14ac:dyDescent="0.2">
      <c r="A24" s="190"/>
      <c r="B24" s="6" t="s">
        <v>120</v>
      </c>
      <c r="C24" s="417" t="s">
        <v>365</v>
      </c>
      <c r="D24" s="90">
        <v>5</v>
      </c>
      <c r="E24" s="90">
        <v>5</v>
      </c>
      <c r="F24" s="90">
        <v>5</v>
      </c>
      <c r="G24" s="90"/>
      <c r="H24" s="136">
        <v>0.25</v>
      </c>
    </row>
    <row r="25" spans="1:8" s="3" customFormat="1" ht="12.75" customHeight="1" x14ac:dyDescent="0.2">
      <c r="A25" s="189">
        <v>4</v>
      </c>
      <c r="B25" s="2" t="s">
        <v>269</v>
      </c>
      <c r="C25" s="42"/>
      <c r="D25" s="70">
        <f>SUM(D26)</f>
        <v>11</v>
      </c>
      <c r="E25" s="70">
        <f>SUM(E26)</f>
        <v>11</v>
      </c>
      <c r="F25" s="70">
        <f>SUM(F26)</f>
        <v>11</v>
      </c>
      <c r="G25" s="70"/>
      <c r="H25" s="110"/>
    </row>
    <row r="26" spans="1:8" ht="12.75" customHeight="1" x14ac:dyDescent="0.2">
      <c r="A26" s="205"/>
      <c r="B26" s="38" t="s">
        <v>120</v>
      </c>
      <c r="C26" s="18" t="s">
        <v>365</v>
      </c>
      <c r="D26" s="161">
        <v>11</v>
      </c>
      <c r="E26" s="161">
        <v>11</v>
      </c>
      <c r="F26" s="161">
        <v>11</v>
      </c>
      <c r="G26" s="161">
        <v>0</v>
      </c>
      <c r="H26" s="139">
        <v>0.3</v>
      </c>
    </row>
    <row r="27" spans="1:8" ht="12.75" customHeight="1" x14ac:dyDescent="0.2">
      <c r="A27" s="189">
        <v>5</v>
      </c>
      <c r="B27" s="2" t="s">
        <v>44</v>
      </c>
      <c r="C27" s="34"/>
      <c r="D27" s="70">
        <f>SUM(D28:D28)</f>
        <v>112</v>
      </c>
      <c r="E27" s="70">
        <f>SUM(E28:E28)</f>
        <v>112</v>
      </c>
      <c r="F27" s="70">
        <f>SUM(F28:F28)</f>
        <v>112</v>
      </c>
      <c r="G27" s="70">
        <f>SUM(G28:G28)</f>
        <v>0</v>
      </c>
      <c r="H27" s="111"/>
    </row>
    <row r="28" spans="1:8" ht="12.75" customHeight="1" x14ac:dyDescent="0.2">
      <c r="A28" s="216"/>
      <c r="B28" s="38" t="s">
        <v>120</v>
      </c>
      <c r="C28" s="18" t="s">
        <v>363</v>
      </c>
      <c r="D28" s="161">
        <v>112</v>
      </c>
      <c r="E28" s="161">
        <v>112</v>
      </c>
      <c r="F28" s="161">
        <v>112</v>
      </c>
      <c r="G28" s="161">
        <v>0</v>
      </c>
      <c r="H28" s="139">
        <v>1.3</v>
      </c>
    </row>
    <row r="29" spans="1:8" ht="12.75" customHeight="1" x14ac:dyDescent="0.2">
      <c r="A29" s="189">
        <v>6</v>
      </c>
      <c r="B29" s="2" t="s">
        <v>281</v>
      </c>
      <c r="C29" s="34"/>
      <c r="D29" s="70">
        <f>SUM(D30:D30)</f>
        <v>62</v>
      </c>
      <c r="E29" s="70">
        <f>SUM(E30:E30)</f>
        <v>62</v>
      </c>
      <c r="F29" s="70">
        <f>SUM(F30:F30)</f>
        <v>62</v>
      </c>
      <c r="G29" s="70">
        <f>SUM(G30:G30)</f>
        <v>0</v>
      </c>
      <c r="H29" s="111"/>
    </row>
    <row r="30" spans="1:8" ht="12.75" customHeight="1" thickBot="1" x14ac:dyDescent="0.25">
      <c r="A30" s="216"/>
      <c r="B30" s="38" t="s">
        <v>120</v>
      </c>
      <c r="C30" s="18" t="s">
        <v>364</v>
      </c>
      <c r="D30" s="161">
        <v>62</v>
      </c>
      <c r="E30" s="161">
        <v>62</v>
      </c>
      <c r="F30" s="161">
        <v>62</v>
      </c>
      <c r="G30" s="161">
        <v>0</v>
      </c>
      <c r="H30" s="139">
        <v>0.6</v>
      </c>
    </row>
    <row r="31" spans="1:8" ht="12.75" customHeight="1" thickBot="1" x14ac:dyDescent="0.25">
      <c r="A31" s="228"/>
      <c r="B31" s="229" t="s">
        <v>116</v>
      </c>
      <c r="C31" s="230"/>
      <c r="D31" s="231">
        <f>D29+D27+D25+D18+D16+D23</f>
        <v>54087</v>
      </c>
      <c r="E31" s="231">
        <f>E29+E27+E25+E18+E16+E23</f>
        <v>50895</v>
      </c>
      <c r="F31" s="231">
        <f>F29+F27+F25+F18+F16+F23</f>
        <v>22778</v>
      </c>
      <c r="G31" s="231">
        <f>G29+G27+G25+G18+G16+G23</f>
        <v>0</v>
      </c>
      <c r="H31" s="232"/>
    </row>
    <row r="32" spans="1:8" ht="12.75" customHeight="1" x14ac:dyDescent="0.2">
      <c r="A32" s="188"/>
      <c r="B32" s="8" t="s">
        <v>8</v>
      </c>
      <c r="C32" s="169"/>
      <c r="D32" s="71"/>
      <c r="E32" s="71"/>
      <c r="F32" s="71"/>
      <c r="G32" s="71"/>
      <c r="H32" s="112"/>
    </row>
    <row r="33" spans="1:8" ht="12.75" customHeight="1" x14ac:dyDescent="0.2">
      <c r="A33" s="189">
        <v>1</v>
      </c>
      <c r="B33" s="2" t="s">
        <v>47</v>
      </c>
      <c r="C33" s="34"/>
      <c r="D33" s="70">
        <f>SUM(D34:D34)</f>
        <v>99</v>
      </c>
      <c r="E33" s="70">
        <f>SUM(E34:E34)</f>
        <v>99</v>
      </c>
      <c r="F33" s="70">
        <f>SUM(F34:F34)</f>
        <v>99</v>
      </c>
      <c r="G33" s="70">
        <f>SUM(G34:G34)</f>
        <v>0</v>
      </c>
      <c r="H33" s="111"/>
    </row>
    <row r="34" spans="1:8" ht="12.75" customHeight="1" x14ac:dyDescent="0.2">
      <c r="A34" s="191"/>
      <c r="B34" s="7" t="s">
        <v>120</v>
      </c>
      <c r="C34" s="37" t="s">
        <v>366</v>
      </c>
      <c r="D34" s="89">
        <v>99</v>
      </c>
      <c r="E34" s="89">
        <v>99</v>
      </c>
      <c r="F34" s="89">
        <v>99</v>
      </c>
      <c r="G34" s="89">
        <v>0</v>
      </c>
      <c r="H34" s="129">
        <v>1.5</v>
      </c>
    </row>
    <row r="35" spans="1:8" ht="12.75" customHeight="1" x14ac:dyDescent="0.2">
      <c r="A35" s="189">
        <v>2</v>
      </c>
      <c r="B35" s="2" t="s">
        <v>48</v>
      </c>
      <c r="C35" s="34"/>
      <c r="D35" s="70">
        <f>SUM(D36:D36)</f>
        <v>48</v>
      </c>
      <c r="E35" s="70">
        <f>SUM(E36:E36)</f>
        <v>48</v>
      </c>
      <c r="F35" s="70">
        <f>SUM(F36:F36)</f>
        <v>48</v>
      </c>
      <c r="G35" s="70">
        <f>SUM(G36:G36)</f>
        <v>0</v>
      </c>
      <c r="H35" s="111"/>
    </row>
    <row r="36" spans="1:8" ht="12.75" customHeight="1" thickBot="1" x14ac:dyDescent="0.25">
      <c r="A36" s="191"/>
      <c r="B36" s="7" t="s">
        <v>120</v>
      </c>
      <c r="C36" s="37" t="s">
        <v>364</v>
      </c>
      <c r="D36" s="89">
        <v>48</v>
      </c>
      <c r="E36" s="89">
        <v>48</v>
      </c>
      <c r="F36" s="89">
        <v>48</v>
      </c>
      <c r="G36" s="89">
        <v>0</v>
      </c>
      <c r="H36" s="129">
        <v>1.4</v>
      </c>
    </row>
    <row r="37" spans="1:8" s="3" customFormat="1" ht="12.75" customHeight="1" thickBot="1" x14ac:dyDescent="0.25">
      <c r="A37" s="235"/>
      <c r="B37" s="236" t="s">
        <v>129</v>
      </c>
      <c r="C37" s="237"/>
      <c r="D37" s="238">
        <f>D33+D35</f>
        <v>147</v>
      </c>
      <c r="E37" s="238">
        <f t="shared" ref="E37:G37" si="0">E33+E35</f>
        <v>147</v>
      </c>
      <c r="F37" s="238">
        <f t="shared" si="0"/>
        <v>147</v>
      </c>
      <c r="G37" s="238">
        <f t="shared" si="0"/>
        <v>0</v>
      </c>
      <c r="H37" s="239"/>
    </row>
    <row r="38" spans="1:8" ht="12.75" customHeight="1" x14ac:dyDescent="0.2">
      <c r="A38" s="188"/>
      <c r="B38" s="8" t="s">
        <v>6</v>
      </c>
      <c r="C38" s="169"/>
      <c r="D38" s="71"/>
      <c r="E38" s="71"/>
      <c r="F38" s="71"/>
      <c r="G38" s="71"/>
      <c r="H38" s="112"/>
    </row>
    <row r="39" spans="1:8" ht="12.75" customHeight="1" thickBot="1" x14ac:dyDescent="0.25">
      <c r="A39" s="245"/>
      <c r="B39" s="246" t="s">
        <v>143</v>
      </c>
      <c r="C39" s="247"/>
      <c r="D39" s="248">
        <v>0</v>
      </c>
      <c r="E39" s="248">
        <v>0</v>
      </c>
      <c r="F39" s="248">
        <v>0</v>
      </c>
      <c r="G39" s="248">
        <v>0</v>
      </c>
      <c r="H39" s="249"/>
    </row>
    <row r="40" spans="1:8" s="3" customFormat="1" ht="12.75" customHeight="1" thickBot="1" x14ac:dyDescent="0.25">
      <c r="A40" s="250" t="s">
        <v>195</v>
      </c>
      <c r="B40" s="251" t="s">
        <v>14</v>
      </c>
      <c r="C40" s="252"/>
      <c r="D40" s="253">
        <f>D31+D37+D39</f>
        <v>54234</v>
      </c>
      <c r="E40" s="253">
        <f>E31+E37+E39</f>
        <v>51042</v>
      </c>
      <c r="F40" s="253">
        <f>F31+F37+F39</f>
        <v>22925</v>
      </c>
      <c r="G40" s="253">
        <f>G31+G37+G39</f>
        <v>0</v>
      </c>
      <c r="H40" s="254"/>
    </row>
    <row r="41" spans="1:8" ht="12.75" customHeight="1" thickBot="1" x14ac:dyDescent="0.25">
      <c r="A41" s="187"/>
      <c r="B41" s="442" t="s">
        <v>26</v>
      </c>
      <c r="C41" s="442"/>
      <c r="D41" s="442"/>
      <c r="E41" s="442"/>
      <c r="F41" s="442"/>
      <c r="G41" s="442"/>
      <c r="H41" s="113"/>
    </row>
    <row r="42" spans="1:8" ht="12.75" customHeight="1" thickBot="1" x14ac:dyDescent="0.25">
      <c r="A42" s="197"/>
      <c r="B42" s="12" t="s">
        <v>7</v>
      </c>
      <c r="C42" s="160"/>
      <c r="D42" s="72"/>
      <c r="E42" s="72"/>
      <c r="F42" s="72"/>
      <c r="G42" s="72"/>
      <c r="H42" s="114"/>
    </row>
    <row r="43" spans="1:8" ht="12.75" customHeight="1" thickBot="1" x14ac:dyDescent="0.25">
      <c r="A43" s="187"/>
      <c r="B43" s="45" t="s">
        <v>116</v>
      </c>
      <c r="C43" s="58"/>
      <c r="D43" s="73">
        <v>0</v>
      </c>
      <c r="E43" s="73">
        <v>0</v>
      </c>
      <c r="F43" s="73">
        <v>0</v>
      </c>
      <c r="G43" s="73">
        <v>0</v>
      </c>
      <c r="H43" s="115"/>
    </row>
    <row r="44" spans="1:8" ht="12.75" customHeight="1" thickBot="1" x14ac:dyDescent="0.25">
      <c r="A44" s="188"/>
      <c r="B44" s="8" t="s">
        <v>8</v>
      </c>
      <c r="C44" s="169"/>
      <c r="D44" s="71"/>
      <c r="E44" s="71"/>
      <c r="F44" s="71"/>
      <c r="G44" s="71"/>
      <c r="H44" s="112"/>
    </row>
    <row r="45" spans="1:8" ht="12.75" customHeight="1" x14ac:dyDescent="0.2">
      <c r="A45" s="198">
        <v>1</v>
      </c>
      <c r="B45" s="11" t="s">
        <v>202</v>
      </c>
      <c r="C45" s="170"/>
      <c r="D45" s="74">
        <f>SUM(D46:D47)</f>
        <v>280</v>
      </c>
      <c r="E45" s="74">
        <f>SUM(E46:E47)</f>
        <v>163</v>
      </c>
      <c r="F45" s="74">
        <f>SUM(F46:F47)</f>
        <v>163</v>
      </c>
      <c r="G45" s="74">
        <f>G46</f>
        <v>0</v>
      </c>
      <c r="H45" s="116"/>
    </row>
    <row r="46" spans="1:8" ht="12.75" customHeight="1" x14ac:dyDescent="0.2">
      <c r="A46" s="197"/>
      <c r="B46" s="9" t="s">
        <v>113</v>
      </c>
      <c r="C46" s="160" t="s">
        <v>521</v>
      </c>
      <c r="D46" s="72">
        <v>180</v>
      </c>
      <c r="E46" s="72">
        <v>72</v>
      </c>
      <c r="F46" s="72">
        <v>72</v>
      </c>
      <c r="G46" s="72"/>
      <c r="H46" s="114">
        <v>2</v>
      </c>
    </row>
    <row r="47" spans="1:8" ht="12.75" customHeight="1" thickBot="1" x14ac:dyDescent="0.25">
      <c r="A47" s="193"/>
      <c r="B47" s="6" t="s">
        <v>113</v>
      </c>
      <c r="C47" s="63" t="s">
        <v>295</v>
      </c>
      <c r="D47" s="90">
        <v>100</v>
      </c>
      <c r="E47" s="90">
        <v>91</v>
      </c>
      <c r="F47" s="90">
        <v>91</v>
      </c>
      <c r="G47" s="90"/>
      <c r="H47" s="136">
        <v>2</v>
      </c>
    </row>
    <row r="48" spans="1:8" ht="12.75" customHeight="1" thickBot="1" x14ac:dyDescent="0.25">
      <c r="A48" s="235"/>
      <c r="B48" s="236" t="s">
        <v>126</v>
      </c>
      <c r="C48" s="255"/>
      <c r="D48" s="238">
        <f>D45</f>
        <v>280</v>
      </c>
      <c r="E48" s="238">
        <f>E45</f>
        <v>163</v>
      </c>
      <c r="F48" s="238">
        <f>F45</f>
        <v>163</v>
      </c>
      <c r="G48" s="238">
        <f>G45</f>
        <v>0</v>
      </c>
      <c r="H48" s="256"/>
    </row>
    <row r="49" spans="1:10" ht="12.75" customHeight="1" x14ac:dyDescent="0.2">
      <c r="A49" s="205"/>
      <c r="B49" s="53" t="s">
        <v>6</v>
      </c>
      <c r="C49" s="18"/>
      <c r="D49" s="96"/>
      <c r="E49" s="96"/>
      <c r="F49" s="96"/>
      <c r="G49" s="96"/>
      <c r="H49" s="139"/>
    </row>
    <row r="50" spans="1:10" ht="12.75" customHeight="1" thickBot="1" x14ac:dyDescent="0.25">
      <c r="A50" s="245"/>
      <c r="B50" s="246" t="s">
        <v>143</v>
      </c>
      <c r="C50" s="247"/>
      <c r="D50" s="257">
        <v>0</v>
      </c>
      <c r="E50" s="257">
        <v>0</v>
      </c>
      <c r="F50" s="257">
        <v>0</v>
      </c>
      <c r="G50" s="257">
        <v>0</v>
      </c>
      <c r="H50" s="249"/>
    </row>
    <row r="51" spans="1:10" ht="13.5" thickBot="1" x14ac:dyDescent="0.25">
      <c r="A51" s="250" t="s">
        <v>196</v>
      </c>
      <c r="B51" s="251" t="s">
        <v>14</v>
      </c>
      <c r="C51" s="258"/>
      <c r="D51" s="253">
        <f>D43+D48+D50</f>
        <v>280</v>
      </c>
      <c r="E51" s="253">
        <f>E43+E48+E50</f>
        <v>163</v>
      </c>
      <c r="F51" s="253">
        <f>F43+F48+F50</f>
        <v>163</v>
      </c>
      <c r="G51" s="253">
        <f>G43+G48+G50</f>
        <v>0</v>
      </c>
      <c r="H51" s="259"/>
      <c r="I51" s="14"/>
      <c r="J51" s="104"/>
    </row>
    <row r="52" spans="1:10" ht="13.5" thickBot="1" x14ac:dyDescent="0.25">
      <c r="A52" s="202"/>
      <c r="B52" s="443" t="s">
        <v>21</v>
      </c>
      <c r="C52" s="443"/>
      <c r="D52" s="443"/>
      <c r="E52" s="443"/>
      <c r="F52" s="443"/>
      <c r="G52" s="443"/>
      <c r="H52" s="119"/>
    </row>
    <row r="53" spans="1:10" x14ac:dyDescent="0.2">
      <c r="A53" s="200"/>
      <c r="B53" s="15" t="s">
        <v>7</v>
      </c>
      <c r="C53" s="172"/>
      <c r="D53" s="75"/>
      <c r="E53" s="75"/>
      <c r="F53" s="75"/>
      <c r="G53" s="75"/>
      <c r="H53" s="120"/>
    </row>
    <row r="54" spans="1:10" x14ac:dyDescent="0.2">
      <c r="A54" s="189">
        <v>1</v>
      </c>
      <c r="B54" s="2" t="s">
        <v>53</v>
      </c>
      <c r="C54" s="173"/>
      <c r="D54" s="70">
        <f>SUM(D55:D61)</f>
        <v>810726</v>
      </c>
      <c r="E54" s="70">
        <f>SUM(E55:E61)</f>
        <v>775949</v>
      </c>
      <c r="F54" s="70">
        <f>SUM(F55:F61)</f>
        <v>536551</v>
      </c>
      <c r="G54" s="70">
        <f>SUM(G55:G61)</f>
        <v>0</v>
      </c>
      <c r="H54" s="111"/>
    </row>
    <row r="55" spans="1:10" x14ac:dyDescent="0.2">
      <c r="A55" s="204"/>
      <c r="B55" s="5" t="s">
        <v>120</v>
      </c>
      <c r="C55" s="174" t="s">
        <v>557</v>
      </c>
      <c r="D55" s="93">
        <v>54920</v>
      </c>
      <c r="E55" s="93">
        <v>54920</v>
      </c>
      <c r="F55" s="93">
        <v>54920</v>
      </c>
      <c r="G55" s="93">
        <v>0</v>
      </c>
      <c r="H55" s="140">
        <v>0.1</v>
      </c>
    </row>
    <row r="56" spans="1:10" x14ac:dyDescent="0.2">
      <c r="A56" s="204"/>
      <c r="B56" s="5" t="s">
        <v>120</v>
      </c>
      <c r="C56" s="174" t="s">
        <v>558</v>
      </c>
      <c r="D56" s="93">
        <v>60</v>
      </c>
      <c r="E56" s="93">
        <v>60</v>
      </c>
      <c r="F56" s="93">
        <v>60</v>
      </c>
      <c r="G56" s="93">
        <v>0</v>
      </c>
      <c r="H56" s="140">
        <v>0.2</v>
      </c>
    </row>
    <row r="57" spans="1:10" x14ac:dyDescent="0.2">
      <c r="A57" s="204"/>
      <c r="B57" s="5" t="s">
        <v>148</v>
      </c>
      <c r="C57" s="174" t="s">
        <v>491</v>
      </c>
      <c r="D57" s="93">
        <v>329398</v>
      </c>
      <c r="E57" s="93">
        <v>329398</v>
      </c>
      <c r="F57" s="93">
        <v>90000</v>
      </c>
      <c r="G57" s="93">
        <v>0</v>
      </c>
      <c r="H57" s="140">
        <v>7.0000000000000007E-2</v>
      </c>
    </row>
    <row r="58" spans="1:10" x14ac:dyDescent="0.2">
      <c r="A58" s="204"/>
      <c r="B58" s="5" t="s">
        <v>148</v>
      </c>
      <c r="C58" s="174" t="s">
        <v>492</v>
      </c>
      <c r="D58" s="93">
        <v>65248</v>
      </c>
      <c r="E58" s="93">
        <v>65248</v>
      </c>
      <c r="F58" s="93">
        <v>65248</v>
      </c>
      <c r="G58" s="93"/>
      <c r="H58" s="140">
        <v>0.08</v>
      </c>
    </row>
    <row r="59" spans="1:10" x14ac:dyDescent="0.2">
      <c r="A59" s="204"/>
      <c r="B59" s="5" t="s">
        <v>142</v>
      </c>
      <c r="C59" s="174" t="s">
        <v>404</v>
      </c>
      <c r="D59" s="93">
        <v>40500</v>
      </c>
      <c r="E59" s="93">
        <v>30500</v>
      </c>
      <c r="F59" s="93">
        <v>30500</v>
      </c>
      <c r="G59" s="93">
        <v>0</v>
      </c>
      <c r="H59" s="140">
        <v>0.1</v>
      </c>
    </row>
    <row r="60" spans="1:10" x14ac:dyDescent="0.2">
      <c r="A60" s="203"/>
      <c r="B60" s="5" t="s">
        <v>142</v>
      </c>
      <c r="C60" s="402" t="s">
        <v>405</v>
      </c>
      <c r="D60" s="72">
        <v>90600</v>
      </c>
      <c r="E60" s="72">
        <v>84963</v>
      </c>
      <c r="F60" s="72">
        <v>84963</v>
      </c>
      <c r="G60" s="72">
        <v>0</v>
      </c>
      <c r="H60" s="114">
        <v>0.2</v>
      </c>
    </row>
    <row r="61" spans="1:10" x14ac:dyDescent="0.2">
      <c r="A61" s="193"/>
      <c r="B61" s="6" t="s">
        <v>76</v>
      </c>
      <c r="C61" s="63" t="s">
        <v>431</v>
      </c>
      <c r="D61" s="90">
        <v>230000</v>
      </c>
      <c r="E61" s="90">
        <v>210860</v>
      </c>
      <c r="F61" s="90">
        <v>210860</v>
      </c>
      <c r="G61" s="90"/>
      <c r="H61" s="136">
        <v>0.13</v>
      </c>
    </row>
    <row r="62" spans="1:10" x14ac:dyDescent="0.2">
      <c r="A62" s="189">
        <v>2</v>
      </c>
      <c r="B62" s="2" t="s">
        <v>208</v>
      </c>
      <c r="C62" s="173"/>
      <c r="D62" s="77">
        <f>SUM(D63:D63)</f>
        <v>10665</v>
      </c>
      <c r="E62" s="77">
        <f>SUM(E63:E63)</f>
        <v>10665</v>
      </c>
      <c r="F62" s="77">
        <f>SUM(F63:F63)</f>
        <v>8150</v>
      </c>
      <c r="G62" s="77">
        <f>SUM(G63:G63)</f>
        <v>0</v>
      </c>
      <c r="H62" s="122"/>
    </row>
    <row r="63" spans="1:10" ht="13.5" thickBot="1" x14ac:dyDescent="0.25">
      <c r="A63" s="191"/>
      <c r="B63" s="7" t="s">
        <v>148</v>
      </c>
      <c r="C63" s="175" t="s">
        <v>491</v>
      </c>
      <c r="D63" s="292">
        <v>10665</v>
      </c>
      <c r="E63" s="292">
        <v>10665</v>
      </c>
      <c r="F63" s="292">
        <v>8150</v>
      </c>
      <c r="G63" s="292">
        <v>0</v>
      </c>
      <c r="H63" s="141">
        <v>0.05</v>
      </c>
    </row>
    <row r="64" spans="1:10" ht="12" customHeight="1" thickBot="1" x14ac:dyDescent="0.25">
      <c r="A64" s="228"/>
      <c r="B64" s="262" t="s">
        <v>116</v>
      </c>
      <c r="C64" s="263"/>
      <c r="D64" s="264">
        <f>D54+D62</f>
        <v>821391</v>
      </c>
      <c r="E64" s="264">
        <f>E54+E62</f>
        <v>786614</v>
      </c>
      <c r="F64" s="264">
        <f>F54+F62</f>
        <v>544701</v>
      </c>
      <c r="G64" s="264">
        <f>G54+G62</f>
        <v>0</v>
      </c>
      <c r="H64" s="265"/>
    </row>
    <row r="65" spans="1:10" x14ac:dyDescent="0.2">
      <c r="A65" s="200"/>
      <c r="B65" s="15" t="s">
        <v>8</v>
      </c>
      <c r="C65" s="172"/>
      <c r="D65" s="75"/>
      <c r="E65" s="75"/>
      <c r="F65" s="75"/>
      <c r="G65" s="75"/>
      <c r="H65" s="120"/>
    </row>
    <row r="66" spans="1:10" x14ac:dyDescent="0.2">
      <c r="A66" s="189">
        <v>1</v>
      </c>
      <c r="B66" s="2" t="s">
        <v>282</v>
      </c>
      <c r="C66" s="42"/>
      <c r="D66" s="76">
        <f>SUM(D67:D68)</f>
        <v>2016</v>
      </c>
      <c r="E66" s="76">
        <f t="shared" ref="E66:G66" si="1">SUM(E67:E68)</f>
        <v>2016</v>
      </c>
      <c r="F66" s="76">
        <f t="shared" si="1"/>
        <v>2016</v>
      </c>
      <c r="G66" s="76">
        <f t="shared" si="1"/>
        <v>0</v>
      </c>
      <c r="H66" s="121"/>
    </row>
    <row r="67" spans="1:10" x14ac:dyDescent="0.2">
      <c r="A67" s="204" t="s">
        <v>787</v>
      </c>
      <c r="B67" s="5" t="s">
        <v>148</v>
      </c>
      <c r="C67" s="54" t="s">
        <v>491</v>
      </c>
      <c r="D67" s="153">
        <v>430</v>
      </c>
      <c r="E67" s="153">
        <v>430</v>
      </c>
      <c r="F67" s="153">
        <v>430</v>
      </c>
      <c r="G67" s="153"/>
      <c r="H67" s="154">
        <v>0.08</v>
      </c>
    </row>
    <row r="68" spans="1:10" x14ac:dyDescent="0.2">
      <c r="A68" s="216" t="s">
        <v>787</v>
      </c>
      <c r="B68" s="38" t="s">
        <v>148</v>
      </c>
      <c r="C68" s="18" t="s">
        <v>492</v>
      </c>
      <c r="D68" s="399">
        <v>1586</v>
      </c>
      <c r="E68" s="399">
        <v>1586</v>
      </c>
      <c r="F68" s="399">
        <v>1586</v>
      </c>
      <c r="G68" s="399"/>
      <c r="H68" s="146">
        <v>0.15</v>
      </c>
    </row>
    <row r="69" spans="1:10" x14ac:dyDescent="0.2">
      <c r="A69" s="189">
        <v>2</v>
      </c>
      <c r="B69" s="2" t="s">
        <v>274</v>
      </c>
      <c r="C69" s="42"/>
      <c r="D69" s="76">
        <f>SUM(D70:D70)</f>
        <v>9000</v>
      </c>
      <c r="E69" s="76">
        <f>SUM(E70:E70)</f>
        <v>9000</v>
      </c>
      <c r="F69" s="76">
        <f>SUM(F70:F70)</f>
        <v>9000</v>
      </c>
      <c r="G69" s="76">
        <f>SUM(G70:G70)</f>
        <v>0</v>
      </c>
      <c r="H69" s="121"/>
    </row>
    <row r="70" spans="1:10" x14ac:dyDescent="0.2">
      <c r="A70" s="195" t="s">
        <v>787</v>
      </c>
      <c r="B70" s="46" t="s">
        <v>148</v>
      </c>
      <c r="C70" s="19" t="s">
        <v>491</v>
      </c>
      <c r="D70" s="87">
        <v>9000</v>
      </c>
      <c r="E70" s="87">
        <v>9000</v>
      </c>
      <c r="F70" s="87">
        <v>9000</v>
      </c>
      <c r="G70" s="87"/>
      <c r="H70" s="127">
        <v>0.08</v>
      </c>
    </row>
    <row r="71" spans="1:10" s="3" customFormat="1" x14ac:dyDescent="0.2">
      <c r="A71" s="189">
        <v>3</v>
      </c>
      <c r="B71" s="2" t="s">
        <v>616</v>
      </c>
      <c r="C71" s="42"/>
      <c r="D71" s="76">
        <f>SUM(D72)</f>
        <v>2630</v>
      </c>
      <c r="E71" s="76">
        <f>SUM(E72)</f>
        <v>2630</v>
      </c>
      <c r="F71" s="76">
        <f>SUM(F72)</f>
        <v>2630</v>
      </c>
      <c r="G71" s="76">
        <f>SUM(G72)</f>
        <v>0</v>
      </c>
      <c r="H71" s="121"/>
      <c r="J71" s="1"/>
    </row>
    <row r="72" spans="1:10" x14ac:dyDescent="0.2">
      <c r="A72" s="190" t="s">
        <v>787</v>
      </c>
      <c r="B72" s="6" t="s">
        <v>148</v>
      </c>
      <c r="C72" s="63" t="s">
        <v>491</v>
      </c>
      <c r="D72" s="88">
        <v>2630</v>
      </c>
      <c r="E72" s="88">
        <v>2630</v>
      </c>
      <c r="F72" s="88">
        <v>2630</v>
      </c>
      <c r="G72" s="88"/>
      <c r="H72" s="134">
        <v>0.1</v>
      </c>
    </row>
    <row r="73" spans="1:10" s="3" customFormat="1" x14ac:dyDescent="0.2">
      <c r="A73" s="189">
        <v>4</v>
      </c>
      <c r="B73" s="2" t="s">
        <v>275</v>
      </c>
      <c r="C73" s="42"/>
      <c r="D73" s="76">
        <f>SUM(D74)</f>
        <v>16135</v>
      </c>
      <c r="E73" s="76">
        <f>SUM(E74)</f>
        <v>16135</v>
      </c>
      <c r="F73" s="76">
        <f>SUM(F74)</f>
        <v>16135</v>
      </c>
      <c r="G73" s="76">
        <f>SUM(G74)</f>
        <v>0</v>
      </c>
      <c r="H73" s="121"/>
      <c r="J73" s="1"/>
    </row>
    <row r="74" spans="1:10" x14ac:dyDescent="0.2">
      <c r="A74" s="190" t="s">
        <v>787</v>
      </c>
      <c r="B74" s="6" t="s">
        <v>148</v>
      </c>
      <c r="C74" s="63" t="s">
        <v>492</v>
      </c>
      <c r="D74" s="88">
        <v>16135</v>
      </c>
      <c r="E74" s="88">
        <v>16135</v>
      </c>
      <c r="F74" s="88">
        <v>16135</v>
      </c>
      <c r="G74" s="88"/>
      <c r="H74" s="134">
        <v>0.15</v>
      </c>
    </row>
    <row r="75" spans="1:10" s="3" customFormat="1" x14ac:dyDescent="0.2">
      <c r="A75" s="189">
        <v>5</v>
      </c>
      <c r="B75" s="2" t="s">
        <v>264</v>
      </c>
      <c r="C75" s="42"/>
      <c r="D75" s="76">
        <f>SUM(D76)</f>
        <v>48291</v>
      </c>
      <c r="E75" s="76">
        <f>SUM(E76)</f>
        <v>48291</v>
      </c>
      <c r="F75" s="76">
        <f>SUM(F76)</f>
        <v>48291</v>
      </c>
      <c r="G75" s="76">
        <f>SUM(G76)</f>
        <v>0</v>
      </c>
      <c r="H75" s="121"/>
      <c r="J75" s="1"/>
    </row>
    <row r="76" spans="1:10" x14ac:dyDescent="0.2">
      <c r="A76" s="190" t="s">
        <v>787</v>
      </c>
      <c r="B76" s="6" t="s">
        <v>148</v>
      </c>
      <c r="C76" s="63" t="s">
        <v>491</v>
      </c>
      <c r="D76" s="88">
        <v>48291</v>
      </c>
      <c r="E76" s="88">
        <v>48291</v>
      </c>
      <c r="F76" s="88">
        <v>48291</v>
      </c>
      <c r="G76" s="88"/>
      <c r="H76" s="134">
        <v>0.08</v>
      </c>
    </row>
    <row r="77" spans="1:10" s="3" customFormat="1" x14ac:dyDescent="0.2">
      <c r="A77" s="189">
        <v>6</v>
      </c>
      <c r="B77" s="2" t="s">
        <v>617</v>
      </c>
      <c r="C77" s="42"/>
      <c r="D77" s="76">
        <f>SUM(D78)</f>
        <v>2124</v>
      </c>
      <c r="E77" s="76">
        <f>SUM(E78)</f>
        <v>2124</v>
      </c>
      <c r="F77" s="76">
        <f>SUM(F78)</f>
        <v>2124</v>
      </c>
      <c r="G77" s="76">
        <f>SUM(G78)</f>
        <v>0</v>
      </c>
      <c r="H77" s="121"/>
      <c r="J77" s="1"/>
    </row>
    <row r="78" spans="1:10" x14ac:dyDescent="0.2">
      <c r="A78" s="190" t="s">
        <v>787</v>
      </c>
      <c r="B78" s="6" t="s">
        <v>148</v>
      </c>
      <c r="C78" s="63" t="s">
        <v>491</v>
      </c>
      <c r="D78" s="88">
        <v>2124</v>
      </c>
      <c r="E78" s="88">
        <v>2124</v>
      </c>
      <c r="F78" s="88">
        <v>2124</v>
      </c>
      <c r="G78" s="88"/>
      <c r="H78" s="134">
        <v>0.08</v>
      </c>
    </row>
    <row r="79" spans="1:10" x14ac:dyDescent="0.2">
      <c r="A79" s="189">
        <v>7</v>
      </c>
      <c r="B79" s="2" t="s">
        <v>276</v>
      </c>
      <c r="C79" s="42"/>
      <c r="D79" s="76">
        <f>SUM(D80:D81)</f>
        <v>10300</v>
      </c>
      <c r="E79" s="76">
        <f>SUM(E80:E81)</f>
        <v>10300</v>
      </c>
      <c r="F79" s="76">
        <f>SUM(F80:F81)</f>
        <v>10300</v>
      </c>
      <c r="G79" s="76">
        <f>SUM(G80:G81)</f>
        <v>0</v>
      </c>
      <c r="H79" s="121"/>
    </row>
    <row r="80" spans="1:10" x14ac:dyDescent="0.2">
      <c r="A80" s="195" t="s">
        <v>787</v>
      </c>
      <c r="B80" s="46" t="s">
        <v>120</v>
      </c>
      <c r="C80" s="19" t="s">
        <v>373</v>
      </c>
      <c r="D80" s="87">
        <v>2600</v>
      </c>
      <c r="E80" s="87">
        <v>2600</v>
      </c>
      <c r="F80" s="87">
        <v>2600</v>
      </c>
      <c r="G80" s="87">
        <v>0</v>
      </c>
      <c r="H80" s="127">
        <v>0.2</v>
      </c>
    </row>
    <row r="81" spans="1:10" x14ac:dyDescent="0.2">
      <c r="A81" s="190" t="s">
        <v>787</v>
      </c>
      <c r="B81" s="6" t="s">
        <v>148</v>
      </c>
      <c r="C81" s="63" t="s">
        <v>491</v>
      </c>
      <c r="D81" s="88">
        <v>7700</v>
      </c>
      <c r="E81" s="88">
        <v>7700</v>
      </c>
      <c r="F81" s="88">
        <v>7700</v>
      </c>
      <c r="G81" s="88"/>
      <c r="H81" s="134">
        <v>0.08</v>
      </c>
    </row>
    <row r="82" spans="1:10" s="3" customFormat="1" x14ac:dyDescent="0.2">
      <c r="A82" s="194">
        <v>8</v>
      </c>
      <c r="B82" s="4" t="s">
        <v>278</v>
      </c>
      <c r="C82" s="41"/>
      <c r="D82" s="86">
        <f>SUM(D83:D84)</f>
        <v>3277</v>
      </c>
      <c r="E82" s="86">
        <f t="shared" ref="E82:G82" si="2">SUM(E83:E84)</f>
        <v>3277</v>
      </c>
      <c r="F82" s="86">
        <f t="shared" si="2"/>
        <v>3277</v>
      </c>
      <c r="G82" s="86">
        <f t="shared" si="2"/>
        <v>0</v>
      </c>
      <c r="H82" s="165"/>
      <c r="J82" s="1"/>
    </row>
    <row r="83" spans="1:10" x14ac:dyDescent="0.2">
      <c r="A83" s="190" t="s">
        <v>787</v>
      </c>
      <c r="B83" s="6" t="s">
        <v>148</v>
      </c>
      <c r="C83" s="63" t="s">
        <v>491</v>
      </c>
      <c r="D83" s="88">
        <v>3240</v>
      </c>
      <c r="E83" s="88">
        <v>3240</v>
      </c>
      <c r="F83" s="88">
        <v>3240</v>
      </c>
      <c r="G83" s="88"/>
      <c r="H83" s="134">
        <v>0.08</v>
      </c>
    </row>
    <row r="84" spans="1:10" x14ac:dyDescent="0.2">
      <c r="A84" s="190" t="s">
        <v>787</v>
      </c>
      <c r="B84" s="6" t="s">
        <v>148</v>
      </c>
      <c r="C84" s="63" t="s">
        <v>493</v>
      </c>
      <c r="D84" s="88">
        <v>37</v>
      </c>
      <c r="E84" s="88">
        <v>37</v>
      </c>
      <c r="F84" s="88">
        <v>37</v>
      </c>
      <c r="G84" s="88"/>
      <c r="H84" s="134" t="s">
        <v>620</v>
      </c>
    </row>
    <row r="85" spans="1:10" x14ac:dyDescent="0.2">
      <c r="A85" s="189">
        <v>9</v>
      </c>
      <c r="B85" s="2" t="s">
        <v>277</v>
      </c>
      <c r="C85" s="42"/>
      <c r="D85" s="76">
        <f>SUM(D86)</f>
        <v>5355</v>
      </c>
      <c r="E85" s="76">
        <f>SUM(E86)</f>
        <v>5355</v>
      </c>
      <c r="F85" s="76">
        <f>SUM(F86)</f>
        <v>5355</v>
      </c>
      <c r="G85" s="76">
        <f>SUM(G86)</f>
        <v>0</v>
      </c>
      <c r="H85" s="121"/>
    </row>
    <row r="86" spans="1:10" x14ac:dyDescent="0.2">
      <c r="A86" s="190" t="s">
        <v>787</v>
      </c>
      <c r="B86" s="6" t="s">
        <v>148</v>
      </c>
      <c r="C86" s="54" t="s">
        <v>491</v>
      </c>
      <c r="D86" s="88">
        <v>5355</v>
      </c>
      <c r="E86" s="88">
        <v>5355</v>
      </c>
      <c r="F86" s="88">
        <v>5355</v>
      </c>
      <c r="G86" s="88"/>
      <c r="H86" s="134">
        <v>0.08</v>
      </c>
    </row>
    <row r="87" spans="1:10" x14ac:dyDescent="0.2">
      <c r="A87" s="189">
        <v>10</v>
      </c>
      <c r="B87" s="2" t="s">
        <v>619</v>
      </c>
      <c r="C87" s="42"/>
      <c r="D87" s="76">
        <f>SUM(D88)</f>
        <v>14763</v>
      </c>
      <c r="E87" s="76">
        <f>SUM(E88)</f>
        <v>14763</v>
      </c>
      <c r="F87" s="76">
        <f>SUM(F88)</f>
        <v>14763</v>
      </c>
      <c r="G87" s="76">
        <f>SUM(G88)</f>
        <v>0</v>
      </c>
      <c r="H87" s="121"/>
    </row>
    <row r="88" spans="1:10" x14ac:dyDescent="0.2">
      <c r="A88" s="190" t="s">
        <v>787</v>
      </c>
      <c r="B88" s="6" t="s">
        <v>148</v>
      </c>
      <c r="C88" s="63" t="s">
        <v>491</v>
      </c>
      <c r="D88" s="88">
        <v>14763</v>
      </c>
      <c r="E88" s="88">
        <v>14763</v>
      </c>
      <c r="F88" s="88">
        <v>14763</v>
      </c>
      <c r="G88" s="88"/>
      <c r="H88" s="134">
        <v>0.1</v>
      </c>
    </row>
    <row r="89" spans="1:10" x14ac:dyDescent="0.2">
      <c r="A89" s="189">
        <v>11</v>
      </c>
      <c r="B89" s="2" t="s">
        <v>169</v>
      </c>
      <c r="C89" s="42"/>
      <c r="D89" s="76">
        <f>SUM(D90:D91)</f>
        <v>7946</v>
      </c>
      <c r="E89" s="76">
        <f t="shared" ref="E89:G89" si="3">SUM(E90:E91)</f>
        <v>7946</v>
      </c>
      <c r="F89" s="76">
        <f t="shared" si="3"/>
        <v>7946</v>
      </c>
      <c r="G89" s="76">
        <f t="shared" si="3"/>
        <v>0</v>
      </c>
      <c r="H89" s="121"/>
    </row>
    <row r="90" spans="1:10" x14ac:dyDescent="0.2">
      <c r="A90" s="204" t="s">
        <v>787</v>
      </c>
      <c r="B90" s="5" t="s">
        <v>148</v>
      </c>
      <c r="C90" s="54" t="s">
        <v>491</v>
      </c>
      <c r="D90" s="153">
        <v>7880</v>
      </c>
      <c r="E90" s="153">
        <v>7880</v>
      </c>
      <c r="F90" s="153">
        <v>7880</v>
      </c>
      <c r="G90" s="153"/>
      <c r="H90" s="154">
        <v>0.05</v>
      </c>
    </row>
    <row r="91" spans="1:10" x14ac:dyDescent="0.2">
      <c r="A91" s="204" t="s">
        <v>787</v>
      </c>
      <c r="B91" s="5" t="s">
        <v>148</v>
      </c>
      <c r="C91" s="54" t="s">
        <v>493</v>
      </c>
      <c r="D91" s="153">
        <v>66</v>
      </c>
      <c r="E91" s="153">
        <v>66</v>
      </c>
      <c r="F91" s="153">
        <v>66</v>
      </c>
      <c r="G91" s="153"/>
      <c r="H91" s="154">
        <v>0.8</v>
      </c>
    </row>
    <row r="92" spans="1:10" x14ac:dyDescent="0.2">
      <c r="A92" s="189">
        <v>12</v>
      </c>
      <c r="B92" s="2" t="s">
        <v>618</v>
      </c>
      <c r="C92" s="42"/>
      <c r="D92" s="76">
        <f>SUM(D93)</f>
        <v>90</v>
      </c>
      <c r="E92" s="76">
        <f>SUM(E93)</f>
        <v>90</v>
      </c>
      <c r="F92" s="76">
        <f>SUM(F93)</f>
        <v>90</v>
      </c>
      <c r="G92" s="76">
        <f>SUM(G93)</f>
        <v>0</v>
      </c>
      <c r="H92" s="121"/>
    </row>
    <row r="93" spans="1:10" x14ac:dyDescent="0.2">
      <c r="A93" s="190" t="s">
        <v>787</v>
      </c>
      <c r="B93" s="6" t="s">
        <v>148</v>
      </c>
      <c r="C93" s="63" t="s">
        <v>491</v>
      </c>
      <c r="D93" s="88">
        <v>90</v>
      </c>
      <c r="E93" s="88">
        <v>90</v>
      </c>
      <c r="F93" s="88">
        <v>90</v>
      </c>
      <c r="G93" s="88"/>
      <c r="H93" s="134">
        <v>0.1</v>
      </c>
    </row>
    <row r="94" spans="1:10" ht="13.5" thickBot="1" x14ac:dyDescent="0.25">
      <c r="A94" s="266"/>
      <c r="B94" s="267" t="s">
        <v>129</v>
      </c>
      <c r="C94" s="268"/>
      <c r="D94" s="269">
        <f>D66+D69+D71+D75+D79+D82+D85+D89+D92+D73+D87</f>
        <v>119803</v>
      </c>
      <c r="E94" s="269">
        <f t="shared" ref="E94:G94" si="4">E66+E69+E71+E75+E79+E82+E85+E89+E92+E73+E87</f>
        <v>119803</v>
      </c>
      <c r="F94" s="269">
        <f t="shared" si="4"/>
        <v>119803</v>
      </c>
      <c r="G94" s="269">
        <f t="shared" si="4"/>
        <v>0</v>
      </c>
      <c r="H94" s="270"/>
    </row>
    <row r="95" spans="1:10" ht="13.5" thickBot="1" x14ac:dyDescent="0.25">
      <c r="A95" s="205"/>
      <c r="B95" s="17" t="s">
        <v>6</v>
      </c>
      <c r="C95" s="18"/>
      <c r="D95" s="79"/>
      <c r="E95" s="79"/>
      <c r="F95" s="79"/>
      <c r="G95" s="79"/>
      <c r="H95" s="125"/>
    </row>
    <row r="96" spans="1:10" ht="13.5" thickBot="1" x14ac:dyDescent="0.25">
      <c r="A96" s="240"/>
      <c r="B96" s="271" t="s">
        <v>143</v>
      </c>
      <c r="C96" s="272"/>
      <c r="D96" s="273">
        <v>0</v>
      </c>
      <c r="E96" s="273">
        <v>0</v>
      </c>
      <c r="F96" s="273">
        <v>0</v>
      </c>
      <c r="G96" s="273">
        <v>0</v>
      </c>
      <c r="H96" s="274"/>
    </row>
    <row r="97" spans="1:8" ht="13.5" thickBot="1" x14ac:dyDescent="0.25">
      <c r="A97" s="250" t="s">
        <v>197</v>
      </c>
      <c r="B97" s="251" t="s">
        <v>14</v>
      </c>
      <c r="C97" s="258"/>
      <c r="D97" s="276">
        <f>D64+D94+D96</f>
        <v>941194</v>
      </c>
      <c r="E97" s="276">
        <f>E64+E94+E96</f>
        <v>906417</v>
      </c>
      <c r="F97" s="276">
        <f>F64+F94+F96</f>
        <v>664504</v>
      </c>
      <c r="G97" s="276">
        <f>G64+G94+G96</f>
        <v>0</v>
      </c>
      <c r="H97" s="277"/>
    </row>
    <row r="98" spans="1:8" x14ac:dyDescent="0.2">
      <c r="A98" s="188"/>
      <c r="B98" s="444" t="s">
        <v>23</v>
      </c>
      <c r="C98" s="444"/>
      <c r="D98" s="444"/>
      <c r="E98" s="444"/>
      <c r="F98" s="444"/>
      <c r="G98" s="444"/>
      <c r="H98" s="123"/>
    </row>
    <row r="99" spans="1:8" x14ac:dyDescent="0.2">
      <c r="A99" s="201"/>
      <c r="B99" s="13" t="s">
        <v>7</v>
      </c>
      <c r="C99" s="40"/>
      <c r="D99" s="81"/>
      <c r="E99" s="81"/>
      <c r="F99" s="81"/>
      <c r="G99" s="81"/>
      <c r="H99" s="126"/>
    </row>
    <row r="100" spans="1:8" ht="13.5" customHeight="1" x14ac:dyDescent="0.2">
      <c r="A100" s="206">
        <v>1</v>
      </c>
      <c r="B100" s="2" t="s">
        <v>134</v>
      </c>
      <c r="C100" s="34"/>
      <c r="D100" s="76">
        <f>SUM(D101:D101)</f>
        <v>1150</v>
      </c>
      <c r="E100" s="76">
        <f>SUM(E101:E101)</f>
        <v>200</v>
      </c>
      <c r="F100" s="76">
        <f>SUM(F101:F101)</f>
        <v>0</v>
      </c>
      <c r="G100" s="76">
        <f>SUM(G101:G101)</f>
        <v>200</v>
      </c>
      <c r="H100" s="124"/>
    </row>
    <row r="101" spans="1:8" ht="13.5" customHeight="1" x14ac:dyDescent="0.2">
      <c r="A101" s="208" t="s">
        <v>787</v>
      </c>
      <c r="B101" s="6" t="s">
        <v>76</v>
      </c>
      <c r="C101" s="63" t="s">
        <v>450</v>
      </c>
      <c r="D101" s="88">
        <v>1150</v>
      </c>
      <c r="E101" s="88">
        <v>200</v>
      </c>
      <c r="F101" s="88"/>
      <c r="G101" s="88">
        <v>200</v>
      </c>
      <c r="H101" s="134">
        <v>3.5</v>
      </c>
    </row>
    <row r="102" spans="1:8" x14ac:dyDescent="0.2">
      <c r="A102" s="189">
        <v>2</v>
      </c>
      <c r="B102" s="2" t="s">
        <v>36</v>
      </c>
      <c r="C102" s="173"/>
      <c r="D102" s="70">
        <f>SUM(D103:D103)</f>
        <v>25</v>
      </c>
      <c r="E102" s="70">
        <f>SUM(E103:E103)</f>
        <v>2</v>
      </c>
      <c r="F102" s="70">
        <f>SUM(F103:F103)</f>
        <v>0</v>
      </c>
      <c r="G102" s="70">
        <f>SUM(G103:G103)</f>
        <v>2</v>
      </c>
      <c r="H102" s="111"/>
    </row>
    <row r="103" spans="1:8" x14ac:dyDescent="0.2">
      <c r="A103" s="192" t="s">
        <v>787</v>
      </c>
      <c r="B103" s="5" t="s">
        <v>113</v>
      </c>
      <c r="C103" s="54" t="s">
        <v>519</v>
      </c>
      <c r="D103" s="153">
        <v>25</v>
      </c>
      <c r="E103" s="153">
        <v>2</v>
      </c>
      <c r="F103" s="153"/>
      <c r="G103" s="153">
        <v>2</v>
      </c>
      <c r="H103" s="154">
        <v>4.2</v>
      </c>
    </row>
    <row r="104" spans="1:8" x14ac:dyDescent="0.2">
      <c r="A104" s="202">
        <v>3</v>
      </c>
      <c r="B104" s="12" t="s">
        <v>176</v>
      </c>
      <c r="C104" s="19"/>
      <c r="D104" s="82">
        <f>SUM(D105:D105)</f>
        <v>10</v>
      </c>
      <c r="E104" s="82">
        <f>SUM(E105:E105)</f>
        <v>8</v>
      </c>
      <c r="F104" s="82">
        <f>SUM(F105:F105)</f>
        <v>8</v>
      </c>
      <c r="G104" s="82">
        <f>SUM(G105:G105)</f>
        <v>0</v>
      </c>
      <c r="H104" s="127"/>
    </row>
    <row r="105" spans="1:8" x14ac:dyDescent="0.2">
      <c r="A105" s="197" t="s">
        <v>787</v>
      </c>
      <c r="B105" s="9" t="s">
        <v>76</v>
      </c>
      <c r="C105" s="160" t="s">
        <v>460</v>
      </c>
      <c r="D105" s="155">
        <v>10</v>
      </c>
      <c r="E105" s="155">
        <v>8</v>
      </c>
      <c r="F105" s="155">
        <v>8</v>
      </c>
      <c r="G105" s="155"/>
      <c r="H105" s="135">
        <v>1</v>
      </c>
    </row>
    <row r="106" spans="1:8" x14ac:dyDescent="0.2">
      <c r="A106" s="189">
        <v>4</v>
      </c>
      <c r="B106" s="2" t="s">
        <v>181</v>
      </c>
      <c r="C106" s="34"/>
      <c r="D106" s="76">
        <f>SUM(D107:D108)</f>
        <v>204</v>
      </c>
      <c r="E106" s="76">
        <f>SUM(E107:E108)</f>
        <v>102</v>
      </c>
      <c r="F106" s="76">
        <f>SUM(F107:F108)</f>
        <v>102</v>
      </c>
      <c r="G106" s="76">
        <f>SUM(G107:G108)</f>
        <v>0</v>
      </c>
      <c r="H106" s="124"/>
    </row>
    <row r="107" spans="1:8" x14ac:dyDescent="0.2">
      <c r="A107" s="192" t="s">
        <v>787</v>
      </c>
      <c r="B107" s="5" t="s">
        <v>76</v>
      </c>
      <c r="C107" s="54" t="s">
        <v>432</v>
      </c>
      <c r="D107" s="153">
        <v>140</v>
      </c>
      <c r="E107" s="153">
        <v>41</v>
      </c>
      <c r="F107" s="153">
        <v>41</v>
      </c>
      <c r="G107" s="153"/>
      <c r="H107" s="154">
        <v>2</v>
      </c>
    </row>
    <row r="108" spans="1:8" x14ac:dyDescent="0.2">
      <c r="A108" s="197" t="s">
        <v>787</v>
      </c>
      <c r="B108" s="9" t="s">
        <v>76</v>
      </c>
      <c r="C108" s="160" t="s">
        <v>460</v>
      </c>
      <c r="D108" s="155">
        <v>64</v>
      </c>
      <c r="E108" s="155">
        <v>61</v>
      </c>
      <c r="F108" s="155">
        <v>61</v>
      </c>
      <c r="G108" s="155"/>
      <c r="H108" s="135">
        <v>1</v>
      </c>
    </row>
    <row r="109" spans="1:8" x14ac:dyDescent="0.2">
      <c r="A109" s="189">
        <v>5</v>
      </c>
      <c r="B109" s="22" t="s">
        <v>114</v>
      </c>
      <c r="C109" s="34"/>
      <c r="D109" s="83">
        <f>SUM(D110:D110)</f>
        <v>630</v>
      </c>
      <c r="E109" s="83">
        <f>SUM(E110:E110)</f>
        <v>49</v>
      </c>
      <c r="F109" s="83">
        <f>SUM(F110:F110)</f>
        <v>49</v>
      </c>
      <c r="G109" s="83">
        <f>SUM(G110:G110)</f>
        <v>0</v>
      </c>
      <c r="H109" s="128"/>
    </row>
    <row r="110" spans="1:8" x14ac:dyDescent="0.2">
      <c r="A110" s="190" t="s">
        <v>787</v>
      </c>
      <c r="B110" s="6" t="s">
        <v>142</v>
      </c>
      <c r="C110" s="63" t="s">
        <v>711</v>
      </c>
      <c r="D110" s="88">
        <v>630</v>
      </c>
      <c r="E110" s="88">
        <v>49</v>
      </c>
      <c r="F110" s="88">
        <v>49</v>
      </c>
      <c r="G110" s="88">
        <v>0</v>
      </c>
      <c r="H110" s="134">
        <v>2</v>
      </c>
    </row>
    <row r="111" spans="1:8" x14ac:dyDescent="0.2">
      <c r="A111" s="194">
        <v>6</v>
      </c>
      <c r="B111" s="4" t="s">
        <v>53</v>
      </c>
      <c r="C111" s="175"/>
      <c r="D111" s="84">
        <f>SUM(D112:D117)</f>
        <v>268</v>
      </c>
      <c r="E111" s="84">
        <f>SUM(E112:E117)</f>
        <v>195</v>
      </c>
      <c r="F111" s="84">
        <f>SUM(F112:F117)</f>
        <v>113</v>
      </c>
      <c r="G111" s="84">
        <f>SUM(G112:G117)</f>
        <v>0</v>
      </c>
      <c r="H111" s="129"/>
    </row>
    <row r="112" spans="1:8" x14ac:dyDescent="0.2">
      <c r="A112" s="191" t="s">
        <v>787</v>
      </c>
      <c r="B112" s="7" t="s">
        <v>113</v>
      </c>
      <c r="C112" s="175" t="s">
        <v>369</v>
      </c>
      <c r="D112" s="89">
        <v>12</v>
      </c>
      <c r="E112" s="89">
        <v>12</v>
      </c>
      <c r="F112" s="89">
        <v>12</v>
      </c>
      <c r="G112" s="89"/>
      <c r="H112" s="129">
        <v>0.5</v>
      </c>
    </row>
    <row r="113" spans="1:9" x14ac:dyDescent="0.2">
      <c r="A113" s="204" t="s">
        <v>787</v>
      </c>
      <c r="B113" s="5" t="s">
        <v>120</v>
      </c>
      <c r="C113" s="54" t="s">
        <v>327</v>
      </c>
      <c r="D113" s="153">
        <v>82</v>
      </c>
      <c r="E113" s="153">
        <v>82</v>
      </c>
      <c r="F113" s="153">
        <v>0</v>
      </c>
      <c r="G113" s="153">
        <v>0</v>
      </c>
      <c r="H113" s="154">
        <v>1.8</v>
      </c>
    </row>
    <row r="114" spans="1:9" x14ac:dyDescent="0.2">
      <c r="A114" s="204" t="s">
        <v>787</v>
      </c>
      <c r="B114" s="5" t="s">
        <v>125</v>
      </c>
      <c r="C114" s="54" t="s">
        <v>358</v>
      </c>
      <c r="D114" s="153">
        <v>60</v>
      </c>
      <c r="E114" s="153">
        <v>7</v>
      </c>
      <c r="F114" s="153">
        <v>7</v>
      </c>
      <c r="G114" s="153">
        <v>0</v>
      </c>
      <c r="H114" s="154">
        <v>5</v>
      </c>
    </row>
    <row r="115" spans="1:9" x14ac:dyDescent="0.2">
      <c r="A115" s="204" t="s">
        <v>787</v>
      </c>
      <c r="B115" s="5" t="s">
        <v>125</v>
      </c>
      <c r="C115" s="54" t="s">
        <v>329</v>
      </c>
      <c r="D115" s="153">
        <v>0</v>
      </c>
      <c r="E115" s="153">
        <v>0</v>
      </c>
      <c r="F115" s="153">
        <v>0</v>
      </c>
      <c r="G115" s="153">
        <v>0</v>
      </c>
      <c r="H115" s="154">
        <v>5</v>
      </c>
    </row>
    <row r="116" spans="1:9" x14ac:dyDescent="0.2">
      <c r="A116" s="204" t="s">
        <v>787</v>
      </c>
      <c r="B116" s="5" t="s">
        <v>125</v>
      </c>
      <c r="C116" s="54" t="s">
        <v>500</v>
      </c>
      <c r="D116" s="153">
        <v>6</v>
      </c>
      <c r="E116" s="153">
        <v>5</v>
      </c>
      <c r="F116" s="153">
        <v>5</v>
      </c>
      <c r="G116" s="153">
        <v>0</v>
      </c>
      <c r="H116" s="154">
        <v>4</v>
      </c>
    </row>
    <row r="117" spans="1:9" x14ac:dyDescent="0.2">
      <c r="A117" s="192" t="s">
        <v>787</v>
      </c>
      <c r="B117" s="5" t="s">
        <v>142</v>
      </c>
      <c r="C117" s="54" t="s">
        <v>319</v>
      </c>
      <c r="D117" s="153">
        <v>108</v>
      </c>
      <c r="E117" s="153">
        <v>89</v>
      </c>
      <c r="F117" s="153">
        <v>89</v>
      </c>
      <c r="G117" s="153">
        <v>0</v>
      </c>
      <c r="H117" s="154">
        <v>0.2</v>
      </c>
    </row>
    <row r="118" spans="1:9" x14ac:dyDescent="0.2">
      <c r="A118" s="194" t="s">
        <v>787</v>
      </c>
      <c r="B118" s="7" t="s">
        <v>76</v>
      </c>
      <c r="C118" s="37" t="s">
        <v>752</v>
      </c>
      <c r="D118" s="156">
        <v>30</v>
      </c>
      <c r="E118" s="156">
        <v>18</v>
      </c>
      <c r="F118" s="156">
        <v>18</v>
      </c>
      <c r="G118" s="156"/>
      <c r="H118" s="132">
        <v>2</v>
      </c>
    </row>
    <row r="119" spans="1:9" x14ac:dyDescent="0.2">
      <c r="A119" s="189">
        <v>7</v>
      </c>
      <c r="B119" s="2" t="s">
        <v>37</v>
      </c>
      <c r="C119" s="173"/>
      <c r="D119" s="70">
        <f>SUM(D120:D133)</f>
        <v>2837</v>
      </c>
      <c r="E119" s="70">
        <f>SUM(E120:E133)</f>
        <v>1467</v>
      </c>
      <c r="F119" s="70">
        <f>SUM(F120:F133)</f>
        <v>1343</v>
      </c>
      <c r="G119" s="70">
        <f>SUM(G120:G133)</f>
        <v>13</v>
      </c>
      <c r="H119" s="111"/>
      <c r="I119" s="27"/>
    </row>
    <row r="120" spans="1:9" x14ac:dyDescent="0.2">
      <c r="A120" s="192" t="s">
        <v>787</v>
      </c>
      <c r="B120" s="5" t="s">
        <v>113</v>
      </c>
      <c r="C120" s="54" t="s">
        <v>331</v>
      </c>
      <c r="D120" s="153">
        <v>250</v>
      </c>
      <c r="E120" s="153">
        <v>250</v>
      </c>
      <c r="F120" s="153">
        <v>250</v>
      </c>
      <c r="G120" s="153"/>
      <c r="H120" s="154">
        <v>0.7</v>
      </c>
      <c r="I120" s="27"/>
    </row>
    <row r="121" spans="1:9" x14ac:dyDescent="0.2">
      <c r="A121" s="192" t="s">
        <v>787</v>
      </c>
      <c r="B121" s="5" t="s">
        <v>113</v>
      </c>
      <c r="C121" s="54" t="s">
        <v>369</v>
      </c>
      <c r="D121" s="153">
        <v>240</v>
      </c>
      <c r="E121" s="153">
        <v>141</v>
      </c>
      <c r="F121" s="153">
        <v>141</v>
      </c>
      <c r="G121" s="153"/>
      <c r="H121" s="154">
        <v>1</v>
      </c>
      <c r="I121" s="27"/>
    </row>
    <row r="122" spans="1:9" x14ac:dyDescent="0.2">
      <c r="A122" s="192" t="s">
        <v>787</v>
      </c>
      <c r="B122" s="5" t="s">
        <v>113</v>
      </c>
      <c r="C122" s="54" t="s">
        <v>522</v>
      </c>
      <c r="D122" s="153">
        <v>300</v>
      </c>
      <c r="E122" s="153">
        <v>39</v>
      </c>
      <c r="F122" s="153">
        <v>39</v>
      </c>
      <c r="G122" s="153"/>
      <c r="H122" s="154">
        <v>0.4</v>
      </c>
      <c r="I122" s="27"/>
    </row>
    <row r="123" spans="1:9" x14ac:dyDescent="0.2">
      <c r="A123" s="204" t="s">
        <v>787</v>
      </c>
      <c r="B123" s="5" t="s">
        <v>120</v>
      </c>
      <c r="C123" s="54" t="s">
        <v>370</v>
      </c>
      <c r="D123" s="153">
        <v>72</v>
      </c>
      <c r="E123" s="153">
        <v>72</v>
      </c>
      <c r="F123" s="153">
        <v>0</v>
      </c>
      <c r="G123" s="153">
        <v>0</v>
      </c>
      <c r="H123" s="154">
        <v>4</v>
      </c>
      <c r="I123" s="27"/>
    </row>
    <row r="124" spans="1:9" x14ac:dyDescent="0.2">
      <c r="A124" s="204" t="s">
        <v>787</v>
      </c>
      <c r="B124" s="5" t="s">
        <v>125</v>
      </c>
      <c r="C124" s="54" t="s">
        <v>369</v>
      </c>
      <c r="D124" s="153">
        <v>276</v>
      </c>
      <c r="E124" s="153">
        <v>124</v>
      </c>
      <c r="F124" s="153">
        <v>120</v>
      </c>
      <c r="G124" s="153">
        <v>0</v>
      </c>
      <c r="H124" s="154">
        <v>1.2</v>
      </c>
      <c r="I124" s="27"/>
    </row>
    <row r="125" spans="1:9" x14ac:dyDescent="0.2">
      <c r="A125" s="204" t="s">
        <v>787</v>
      </c>
      <c r="B125" s="5" t="s">
        <v>125</v>
      </c>
      <c r="C125" s="54" t="s">
        <v>309</v>
      </c>
      <c r="D125" s="153">
        <v>0</v>
      </c>
      <c r="E125" s="153">
        <v>0</v>
      </c>
      <c r="F125" s="153">
        <v>0</v>
      </c>
      <c r="G125" s="153">
        <v>0</v>
      </c>
      <c r="H125" s="154">
        <v>1.5</v>
      </c>
      <c r="I125" s="27"/>
    </row>
    <row r="126" spans="1:9" x14ac:dyDescent="0.2">
      <c r="A126" s="204" t="s">
        <v>787</v>
      </c>
      <c r="B126" s="5" t="s">
        <v>125</v>
      </c>
      <c r="C126" s="54" t="s">
        <v>353</v>
      </c>
      <c r="D126" s="153">
        <v>500</v>
      </c>
      <c r="E126" s="153">
        <v>51</v>
      </c>
      <c r="F126" s="153">
        <v>51</v>
      </c>
      <c r="G126" s="153">
        <v>0</v>
      </c>
      <c r="H126" s="154">
        <v>4.5</v>
      </c>
      <c r="I126" s="27"/>
    </row>
    <row r="127" spans="1:9" x14ac:dyDescent="0.2">
      <c r="A127" s="204" t="s">
        <v>787</v>
      </c>
      <c r="B127" s="5" t="s">
        <v>125</v>
      </c>
      <c r="C127" s="54" t="s">
        <v>570</v>
      </c>
      <c r="D127" s="153">
        <v>300</v>
      </c>
      <c r="E127" s="153">
        <v>118</v>
      </c>
      <c r="F127" s="153">
        <v>110</v>
      </c>
      <c r="G127" s="153">
        <v>0</v>
      </c>
      <c r="H127" s="154">
        <v>1</v>
      </c>
      <c r="I127" s="27"/>
    </row>
    <row r="128" spans="1:9" x14ac:dyDescent="0.2">
      <c r="A128" s="204" t="s">
        <v>787</v>
      </c>
      <c r="B128" s="5" t="s">
        <v>148</v>
      </c>
      <c r="C128" s="54" t="s">
        <v>339</v>
      </c>
      <c r="D128" s="153">
        <v>210</v>
      </c>
      <c r="E128" s="153">
        <v>92</v>
      </c>
      <c r="F128" s="153">
        <v>92</v>
      </c>
      <c r="G128" s="153"/>
      <c r="H128" s="154">
        <v>3</v>
      </c>
      <c r="I128" s="27"/>
    </row>
    <row r="129" spans="1:9" x14ac:dyDescent="0.2">
      <c r="A129" s="204" t="s">
        <v>787</v>
      </c>
      <c r="B129" s="5" t="s">
        <v>148</v>
      </c>
      <c r="C129" s="54" t="s">
        <v>333</v>
      </c>
      <c r="D129" s="153">
        <v>110</v>
      </c>
      <c r="E129" s="153">
        <v>90</v>
      </c>
      <c r="F129" s="153">
        <v>90</v>
      </c>
      <c r="G129" s="153"/>
      <c r="H129" s="227">
        <v>4.5</v>
      </c>
      <c r="I129" s="27"/>
    </row>
    <row r="130" spans="1:9" x14ac:dyDescent="0.2">
      <c r="A130" s="204" t="s">
        <v>787</v>
      </c>
      <c r="B130" s="5" t="s">
        <v>148</v>
      </c>
      <c r="C130" s="54" t="s">
        <v>421</v>
      </c>
      <c r="D130" s="153">
        <v>34</v>
      </c>
      <c r="E130" s="153">
        <v>13</v>
      </c>
      <c r="F130" s="153"/>
      <c r="G130" s="153">
        <v>13</v>
      </c>
      <c r="H130" s="154">
        <v>4.5</v>
      </c>
      <c r="I130" s="27"/>
    </row>
    <row r="131" spans="1:9" x14ac:dyDescent="0.2">
      <c r="A131" s="204" t="s">
        <v>787</v>
      </c>
      <c r="B131" s="5" t="s">
        <v>142</v>
      </c>
      <c r="C131" s="54" t="s">
        <v>712</v>
      </c>
      <c r="D131" s="153">
        <v>120</v>
      </c>
      <c r="E131" s="153">
        <v>57</v>
      </c>
      <c r="F131" s="153">
        <v>30</v>
      </c>
      <c r="G131" s="153">
        <v>0</v>
      </c>
      <c r="H131" s="154">
        <v>1.8</v>
      </c>
      <c r="I131" s="27"/>
    </row>
    <row r="132" spans="1:9" x14ac:dyDescent="0.2">
      <c r="A132" s="192" t="s">
        <v>787</v>
      </c>
      <c r="B132" s="5" t="s">
        <v>76</v>
      </c>
      <c r="C132" s="54" t="s">
        <v>438</v>
      </c>
      <c r="D132" s="153">
        <v>400</v>
      </c>
      <c r="E132" s="153">
        <v>400</v>
      </c>
      <c r="F132" s="153">
        <v>400</v>
      </c>
      <c r="G132" s="153"/>
      <c r="H132" s="154">
        <v>0.5</v>
      </c>
      <c r="I132" s="27"/>
    </row>
    <row r="133" spans="1:9" x14ac:dyDescent="0.2">
      <c r="A133" s="192" t="s">
        <v>787</v>
      </c>
      <c r="B133" s="5" t="s">
        <v>76</v>
      </c>
      <c r="C133" s="54" t="s">
        <v>435</v>
      </c>
      <c r="D133" s="153">
        <v>25</v>
      </c>
      <c r="E133" s="153">
        <v>20</v>
      </c>
      <c r="F133" s="153">
        <v>20</v>
      </c>
      <c r="G133" s="153"/>
      <c r="H133" s="154">
        <v>0.7</v>
      </c>
      <c r="I133" s="27"/>
    </row>
    <row r="134" spans="1:9" x14ac:dyDescent="0.2">
      <c r="A134" s="189">
        <v>8</v>
      </c>
      <c r="B134" s="2" t="s">
        <v>160</v>
      </c>
      <c r="C134" s="34"/>
      <c r="D134" s="70">
        <f>SUM(D135)</f>
        <v>121</v>
      </c>
      <c r="E134" s="70">
        <f>SUM(E135)</f>
        <v>121</v>
      </c>
      <c r="F134" s="70">
        <f>SUM(F135)</f>
        <v>121</v>
      </c>
      <c r="G134" s="70">
        <f>SUM(G135)</f>
        <v>0</v>
      </c>
      <c r="H134" s="111"/>
    </row>
    <row r="135" spans="1:9" x14ac:dyDescent="0.2">
      <c r="A135" s="193" t="s">
        <v>787</v>
      </c>
      <c r="B135" s="6" t="s">
        <v>148</v>
      </c>
      <c r="C135" s="63" t="s">
        <v>329</v>
      </c>
      <c r="D135" s="90">
        <v>121</v>
      </c>
      <c r="E135" s="90">
        <v>121</v>
      </c>
      <c r="F135" s="90">
        <v>121</v>
      </c>
      <c r="G135" s="90"/>
      <c r="H135" s="136">
        <v>2</v>
      </c>
    </row>
    <row r="136" spans="1:9" x14ac:dyDescent="0.2">
      <c r="A136" s="194">
        <v>9</v>
      </c>
      <c r="B136" s="4" t="s">
        <v>68</v>
      </c>
      <c r="C136" s="175"/>
      <c r="D136" s="84">
        <f>SUM(D137:D138)</f>
        <v>1076</v>
      </c>
      <c r="E136" s="84">
        <f>SUM(E137:E138)</f>
        <v>750</v>
      </c>
      <c r="F136" s="84">
        <f>SUM(F137:F138)</f>
        <v>23</v>
      </c>
      <c r="G136" s="84">
        <f>SUM(G137:G138)</f>
        <v>727</v>
      </c>
      <c r="H136" s="129"/>
    </row>
    <row r="137" spans="1:9" x14ac:dyDescent="0.2">
      <c r="A137" s="194" t="s">
        <v>787</v>
      </c>
      <c r="B137" s="5" t="s">
        <v>148</v>
      </c>
      <c r="C137" s="54" t="s">
        <v>372</v>
      </c>
      <c r="D137" s="153">
        <v>744</v>
      </c>
      <c r="E137" s="153">
        <v>727</v>
      </c>
      <c r="F137" s="153"/>
      <c r="G137" s="153">
        <v>727</v>
      </c>
      <c r="H137" s="154">
        <v>2</v>
      </c>
    </row>
    <row r="138" spans="1:9" x14ac:dyDescent="0.2">
      <c r="A138" s="192" t="s">
        <v>787</v>
      </c>
      <c r="B138" s="5" t="s">
        <v>76</v>
      </c>
      <c r="C138" s="54" t="s">
        <v>443</v>
      </c>
      <c r="D138" s="153">
        <v>332</v>
      </c>
      <c r="E138" s="153">
        <v>23</v>
      </c>
      <c r="F138" s="153">
        <v>23</v>
      </c>
      <c r="G138" s="153"/>
      <c r="H138" s="154">
        <v>3</v>
      </c>
    </row>
    <row r="139" spans="1:9" x14ac:dyDescent="0.2">
      <c r="A139" s="189">
        <v>10</v>
      </c>
      <c r="B139" s="2" t="s">
        <v>57</v>
      </c>
      <c r="C139" s="173"/>
      <c r="D139" s="70">
        <f>SUM(D140:D149)</f>
        <v>3024</v>
      </c>
      <c r="E139" s="70">
        <f>SUM(E140:E149)</f>
        <v>1919</v>
      </c>
      <c r="F139" s="70">
        <f>SUM(F140:F149)</f>
        <v>1699</v>
      </c>
      <c r="G139" s="70">
        <f>SUM(G140:G149)</f>
        <v>0</v>
      </c>
      <c r="H139" s="111"/>
    </row>
    <row r="140" spans="1:9" x14ac:dyDescent="0.2">
      <c r="A140" s="192" t="s">
        <v>787</v>
      </c>
      <c r="B140" s="5" t="s">
        <v>113</v>
      </c>
      <c r="C140" s="54" t="s">
        <v>370</v>
      </c>
      <c r="D140" s="153">
        <v>7</v>
      </c>
      <c r="E140" s="153">
        <v>7</v>
      </c>
      <c r="F140" s="153">
        <v>7</v>
      </c>
      <c r="G140" s="153"/>
      <c r="H140" s="154">
        <v>1.3</v>
      </c>
    </row>
    <row r="141" spans="1:9" x14ac:dyDescent="0.2">
      <c r="A141" s="204" t="s">
        <v>787</v>
      </c>
      <c r="B141" s="5" t="s">
        <v>125</v>
      </c>
      <c r="C141" s="54" t="s">
        <v>339</v>
      </c>
      <c r="D141" s="153">
        <v>0</v>
      </c>
      <c r="E141" s="153">
        <v>0</v>
      </c>
      <c r="F141" s="153">
        <v>0</v>
      </c>
      <c r="G141" s="93">
        <v>0</v>
      </c>
      <c r="H141" s="140">
        <v>3</v>
      </c>
    </row>
    <row r="142" spans="1:9" x14ac:dyDescent="0.2">
      <c r="A142" s="204" t="s">
        <v>787</v>
      </c>
      <c r="B142" s="5" t="s">
        <v>148</v>
      </c>
      <c r="C142" s="54" t="s">
        <v>331</v>
      </c>
      <c r="D142" s="153">
        <v>600</v>
      </c>
      <c r="E142" s="153">
        <v>368</v>
      </c>
      <c r="F142" s="153">
        <v>148</v>
      </c>
      <c r="G142" s="93"/>
      <c r="H142" s="140">
        <v>1</v>
      </c>
    </row>
    <row r="143" spans="1:9" x14ac:dyDescent="0.2">
      <c r="A143" s="204" t="s">
        <v>787</v>
      </c>
      <c r="B143" s="5" t="s">
        <v>142</v>
      </c>
      <c r="C143" s="54" t="s">
        <v>352</v>
      </c>
      <c r="D143" s="153">
        <v>300</v>
      </c>
      <c r="E143" s="153">
        <v>61</v>
      </c>
      <c r="F143" s="153">
        <v>61</v>
      </c>
      <c r="G143" s="93">
        <v>0</v>
      </c>
      <c r="H143" s="140">
        <v>1.6</v>
      </c>
    </row>
    <row r="144" spans="1:9" x14ac:dyDescent="0.2">
      <c r="A144" s="192" t="s">
        <v>787</v>
      </c>
      <c r="B144" s="5" t="s">
        <v>76</v>
      </c>
      <c r="C144" s="54" t="s">
        <v>446</v>
      </c>
      <c r="D144" s="153">
        <v>890</v>
      </c>
      <c r="E144" s="153">
        <v>568</v>
      </c>
      <c r="F144" s="153">
        <v>568</v>
      </c>
      <c r="G144" s="153"/>
      <c r="H144" s="140">
        <v>0.8</v>
      </c>
    </row>
    <row r="145" spans="1:8" x14ac:dyDescent="0.2">
      <c r="A145" s="192" t="s">
        <v>787</v>
      </c>
      <c r="B145" s="5" t="s">
        <v>76</v>
      </c>
      <c r="C145" s="54" t="s">
        <v>433</v>
      </c>
      <c r="D145" s="153">
        <v>200</v>
      </c>
      <c r="E145" s="153">
        <v>186</v>
      </c>
      <c r="F145" s="153">
        <v>186</v>
      </c>
      <c r="G145" s="153"/>
      <c r="H145" s="140">
        <v>2.5</v>
      </c>
    </row>
    <row r="146" spans="1:8" x14ac:dyDescent="0.2">
      <c r="A146" s="192" t="s">
        <v>787</v>
      </c>
      <c r="B146" s="5" t="s">
        <v>76</v>
      </c>
      <c r="C146" s="54" t="s">
        <v>466</v>
      </c>
      <c r="D146" s="153">
        <v>354</v>
      </c>
      <c r="E146" s="153">
        <v>216</v>
      </c>
      <c r="F146" s="153">
        <v>216</v>
      </c>
      <c r="G146" s="153"/>
      <c r="H146" s="140">
        <v>2.5</v>
      </c>
    </row>
    <row r="147" spans="1:8" x14ac:dyDescent="0.2">
      <c r="A147" s="192" t="s">
        <v>787</v>
      </c>
      <c r="B147" s="5" t="s">
        <v>76</v>
      </c>
      <c r="C147" s="54" t="s">
        <v>753</v>
      </c>
      <c r="D147" s="153">
        <v>123</v>
      </c>
      <c r="E147" s="153">
        <v>93</v>
      </c>
      <c r="F147" s="153">
        <v>93</v>
      </c>
      <c r="G147" s="153"/>
      <c r="H147" s="140">
        <v>1.5</v>
      </c>
    </row>
    <row r="148" spans="1:8" x14ac:dyDescent="0.2">
      <c r="A148" s="192" t="s">
        <v>787</v>
      </c>
      <c r="B148" s="5" t="s">
        <v>76</v>
      </c>
      <c r="C148" s="54" t="s">
        <v>754</v>
      </c>
      <c r="D148" s="153">
        <v>150</v>
      </c>
      <c r="E148" s="153">
        <v>20</v>
      </c>
      <c r="F148" s="153">
        <v>20</v>
      </c>
      <c r="G148" s="153"/>
      <c r="H148" s="140">
        <v>3</v>
      </c>
    </row>
    <row r="149" spans="1:8" x14ac:dyDescent="0.2">
      <c r="A149" s="192" t="s">
        <v>787</v>
      </c>
      <c r="B149" s="5" t="s">
        <v>76</v>
      </c>
      <c r="C149" s="54" t="s">
        <v>448</v>
      </c>
      <c r="D149" s="153">
        <v>400</v>
      </c>
      <c r="E149" s="153">
        <v>400</v>
      </c>
      <c r="F149" s="153">
        <v>400</v>
      </c>
      <c r="G149" s="153"/>
      <c r="H149" s="140">
        <v>0.4</v>
      </c>
    </row>
    <row r="150" spans="1:8" x14ac:dyDescent="0.2">
      <c r="A150" s="189">
        <v>11</v>
      </c>
      <c r="B150" s="2" t="s">
        <v>38</v>
      </c>
      <c r="C150" s="173"/>
      <c r="D150" s="70">
        <f>SUM(D151:D160)</f>
        <v>3931</v>
      </c>
      <c r="E150" s="70">
        <f>SUM(E151:E160)</f>
        <v>1704</v>
      </c>
      <c r="F150" s="70">
        <f>SUM(F151:F160)</f>
        <v>1704</v>
      </c>
      <c r="G150" s="70">
        <f>SUM(G151:G160)</f>
        <v>0</v>
      </c>
      <c r="H150" s="111"/>
    </row>
    <row r="151" spans="1:8" x14ac:dyDescent="0.2">
      <c r="A151" s="194" t="s">
        <v>787</v>
      </c>
      <c r="B151" s="5" t="s">
        <v>125</v>
      </c>
      <c r="C151" s="54" t="s">
        <v>333</v>
      </c>
      <c r="D151" s="153">
        <v>4</v>
      </c>
      <c r="E151" s="153">
        <v>3</v>
      </c>
      <c r="F151" s="153">
        <v>3</v>
      </c>
      <c r="G151" s="153">
        <v>0</v>
      </c>
      <c r="H151" s="154">
        <v>3.5</v>
      </c>
    </row>
    <row r="152" spans="1:8" x14ac:dyDescent="0.2">
      <c r="A152" s="194" t="s">
        <v>787</v>
      </c>
      <c r="B152" s="5" t="s">
        <v>125</v>
      </c>
      <c r="C152" s="54" t="s">
        <v>376</v>
      </c>
      <c r="D152" s="153">
        <v>0</v>
      </c>
      <c r="E152" s="153">
        <v>0</v>
      </c>
      <c r="F152" s="153">
        <v>0</v>
      </c>
      <c r="G152" s="153">
        <v>0</v>
      </c>
      <c r="H152" s="154">
        <v>4.7</v>
      </c>
    </row>
    <row r="153" spans="1:8" x14ac:dyDescent="0.2">
      <c r="A153" s="194" t="s">
        <v>787</v>
      </c>
      <c r="B153" s="5" t="s">
        <v>148</v>
      </c>
      <c r="C153" s="54" t="s">
        <v>339</v>
      </c>
      <c r="D153" s="153">
        <v>50</v>
      </c>
      <c r="E153" s="153">
        <v>50</v>
      </c>
      <c r="F153" s="153">
        <v>50</v>
      </c>
      <c r="G153" s="93"/>
      <c r="H153" s="154">
        <v>1</v>
      </c>
    </row>
    <row r="154" spans="1:8" x14ac:dyDescent="0.2">
      <c r="A154" s="194" t="s">
        <v>787</v>
      </c>
      <c r="B154" s="5" t="s">
        <v>142</v>
      </c>
      <c r="C154" s="54" t="s">
        <v>302</v>
      </c>
      <c r="D154" s="153">
        <v>230</v>
      </c>
      <c r="E154" s="153">
        <v>46</v>
      </c>
      <c r="F154" s="153">
        <v>46</v>
      </c>
      <c r="G154" s="93">
        <v>0</v>
      </c>
      <c r="H154" s="154">
        <v>1.1000000000000001</v>
      </c>
    </row>
    <row r="155" spans="1:8" x14ac:dyDescent="0.2">
      <c r="A155" s="194" t="s">
        <v>787</v>
      </c>
      <c r="B155" s="5" t="s">
        <v>76</v>
      </c>
      <c r="C155" s="54" t="s">
        <v>432</v>
      </c>
      <c r="D155" s="153">
        <v>489</v>
      </c>
      <c r="E155" s="153">
        <v>7</v>
      </c>
      <c r="F155" s="153">
        <v>7</v>
      </c>
      <c r="G155" s="93"/>
      <c r="H155" s="154">
        <v>0.5</v>
      </c>
    </row>
    <row r="156" spans="1:8" x14ac:dyDescent="0.2">
      <c r="A156" s="194" t="s">
        <v>787</v>
      </c>
      <c r="B156" s="5" t="s">
        <v>76</v>
      </c>
      <c r="C156" s="54" t="s">
        <v>446</v>
      </c>
      <c r="D156" s="153">
        <v>780</v>
      </c>
      <c r="E156" s="153">
        <v>283</v>
      </c>
      <c r="F156" s="153">
        <v>283</v>
      </c>
      <c r="G156" s="93"/>
      <c r="H156" s="154">
        <v>1</v>
      </c>
    </row>
    <row r="157" spans="1:8" x14ac:dyDescent="0.2">
      <c r="A157" s="194" t="s">
        <v>787</v>
      </c>
      <c r="B157" s="5" t="s">
        <v>76</v>
      </c>
      <c r="C157" s="54" t="s">
        <v>441</v>
      </c>
      <c r="D157" s="153">
        <v>600</v>
      </c>
      <c r="E157" s="153">
        <v>293</v>
      </c>
      <c r="F157" s="153">
        <v>293</v>
      </c>
      <c r="G157" s="93"/>
      <c r="H157" s="154">
        <v>1</v>
      </c>
    </row>
    <row r="158" spans="1:8" x14ac:dyDescent="0.2">
      <c r="A158" s="192" t="s">
        <v>787</v>
      </c>
      <c r="B158" s="56" t="s">
        <v>76</v>
      </c>
      <c r="C158" s="54" t="s">
        <v>433</v>
      </c>
      <c r="D158" s="153">
        <v>200</v>
      </c>
      <c r="E158" s="153">
        <v>97</v>
      </c>
      <c r="F158" s="153">
        <v>97</v>
      </c>
      <c r="G158" s="153"/>
      <c r="H158" s="154">
        <v>1.5</v>
      </c>
    </row>
    <row r="159" spans="1:8" x14ac:dyDescent="0.2">
      <c r="A159" s="197" t="s">
        <v>787</v>
      </c>
      <c r="B159" s="9" t="s">
        <v>76</v>
      </c>
      <c r="C159" s="160" t="s">
        <v>441</v>
      </c>
      <c r="D159" s="155">
        <v>1500</v>
      </c>
      <c r="E159" s="155">
        <v>902</v>
      </c>
      <c r="F159" s="155">
        <v>902</v>
      </c>
      <c r="G159" s="155"/>
      <c r="H159" s="135">
        <v>1.5</v>
      </c>
    </row>
    <row r="160" spans="1:8" x14ac:dyDescent="0.2">
      <c r="A160" s="197" t="s">
        <v>787</v>
      </c>
      <c r="B160" s="9" t="s">
        <v>76</v>
      </c>
      <c r="C160" s="160" t="s">
        <v>458</v>
      </c>
      <c r="D160" s="155">
        <v>78</v>
      </c>
      <c r="E160" s="155">
        <v>23</v>
      </c>
      <c r="F160" s="155">
        <v>23</v>
      </c>
      <c r="G160" s="155"/>
      <c r="H160" s="135">
        <v>1</v>
      </c>
    </row>
    <row r="161" spans="1:8" ht="12.75" customHeight="1" x14ac:dyDescent="0.2">
      <c r="A161" s="209">
        <v>12</v>
      </c>
      <c r="B161" s="26" t="s">
        <v>81</v>
      </c>
      <c r="C161" s="36"/>
      <c r="D161" s="85">
        <f>SUM(D162:D170)</f>
        <v>7045</v>
      </c>
      <c r="E161" s="85">
        <f>SUM(E162:E170)</f>
        <v>2143</v>
      </c>
      <c r="F161" s="85">
        <f>SUM(F162:F170)</f>
        <v>645</v>
      </c>
      <c r="G161" s="85">
        <f>SUM(G162:G170)</f>
        <v>68</v>
      </c>
      <c r="H161" s="131"/>
    </row>
    <row r="162" spans="1:8" ht="12.75" customHeight="1" x14ac:dyDescent="0.2">
      <c r="A162" s="197" t="s">
        <v>787</v>
      </c>
      <c r="B162" s="5" t="s">
        <v>113</v>
      </c>
      <c r="C162" s="54" t="s">
        <v>496</v>
      </c>
      <c r="D162" s="153">
        <v>100</v>
      </c>
      <c r="E162" s="153">
        <v>100</v>
      </c>
      <c r="F162" s="153">
        <v>100</v>
      </c>
      <c r="G162" s="153"/>
      <c r="H162" s="154">
        <v>1.5</v>
      </c>
    </row>
    <row r="163" spans="1:8" ht="12.75" customHeight="1" x14ac:dyDescent="0.2">
      <c r="A163" s="197" t="s">
        <v>787</v>
      </c>
      <c r="B163" s="5" t="s">
        <v>113</v>
      </c>
      <c r="C163" s="54" t="s">
        <v>408</v>
      </c>
      <c r="D163" s="153">
        <v>116</v>
      </c>
      <c r="E163" s="153">
        <v>116</v>
      </c>
      <c r="F163" s="153">
        <v>116</v>
      </c>
      <c r="G163" s="153"/>
      <c r="H163" s="154">
        <v>1.5</v>
      </c>
    </row>
    <row r="164" spans="1:8" ht="12.75" customHeight="1" x14ac:dyDescent="0.2">
      <c r="A164" s="197" t="s">
        <v>787</v>
      </c>
      <c r="B164" s="5" t="s">
        <v>113</v>
      </c>
      <c r="C164" s="54" t="s">
        <v>316</v>
      </c>
      <c r="D164" s="153">
        <v>830</v>
      </c>
      <c r="E164" s="153">
        <v>190</v>
      </c>
      <c r="F164" s="153">
        <v>190</v>
      </c>
      <c r="G164" s="153"/>
      <c r="H164" s="154">
        <v>1.2</v>
      </c>
    </row>
    <row r="165" spans="1:8" ht="12.75" customHeight="1" x14ac:dyDescent="0.2">
      <c r="A165" s="197" t="s">
        <v>787</v>
      </c>
      <c r="B165" s="5" t="s">
        <v>148</v>
      </c>
      <c r="C165" s="54" t="s">
        <v>331</v>
      </c>
      <c r="D165" s="153">
        <v>933</v>
      </c>
      <c r="E165" s="153">
        <v>687</v>
      </c>
      <c r="F165" s="153">
        <v>119</v>
      </c>
      <c r="G165" s="153">
        <v>68</v>
      </c>
      <c r="H165" s="154">
        <v>1</v>
      </c>
    </row>
    <row r="166" spans="1:8" ht="12.75" customHeight="1" x14ac:dyDescent="0.2">
      <c r="A166" s="197" t="s">
        <v>787</v>
      </c>
      <c r="B166" s="5" t="s">
        <v>148</v>
      </c>
      <c r="C166" s="54" t="s">
        <v>496</v>
      </c>
      <c r="D166" s="153">
        <v>57</v>
      </c>
      <c r="E166" s="153">
        <v>57</v>
      </c>
      <c r="F166" s="153"/>
      <c r="G166" s="153"/>
      <c r="H166" s="154">
        <v>1</v>
      </c>
    </row>
    <row r="167" spans="1:8" ht="12.75" customHeight="1" x14ac:dyDescent="0.2">
      <c r="A167" s="192" t="s">
        <v>787</v>
      </c>
      <c r="B167" s="5" t="s">
        <v>142</v>
      </c>
      <c r="C167" s="54" t="s">
        <v>713</v>
      </c>
      <c r="D167" s="153">
        <v>950</v>
      </c>
      <c r="E167" s="153">
        <v>406</v>
      </c>
      <c r="F167" s="153">
        <v>50</v>
      </c>
      <c r="G167" s="153">
        <v>0</v>
      </c>
      <c r="H167" s="154">
        <v>0.65</v>
      </c>
    </row>
    <row r="168" spans="1:8" ht="12.75" customHeight="1" x14ac:dyDescent="0.2">
      <c r="A168" s="197" t="s">
        <v>787</v>
      </c>
      <c r="B168" s="5" t="s">
        <v>142</v>
      </c>
      <c r="C168" s="160" t="s">
        <v>312</v>
      </c>
      <c r="D168" s="155">
        <v>1170</v>
      </c>
      <c r="E168" s="155">
        <v>280</v>
      </c>
      <c r="F168" s="155">
        <v>50</v>
      </c>
      <c r="G168" s="155">
        <v>0</v>
      </c>
      <c r="H168" s="135">
        <v>1</v>
      </c>
    </row>
    <row r="169" spans="1:8" ht="12.75" customHeight="1" x14ac:dyDescent="0.2">
      <c r="A169" s="197" t="s">
        <v>787</v>
      </c>
      <c r="B169" s="5" t="s">
        <v>142</v>
      </c>
      <c r="C169" s="160" t="s">
        <v>604</v>
      </c>
      <c r="D169" s="155">
        <v>2679</v>
      </c>
      <c r="E169" s="155">
        <v>149</v>
      </c>
      <c r="F169" s="155">
        <v>0</v>
      </c>
      <c r="G169" s="155">
        <v>0</v>
      </c>
      <c r="H169" s="135">
        <v>0.25</v>
      </c>
    </row>
    <row r="170" spans="1:8" ht="12.75" customHeight="1" x14ac:dyDescent="0.2">
      <c r="A170" s="193" t="s">
        <v>787</v>
      </c>
      <c r="B170" s="6" t="s">
        <v>142</v>
      </c>
      <c r="C170" s="63" t="s">
        <v>407</v>
      </c>
      <c r="D170" s="88">
        <v>210</v>
      </c>
      <c r="E170" s="88">
        <v>158</v>
      </c>
      <c r="F170" s="88">
        <v>20</v>
      </c>
      <c r="G170" s="88">
        <v>0</v>
      </c>
      <c r="H170" s="134">
        <v>0.5</v>
      </c>
    </row>
    <row r="171" spans="1:8" x14ac:dyDescent="0.2">
      <c r="A171" s="189">
        <v>13</v>
      </c>
      <c r="B171" s="2" t="s">
        <v>560</v>
      </c>
      <c r="C171" s="34"/>
      <c r="D171" s="70">
        <f>SUM(D172:D177)</f>
        <v>717</v>
      </c>
      <c r="E171" s="70">
        <f t="shared" ref="E171:G171" si="5">SUM(E172:E177)</f>
        <v>624</v>
      </c>
      <c r="F171" s="70">
        <f t="shared" si="5"/>
        <v>353</v>
      </c>
      <c r="G171" s="70">
        <f t="shared" si="5"/>
        <v>21</v>
      </c>
      <c r="H171" s="111"/>
    </row>
    <row r="172" spans="1:8" x14ac:dyDescent="0.2">
      <c r="A172" s="192" t="s">
        <v>787</v>
      </c>
      <c r="B172" s="5" t="s">
        <v>120</v>
      </c>
      <c r="C172" s="54" t="s">
        <v>303</v>
      </c>
      <c r="D172" s="93">
        <v>15</v>
      </c>
      <c r="E172" s="93">
        <v>15</v>
      </c>
      <c r="F172" s="93">
        <v>0</v>
      </c>
      <c r="G172" s="93">
        <v>0</v>
      </c>
      <c r="H172" s="140">
        <v>0.3</v>
      </c>
    </row>
    <row r="173" spans="1:8" x14ac:dyDescent="0.2">
      <c r="A173" s="202" t="s">
        <v>787</v>
      </c>
      <c r="B173" s="46" t="s">
        <v>125</v>
      </c>
      <c r="C173" s="19" t="s">
        <v>571</v>
      </c>
      <c r="D173" s="92">
        <v>5</v>
      </c>
      <c r="E173" s="92">
        <v>3</v>
      </c>
      <c r="F173" s="92">
        <v>2</v>
      </c>
      <c r="G173" s="92">
        <v>0</v>
      </c>
      <c r="H173" s="137">
        <v>1.2</v>
      </c>
    </row>
    <row r="174" spans="1:8" x14ac:dyDescent="0.2">
      <c r="A174" s="192" t="s">
        <v>787</v>
      </c>
      <c r="B174" s="5" t="s">
        <v>148</v>
      </c>
      <c r="C174" s="54" t="s">
        <v>323</v>
      </c>
      <c r="D174" s="93">
        <v>0</v>
      </c>
      <c r="E174" s="93">
        <v>145</v>
      </c>
      <c r="F174" s="93">
        <v>145</v>
      </c>
      <c r="G174" s="93"/>
      <c r="H174" s="140">
        <v>0.7</v>
      </c>
    </row>
    <row r="175" spans="1:8" x14ac:dyDescent="0.2">
      <c r="A175" s="192" t="s">
        <v>787</v>
      </c>
      <c r="B175" s="5" t="s">
        <v>148</v>
      </c>
      <c r="C175" s="54" t="s">
        <v>331</v>
      </c>
      <c r="D175" s="93">
        <v>594</v>
      </c>
      <c r="E175" s="93">
        <v>376</v>
      </c>
      <c r="F175" s="93">
        <v>121</v>
      </c>
      <c r="G175" s="93">
        <v>21</v>
      </c>
      <c r="H175" s="140">
        <v>0.7</v>
      </c>
    </row>
    <row r="176" spans="1:8" x14ac:dyDescent="0.2">
      <c r="A176" s="194" t="s">
        <v>787</v>
      </c>
      <c r="B176" s="7" t="s">
        <v>76</v>
      </c>
      <c r="C176" s="37" t="s">
        <v>459</v>
      </c>
      <c r="D176" s="89">
        <v>20</v>
      </c>
      <c r="E176" s="89">
        <v>2</v>
      </c>
      <c r="F176" s="89">
        <v>2</v>
      </c>
      <c r="G176" s="89"/>
      <c r="H176" s="129">
        <v>0.6</v>
      </c>
    </row>
    <row r="177" spans="1:8" x14ac:dyDescent="0.2">
      <c r="A177" s="202" t="s">
        <v>787</v>
      </c>
      <c r="B177" s="46" t="s">
        <v>76</v>
      </c>
      <c r="C177" s="19" t="s">
        <v>758</v>
      </c>
      <c r="D177" s="92">
        <v>83</v>
      </c>
      <c r="E177" s="92">
        <v>83</v>
      </c>
      <c r="F177" s="92">
        <v>83</v>
      </c>
      <c r="G177" s="92"/>
      <c r="H177" s="137">
        <v>1</v>
      </c>
    </row>
    <row r="178" spans="1:8" ht="12.75" customHeight="1" x14ac:dyDescent="0.2">
      <c r="A178" s="189">
        <v>14</v>
      </c>
      <c r="B178" s="2" t="s">
        <v>128</v>
      </c>
      <c r="C178" s="34"/>
      <c r="D178" s="76">
        <f>SUM(D179:D180)</f>
        <v>679</v>
      </c>
      <c r="E178" s="76">
        <f>SUM(E179:E180)</f>
        <v>257</v>
      </c>
      <c r="F178" s="76">
        <f>SUM(F179:F180)</f>
        <v>111</v>
      </c>
      <c r="G178" s="76">
        <f>SUM(G179:G180)</f>
        <v>0</v>
      </c>
      <c r="H178" s="124"/>
    </row>
    <row r="179" spans="1:8" ht="12.75" customHeight="1" x14ac:dyDescent="0.2">
      <c r="A179" s="197" t="s">
        <v>787</v>
      </c>
      <c r="B179" s="9" t="s">
        <v>142</v>
      </c>
      <c r="C179" s="160" t="s">
        <v>302</v>
      </c>
      <c r="D179" s="155">
        <v>95</v>
      </c>
      <c r="E179" s="155">
        <v>11</v>
      </c>
      <c r="F179" s="155">
        <v>11</v>
      </c>
      <c r="G179" s="155">
        <v>0</v>
      </c>
      <c r="H179" s="135">
        <v>1.1000000000000001</v>
      </c>
    </row>
    <row r="180" spans="1:8" ht="12.75" customHeight="1" x14ac:dyDescent="0.2">
      <c r="A180" s="193" t="s">
        <v>787</v>
      </c>
      <c r="B180" s="6" t="s">
        <v>142</v>
      </c>
      <c r="C180" s="63" t="s">
        <v>596</v>
      </c>
      <c r="D180" s="88">
        <v>584</v>
      </c>
      <c r="E180" s="88">
        <v>246</v>
      </c>
      <c r="F180" s="88">
        <v>100</v>
      </c>
      <c r="G180" s="88">
        <v>0</v>
      </c>
      <c r="H180" s="134">
        <v>1</v>
      </c>
    </row>
    <row r="181" spans="1:8" ht="12.75" customHeight="1" x14ac:dyDescent="0.2">
      <c r="A181" s="189">
        <v>15</v>
      </c>
      <c r="B181" s="2" t="s">
        <v>39</v>
      </c>
      <c r="C181" s="173"/>
      <c r="D181" s="70">
        <f>SUM(D182:D220)</f>
        <v>36598</v>
      </c>
      <c r="E181" s="70">
        <f>SUM(E182:E220)</f>
        <v>18247</v>
      </c>
      <c r="F181" s="70">
        <f>SUM(F182:F220)</f>
        <v>11980</v>
      </c>
      <c r="G181" s="70">
        <f>SUM(G182:G220)</f>
        <v>267</v>
      </c>
      <c r="H181" s="111"/>
    </row>
    <row r="182" spans="1:8" ht="12.75" customHeight="1" x14ac:dyDescent="0.2">
      <c r="A182" s="194" t="s">
        <v>787</v>
      </c>
      <c r="B182" s="5" t="s">
        <v>113</v>
      </c>
      <c r="C182" s="54" t="s">
        <v>369</v>
      </c>
      <c r="D182" s="153">
        <v>50</v>
      </c>
      <c r="E182" s="153">
        <v>36</v>
      </c>
      <c r="F182" s="153">
        <v>36</v>
      </c>
      <c r="G182" s="153"/>
      <c r="H182" s="154">
        <v>0.4</v>
      </c>
    </row>
    <row r="183" spans="1:8" ht="12.75" customHeight="1" x14ac:dyDescent="0.2">
      <c r="A183" s="194" t="s">
        <v>787</v>
      </c>
      <c r="B183" s="5" t="s">
        <v>113</v>
      </c>
      <c r="C183" s="54" t="s">
        <v>523</v>
      </c>
      <c r="D183" s="153">
        <v>750</v>
      </c>
      <c r="E183" s="153">
        <v>55</v>
      </c>
      <c r="F183" s="153">
        <v>9</v>
      </c>
      <c r="G183" s="153">
        <v>46</v>
      </c>
      <c r="H183" s="154">
        <v>3.5</v>
      </c>
    </row>
    <row r="184" spans="1:8" ht="12.75" customHeight="1" x14ac:dyDescent="0.2">
      <c r="A184" s="194" t="s">
        <v>787</v>
      </c>
      <c r="B184" s="5" t="s">
        <v>113</v>
      </c>
      <c r="C184" s="54" t="s">
        <v>300</v>
      </c>
      <c r="D184" s="153">
        <v>350</v>
      </c>
      <c r="E184" s="153">
        <v>350</v>
      </c>
      <c r="F184" s="153">
        <v>350</v>
      </c>
      <c r="G184" s="153"/>
      <c r="H184" s="154">
        <v>0.15</v>
      </c>
    </row>
    <row r="185" spans="1:8" ht="12.75" customHeight="1" x14ac:dyDescent="0.2">
      <c r="A185" s="194" t="s">
        <v>787</v>
      </c>
      <c r="B185" s="5" t="s">
        <v>113</v>
      </c>
      <c r="C185" s="54" t="s">
        <v>296</v>
      </c>
      <c r="D185" s="153">
        <v>520</v>
      </c>
      <c r="E185" s="153">
        <v>520</v>
      </c>
      <c r="F185" s="153">
        <v>520</v>
      </c>
      <c r="G185" s="153"/>
      <c r="H185" s="154" t="s">
        <v>524</v>
      </c>
    </row>
    <row r="186" spans="1:8" ht="12.75" customHeight="1" x14ac:dyDescent="0.2">
      <c r="A186" s="194" t="s">
        <v>787</v>
      </c>
      <c r="B186" s="5" t="s">
        <v>113</v>
      </c>
      <c r="C186" s="54" t="s">
        <v>296</v>
      </c>
      <c r="D186" s="153">
        <v>725</v>
      </c>
      <c r="E186" s="153">
        <v>725</v>
      </c>
      <c r="F186" s="153">
        <v>725</v>
      </c>
      <c r="G186" s="153"/>
      <c r="H186" s="154">
        <v>0.3</v>
      </c>
    </row>
    <row r="187" spans="1:8" ht="12.75" customHeight="1" x14ac:dyDescent="0.2">
      <c r="A187" s="204" t="s">
        <v>787</v>
      </c>
      <c r="B187" s="5" t="s">
        <v>120</v>
      </c>
      <c r="C187" s="54" t="s">
        <v>300</v>
      </c>
      <c r="D187" s="153">
        <v>1872</v>
      </c>
      <c r="E187" s="153">
        <v>1872</v>
      </c>
      <c r="F187" s="153">
        <v>0</v>
      </c>
      <c r="G187" s="153">
        <v>0</v>
      </c>
      <c r="H187" s="154">
        <v>0.15</v>
      </c>
    </row>
    <row r="188" spans="1:8" ht="12.75" customHeight="1" x14ac:dyDescent="0.2">
      <c r="A188" s="204" t="s">
        <v>787</v>
      </c>
      <c r="B188" s="5" t="s">
        <v>120</v>
      </c>
      <c r="C188" s="54" t="s">
        <v>303</v>
      </c>
      <c r="D188" s="153">
        <v>1679</v>
      </c>
      <c r="E188" s="153">
        <v>1679</v>
      </c>
      <c r="F188" s="153">
        <v>0</v>
      </c>
      <c r="G188" s="153">
        <v>0</v>
      </c>
      <c r="H188" s="154">
        <v>1.2</v>
      </c>
    </row>
    <row r="189" spans="1:8" ht="12.75" customHeight="1" x14ac:dyDescent="0.2">
      <c r="A189" s="204" t="s">
        <v>787</v>
      </c>
      <c r="B189" s="5" t="s">
        <v>120</v>
      </c>
      <c r="C189" s="54" t="s">
        <v>559</v>
      </c>
      <c r="D189" s="153">
        <v>3</v>
      </c>
      <c r="E189" s="153">
        <v>3</v>
      </c>
      <c r="F189" s="153">
        <v>0</v>
      </c>
      <c r="G189" s="153">
        <v>0</v>
      </c>
      <c r="H189" s="154">
        <v>3.2</v>
      </c>
    </row>
    <row r="190" spans="1:8" ht="12.75" customHeight="1" x14ac:dyDescent="0.2">
      <c r="A190" s="204" t="s">
        <v>787</v>
      </c>
      <c r="B190" s="5" t="s">
        <v>120</v>
      </c>
      <c r="C190" s="54" t="s">
        <v>323</v>
      </c>
      <c r="D190" s="153">
        <v>350</v>
      </c>
      <c r="E190" s="153">
        <v>350</v>
      </c>
      <c r="F190" s="153">
        <v>0</v>
      </c>
      <c r="G190" s="153">
        <v>0</v>
      </c>
      <c r="H190" s="154">
        <v>0.7</v>
      </c>
    </row>
    <row r="191" spans="1:8" ht="12.75" customHeight="1" x14ac:dyDescent="0.2">
      <c r="A191" s="204" t="s">
        <v>787</v>
      </c>
      <c r="B191" s="5" t="s">
        <v>120</v>
      </c>
      <c r="C191" s="54" t="s">
        <v>328</v>
      </c>
      <c r="D191" s="153"/>
      <c r="E191" s="153">
        <v>234</v>
      </c>
      <c r="F191" s="153">
        <v>234</v>
      </c>
      <c r="G191" s="153"/>
      <c r="H191" s="154">
        <v>0.6</v>
      </c>
    </row>
    <row r="192" spans="1:8" ht="12.75" customHeight="1" x14ac:dyDescent="0.2">
      <c r="A192" s="204" t="s">
        <v>787</v>
      </c>
      <c r="B192" s="5" t="s">
        <v>125</v>
      </c>
      <c r="C192" s="54" t="s">
        <v>403</v>
      </c>
      <c r="D192" s="153">
        <v>60</v>
      </c>
      <c r="E192" s="153">
        <v>60</v>
      </c>
      <c r="F192" s="153">
        <v>55</v>
      </c>
      <c r="G192" s="153">
        <v>0</v>
      </c>
      <c r="H192" s="154">
        <v>0.6</v>
      </c>
    </row>
    <row r="193" spans="1:8" ht="12.75" customHeight="1" x14ac:dyDescent="0.2">
      <c r="A193" s="204" t="s">
        <v>787</v>
      </c>
      <c r="B193" s="5" t="s">
        <v>125</v>
      </c>
      <c r="C193" s="54" t="s">
        <v>305</v>
      </c>
      <c r="D193" s="153">
        <v>700</v>
      </c>
      <c r="E193" s="153">
        <v>700</v>
      </c>
      <c r="F193" s="153">
        <v>700</v>
      </c>
      <c r="G193" s="153">
        <v>0</v>
      </c>
      <c r="H193" s="154">
        <v>1.5</v>
      </c>
    </row>
    <row r="194" spans="1:8" ht="12.75" customHeight="1" x14ac:dyDescent="0.2">
      <c r="A194" s="204" t="s">
        <v>787</v>
      </c>
      <c r="B194" s="5" t="s">
        <v>125</v>
      </c>
      <c r="C194" s="54" t="s">
        <v>319</v>
      </c>
      <c r="D194" s="153">
        <v>1000</v>
      </c>
      <c r="E194" s="153">
        <v>1000</v>
      </c>
      <c r="F194" s="153">
        <v>1000</v>
      </c>
      <c r="G194" s="153">
        <v>0</v>
      </c>
      <c r="H194" s="154"/>
    </row>
    <row r="195" spans="1:8" ht="12.75" customHeight="1" x14ac:dyDescent="0.2">
      <c r="A195" s="204" t="s">
        <v>787</v>
      </c>
      <c r="B195" s="5" t="s">
        <v>125</v>
      </c>
      <c r="C195" s="54" t="s">
        <v>387</v>
      </c>
      <c r="D195" s="153">
        <v>90</v>
      </c>
      <c r="E195" s="153">
        <v>12</v>
      </c>
      <c r="F195" s="153">
        <v>12</v>
      </c>
      <c r="G195" s="153">
        <v>0</v>
      </c>
      <c r="H195" s="154">
        <v>1.5</v>
      </c>
    </row>
    <row r="196" spans="1:8" ht="12.75" customHeight="1" x14ac:dyDescent="0.2">
      <c r="A196" s="204" t="s">
        <v>787</v>
      </c>
      <c r="B196" s="5" t="s">
        <v>125</v>
      </c>
      <c r="C196" s="54" t="s">
        <v>350</v>
      </c>
      <c r="D196" s="153">
        <v>122</v>
      </c>
      <c r="E196" s="153">
        <v>122</v>
      </c>
      <c r="F196" s="153">
        <v>122</v>
      </c>
      <c r="G196" s="153">
        <v>0</v>
      </c>
      <c r="H196" s="154" t="s">
        <v>572</v>
      </c>
    </row>
    <row r="197" spans="1:8" ht="12.75" customHeight="1" x14ac:dyDescent="0.2">
      <c r="A197" s="204" t="s">
        <v>787</v>
      </c>
      <c r="B197" s="5" t="s">
        <v>125</v>
      </c>
      <c r="C197" s="54" t="s">
        <v>333</v>
      </c>
      <c r="D197" s="153">
        <v>32</v>
      </c>
      <c r="E197" s="153">
        <v>32</v>
      </c>
      <c r="F197" s="153">
        <v>0</v>
      </c>
      <c r="G197" s="153">
        <v>32</v>
      </c>
      <c r="H197" s="154">
        <v>4</v>
      </c>
    </row>
    <row r="198" spans="1:8" ht="12.75" customHeight="1" x14ac:dyDescent="0.2">
      <c r="A198" s="204" t="s">
        <v>787</v>
      </c>
      <c r="B198" s="5" t="s">
        <v>125</v>
      </c>
      <c r="C198" s="54" t="s">
        <v>502</v>
      </c>
      <c r="D198" s="153">
        <v>76</v>
      </c>
      <c r="E198" s="153">
        <v>76</v>
      </c>
      <c r="F198" s="153">
        <v>0</v>
      </c>
      <c r="G198" s="153">
        <v>76</v>
      </c>
      <c r="H198" s="154" t="s">
        <v>377</v>
      </c>
    </row>
    <row r="199" spans="1:8" ht="12.75" customHeight="1" x14ac:dyDescent="0.2">
      <c r="A199" s="204" t="s">
        <v>787</v>
      </c>
      <c r="B199" s="1" t="s">
        <v>125</v>
      </c>
      <c r="C199" s="54" t="s">
        <v>500</v>
      </c>
      <c r="D199" s="153">
        <v>0</v>
      </c>
      <c r="E199" s="153">
        <v>0</v>
      </c>
      <c r="F199" s="153">
        <v>0</v>
      </c>
      <c r="G199" s="153">
        <v>0</v>
      </c>
      <c r="H199" s="154"/>
    </row>
    <row r="200" spans="1:8" ht="12.75" customHeight="1" x14ac:dyDescent="0.2">
      <c r="A200" s="204" t="s">
        <v>787</v>
      </c>
      <c r="B200" s="5" t="s">
        <v>125</v>
      </c>
      <c r="C200" s="54" t="s">
        <v>378</v>
      </c>
      <c r="D200" s="153">
        <v>59</v>
      </c>
      <c r="E200" s="153">
        <v>59</v>
      </c>
      <c r="F200" s="153">
        <v>59</v>
      </c>
      <c r="G200" s="153">
        <v>0</v>
      </c>
      <c r="H200" s="154" t="s">
        <v>379</v>
      </c>
    </row>
    <row r="201" spans="1:8" ht="12.75" customHeight="1" x14ac:dyDescent="0.2">
      <c r="A201" s="204" t="s">
        <v>787</v>
      </c>
      <c r="B201" s="1" t="s">
        <v>125</v>
      </c>
      <c r="C201" s="54" t="s">
        <v>403</v>
      </c>
      <c r="D201" s="153">
        <v>800</v>
      </c>
      <c r="E201" s="153">
        <v>800</v>
      </c>
      <c r="F201" s="153">
        <v>800</v>
      </c>
      <c r="G201" s="153">
        <v>0</v>
      </c>
      <c r="H201" s="154">
        <v>0.3</v>
      </c>
    </row>
    <row r="202" spans="1:8" ht="12.75" customHeight="1" x14ac:dyDescent="0.2">
      <c r="A202" s="204" t="s">
        <v>787</v>
      </c>
      <c r="B202" s="5" t="s">
        <v>148</v>
      </c>
      <c r="C202" s="54" t="s">
        <v>339</v>
      </c>
      <c r="D202" s="153">
        <v>93</v>
      </c>
      <c r="E202" s="153">
        <v>63</v>
      </c>
      <c r="F202" s="153"/>
      <c r="G202" s="153"/>
      <c r="H202" s="154">
        <v>1.5</v>
      </c>
    </row>
    <row r="203" spans="1:8" ht="12.75" customHeight="1" x14ac:dyDescent="0.2">
      <c r="A203" s="204" t="s">
        <v>787</v>
      </c>
      <c r="B203" s="5" t="s">
        <v>148</v>
      </c>
      <c r="C203" s="54" t="s">
        <v>304</v>
      </c>
      <c r="D203" s="153">
        <v>539</v>
      </c>
      <c r="E203" s="153">
        <v>415</v>
      </c>
      <c r="F203" s="153">
        <v>124</v>
      </c>
      <c r="G203" s="153"/>
      <c r="H203" s="154">
        <v>2</v>
      </c>
    </row>
    <row r="204" spans="1:8" ht="12.75" customHeight="1" x14ac:dyDescent="0.2">
      <c r="A204" s="204" t="s">
        <v>787</v>
      </c>
      <c r="B204" s="5" t="s">
        <v>148</v>
      </c>
      <c r="C204" s="54" t="s">
        <v>304</v>
      </c>
      <c r="D204" s="153">
        <v>16</v>
      </c>
      <c r="E204" s="153">
        <v>12</v>
      </c>
      <c r="F204" s="153">
        <v>12</v>
      </c>
      <c r="G204" s="153"/>
      <c r="H204" s="154">
        <v>2.5</v>
      </c>
    </row>
    <row r="205" spans="1:8" ht="12.75" customHeight="1" x14ac:dyDescent="0.2">
      <c r="A205" s="204" t="s">
        <v>787</v>
      </c>
      <c r="B205" s="5" t="s">
        <v>148</v>
      </c>
      <c r="C205" s="54" t="s">
        <v>325</v>
      </c>
      <c r="D205" s="153">
        <v>284</v>
      </c>
      <c r="E205" s="153">
        <v>153</v>
      </c>
      <c r="F205" s="153">
        <v>36</v>
      </c>
      <c r="G205" s="153"/>
      <c r="H205" s="154">
        <v>3</v>
      </c>
    </row>
    <row r="206" spans="1:8" ht="12.75" customHeight="1" x14ac:dyDescent="0.2">
      <c r="A206" s="204" t="s">
        <v>787</v>
      </c>
      <c r="B206" s="5" t="s">
        <v>148</v>
      </c>
      <c r="C206" s="54" t="s">
        <v>315</v>
      </c>
      <c r="D206" s="153">
        <v>12</v>
      </c>
      <c r="E206" s="153">
        <v>12</v>
      </c>
      <c r="F206" s="153"/>
      <c r="G206" s="153">
        <v>12</v>
      </c>
      <c r="H206" s="154">
        <v>3.5</v>
      </c>
    </row>
    <row r="207" spans="1:8" ht="12.75" customHeight="1" x14ac:dyDescent="0.2">
      <c r="A207" s="204" t="s">
        <v>787</v>
      </c>
      <c r="B207" s="5" t="s">
        <v>148</v>
      </c>
      <c r="C207" s="54" t="s">
        <v>320</v>
      </c>
      <c r="D207" s="153">
        <v>310</v>
      </c>
      <c r="E207" s="153">
        <v>310</v>
      </c>
      <c r="F207" s="153"/>
      <c r="G207" s="153"/>
      <c r="H207" s="154">
        <v>3</v>
      </c>
    </row>
    <row r="208" spans="1:8" ht="12.75" customHeight="1" x14ac:dyDescent="0.2">
      <c r="A208" s="204" t="s">
        <v>787</v>
      </c>
      <c r="B208" s="5" t="s">
        <v>148</v>
      </c>
      <c r="C208" s="54" t="s">
        <v>345</v>
      </c>
      <c r="D208" s="153">
        <v>1378</v>
      </c>
      <c r="E208" s="153">
        <v>1343</v>
      </c>
      <c r="F208" s="153">
        <v>150</v>
      </c>
      <c r="G208" s="153"/>
      <c r="H208" s="154">
        <v>3.5</v>
      </c>
    </row>
    <row r="209" spans="1:8" ht="12.75" customHeight="1" x14ac:dyDescent="0.2">
      <c r="A209" s="204" t="s">
        <v>787</v>
      </c>
      <c r="B209" s="5" t="s">
        <v>148</v>
      </c>
      <c r="C209" s="54" t="s">
        <v>357</v>
      </c>
      <c r="D209" s="153">
        <v>117</v>
      </c>
      <c r="E209" s="153">
        <v>117</v>
      </c>
      <c r="F209" s="153">
        <v>0</v>
      </c>
      <c r="G209" s="153"/>
      <c r="H209" s="154">
        <v>2</v>
      </c>
    </row>
    <row r="210" spans="1:8" ht="12.75" customHeight="1" x14ac:dyDescent="0.2">
      <c r="A210" s="204" t="s">
        <v>787</v>
      </c>
      <c r="B210" s="5" t="s">
        <v>142</v>
      </c>
      <c r="C210" s="54" t="s">
        <v>344</v>
      </c>
      <c r="D210" s="153">
        <v>1300</v>
      </c>
      <c r="E210" s="153">
        <v>930</v>
      </c>
      <c r="F210" s="153">
        <v>930</v>
      </c>
      <c r="G210" s="153">
        <v>0</v>
      </c>
      <c r="H210" s="154">
        <v>0</v>
      </c>
    </row>
    <row r="211" spans="1:8" ht="12.75" customHeight="1" x14ac:dyDescent="0.2">
      <c r="A211" s="204" t="s">
        <v>787</v>
      </c>
      <c r="B211" s="5" t="s">
        <v>142</v>
      </c>
      <c r="C211" s="54" t="s">
        <v>403</v>
      </c>
      <c r="D211" s="153">
        <v>2100</v>
      </c>
      <c r="E211" s="153">
        <v>750</v>
      </c>
      <c r="F211" s="153">
        <v>750</v>
      </c>
      <c r="G211" s="153">
        <v>0</v>
      </c>
      <c r="H211" s="154">
        <v>0</v>
      </c>
    </row>
    <row r="212" spans="1:8" ht="12.75" customHeight="1" x14ac:dyDescent="0.2">
      <c r="A212" s="204" t="s">
        <v>787</v>
      </c>
      <c r="B212" s="5" t="s">
        <v>142</v>
      </c>
      <c r="C212" s="54" t="s">
        <v>408</v>
      </c>
      <c r="D212" s="153">
        <v>300</v>
      </c>
      <c r="E212" s="153">
        <v>156</v>
      </c>
      <c r="F212" s="153">
        <v>156</v>
      </c>
      <c r="G212" s="153">
        <v>0</v>
      </c>
      <c r="H212" s="154">
        <v>1.1000000000000001</v>
      </c>
    </row>
    <row r="213" spans="1:8" ht="12.75" customHeight="1" x14ac:dyDescent="0.2">
      <c r="A213" s="204" t="s">
        <v>787</v>
      </c>
      <c r="B213" s="5" t="s">
        <v>76</v>
      </c>
      <c r="C213" s="54" t="s">
        <v>460</v>
      </c>
      <c r="D213" s="153">
        <v>2000</v>
      </c>
      <c r="E213" s="153">
        <v>639</v>
      </c>
      <c r="F213" s="153">
        <v>639</v>
      </c>
      <c r="G213" s="153"/>
      <c r="H213" s="154">
        <v>0.2</v>
      </c>
    </row>
    <row r="214" spans="1:8" ht="12.75" customHeight="1" x14ac:dyDescent="0.2">
      <c r="A214" s="204" t="s">
        <v>787</v>
      </c>
      <c r="B214" s="5" t="s">
        <v>76</v>
      </c>
      <c r="C214" s="54" t="s">
        <v>441</v>
      </c>
      <c r="D214" s="153">
        <v>5000</v>
      </c>
      <c r="E214" s="153">
        <v>815</v>
      </c>
      <c r="F214" s="153">
        <v>815</v>
      </c>
      <c r="G214" s="153"/>
      <c r="H214" s="154">
        <v>1.6</v>
      </c>
    </row>
    <row r="215" spans="1:8" ht="12.75" customHeight="1" x14ac:dyDescent="0.2">
      <c r="A215" s="204" t="s">
        <v>787</v>
      </c>
      <c r="B215" s="5" t="s">
        <v>76</v>
      </c>
      <c r="C215" s="54" t="s">
        <v>466</v>
      </c>
      <c r="D215" s="153">
        <v>378</v>
      </c>
      <c r="E215" s="153">
        <v>91</v>
      </c>
      <c r="F215" s="153"/>
      <c r="G215" s="153">
        <v>91</v>
      </c>
      <c r="H215" s="154">
        <v>2.5</v>
      </c>
    </row>
    <row r="216" spans="1:8" ht="12.75" customHeight="1" x14ac:dyDescent="0.2">
      <c r="A216" s="204" t="s">
        <v>787</v>
      </c>
      <c r="B216" s="5" t="s">
        <v>76</v>
      </c>
      <c r="C216" s="54" t="s">
        <v>462</v>
      </c>
      <c r="D216" s="153">
        <v>2000</v>
      </c>
      <c r="E216" s="153">
        <v>1401</v>
      </c>
      <c r="F216" s="153">
        <v>1401</v>
      </c>
      <c r="G216" s="153"/>
      <c r="H216" s="154">
        <v>0.3</v>
      </c>
    </row>
    <row r="217" spans="1:8" ht="12.75" customHeight="1" x14ac:dyDescent="0.2">
      <c r="A217" s="204" t="s">
        <v>787</v>
      </c>
      <c r="B217" s="5" t="s">
        <v>76</v>
      </c>
      <c r="C217" s="54" t="s">
        <v>755</v>
      </c>
      <c r="D217" s="153">
        <v>6000</v>
      </c>
      <c r="E217" s="153">
        <v>942</v>
      </c>
      <c r="F217" s="153">
        <v>942</v>
      </c>
      <c r="G217" s="153"/>
      <c r="H217" s="154">
        <v>2</v>
      </c>
    </row>
    <row r="218" spans="1:8" ht="12.75" customHeight="1" x14ac:dyDescent="0.2">
      <c r="A218" s="192" t="s">
        <v>787</v>
      </c>
      <c r="B218" s="56" t="s">
        <v>76</v>
      </c>
      <c r="C218" s="54" t="s">
        <v>444</v>
      </c>
      <c r="D218" s="153">
        <v>1410</v>
      </c>
      <c r="E218" s="153">
        <v>300</v>
      </c>
      <c r="F218" s="153">
        <v>300</v>
      </c>
      <c r="G218" s="153"/>
      <c r="H218" s="154">
        <v>0.2</v>
      </c>
    </row>
    <row r="219" spans="1:8" ht="12.75" customHeight="1" x14ac:dyDescent="0.2">
      <c r="A219" s="192" t="s">
        <v>787</v>
      </c>
      <c r="B219" s="5" t="s">
        <v>76</v>
      </c>
      <c r="C219" s="54" t="s">
        <v>448</v>
      </c>
      <c r="D219" s="153">
        <v>1410</v>
      </c>
      <c r="E219" s="153">
        <v>1103</v>
      </c>
      <c r="F219" s="153">
        <v>1103</v>
      </c>
      <c r="G219" s="153"/>
      <c r="H219" s="154">
        <v>0.3</v>
      </c>
    </row>
    <row r="220" spans="1:8" ht="12.75" customHeight="1" x14ac:dyDescent="0.2">
      <c r="A220" s="192" t="s">
        <v>787</v>
      </c>
      <c r="B220" s="5" t="s">
        <v>76</v>
      </c>
      <c r="C220" s="54" t="s">
        <v>756</v>
      </c>
      <c r="D220" s="153">
        <v>2713</v>
      </c>
      <c r="E220" s="153">
        <v>10</v>
      </c>
      <c r="F220" s="153"/>
      <c r="G220" s="153">
        <v>10</v>
      </c>
      <c r="H220" s="154">
        <v>5</v>
      </c>
    </row>
    <row r="221" spans="1:8" ht="12.75" customHeight="1" x14ac:dyDescent="0.2">
      <c r="A221" s="209">
        <v>16</v>
      </c>
      <c r="B221" s="26" t="s">
        <v>80</v>
      </c>
      <c r="C221" s="36"/>
      <c r="D221" s="85">
        <f>SUM(D222:D227)</f>
        <v>6699</v>
      </c>
      <c r="E221" s="85">
        <f>SUM(E222:E227)</f>
        <v>2868</v>
      </c>
      <c r="F221" s="85">
        <f>SUM(F222:F227)</f>
        <v>660</v>
      </c>
      <c r="G221" s="85">
        <f>SUM(G222:G227)</f>
        <v>0</v>
      </c>
      <c r="H221" s="131"/>
    </row>
    <row r="222" spans="1:8" ht="12.75" customHeight="1" x14ac:dyDescent="0.2">
      <c r="A222" s="204" t="s">
        <v>787</v>
      </c>
      <c r="B222" s="5" t="s">
        <v>113</v>
      </c>
      <c r="C222" s="54" t="s">
        <v>351</v>
      </c>
      <c r="D222" s="153">
        <v>1080</v>
      </c>
      <c r="E222" s="153">
        <v>137</v>
      </c>
      <c r="F222" s="153">
        <v>137</v>
      </c>
      <c r="G222" s="153"/>
      <c r="H222" s="154">
        <v>0.6</v>
      </c>
    </row>
    <row r="223" spans="1:8" ht="12.75" customHeight="1" x14ac:dyDescent="0.2">
      <c r="A223" s="204" t="s">
        <v>787</v>
      </c>
      <c r="B223" s="5" t="s">
        <v>113</v>
      </c>
      <c r="C223" s="54" t="s">
        <v>315</v>
      </c>
      <c r="D223" s="153">
        <v>450</v>
      </c>
      <c r="E223" s="153">
        <v>64</v>
      </c>
      <c r="F223" s="153">
        <v>64</v>
      </c>
      <c r="G223" s="153"/>
      <c r="H223" s="154">
        <v>1.5</v>
      </c>
    </row>
    <row r="224" spans="1:8" ht="12.75" customHeight="1" x14ac:dyDescent="0.2">
      <c r="A224" s="191" t="s">
        <v>787</v>
      </c>
      <c r="B224" s="5" t="s">
        <v>142</v>
      </c>
      <c r="C224" s="37" t="s">
        <v>305</v>
      </c>
      <c r="D224" s="156">
        <v>185</v>
      </c>
      <c r="E224" s="156">
        <v>146</v>
      </c>
      <c r="F224" s="156">
        <v>0</v>
      </c>
      <c r="G224" s="156">
        <v>0</v>
      </c>
      <c r="H224" s="132">
        <v>0.7</v>
      </c>
    </row>
    <row r="225" spans="1:8" ht="12.75" customHeight="1" x14ac:dyDescent="0.2">
      <c r="A225" s="191" t="s">
        <v>787</v>
      </c>
      <c r="B225" s="5" t="s">
        <v>142</v>
      </c>
      <c r="C225" s="37" t="s">
        <v>714</v>
      </c>
      <c r="D225" s="156">
        <v>192</v>
      </c>
      <c r="E225" s="156">
        <v>68</v>
      </c>
      <c r="F225" s="156">
        <v>0</v>
      </c>
      <c r="G225" s="156">
        <v>0</v>
      </c>
      <c r="H225" s="132">
        <v>2</v>
      </c>
    </row>
    <row r="226" spans="1:8" ht="12.75" customHeight="1" x14ac:dyDescent="0.2">
      <c r="A226" s="191" t="s">
        <v>787</v>
      </c>
      <c r="B226" s="5" t="s">
        <v>142</v>
      </c>
      <c r="C226" s="37" t="s">
        <v>320</v>
      </c>
      <c r="D226" s="156">
        <v>3712</v>
      </c>
      <c r="E226" s="156">
        <v>1994</v>
      </c>
      <c r="F226" s="156">
        <v>0</v>
      </c>
      <c r="G226" s="156">
        <v>0</v>
      </c>
      <c r="H226" s="132">
        <v>2</v>
      </c>
    </row>
    <row r="227" spans="1:8" ht="12.75" customHeight="1" x14ac:dyDescent="0.2">
      <c r="A227" s="191" t="s">
        <v>787</v>
      </c>
      <c r="B227" s="5" t="s">
        <v>76</v>
      </c>
      <c r="C227" s="37" t="s">
        <v>446</v>
      </c>
      <c r="D227" s="156">
        <v>1080</v>
      </c>
      <c r="E227" s="156">
        <v>459</v>
      </c>
      <c r="F227" s="156">
        <v>459</v>
      </c>
      <c r="G227" s="156"/>
      <c r="H227" s="132">
        <v>1</v>
      </c>
    </row>
    <row r="228" spans="1:8" ht="12.75" customHeight="1" x14ac:dyDescent="0.2">
      <c r="A228" s="189">
        <v>17</v>
      </c>
      <c r="B228" s="2" t="s">
        <v>203</v>
      </c>
      <c r="C228" s="34"/>
      <c r="D228" s="76">
        <f>D229</f>
        <v>100</v>
      </c>
      <c r="E228" s="76">
        <f>E229</f>
        <v>1</v>
      </c>
      <c r="F228" s="76">
        <f>F229</f>
        <v>1</v>
      </c>
      <c r="G228" s="76">
        <f>G229</f>
        <v>0</v>
      </c>
      <c r="H228" s="124"/>
    </row>
    <row r="229" spans="1:8" ht="12.75" customHeight="1" x14ac:dyDescent="0.2">
      <c r="A229" s="190" t="s">
        <v>787</v>
      </c>
      <c r="B229" s="6" t="s">
        <v>113</v>
      </c>
      <c r="C229" s="63" t="s">
        <v>313</v>
      </c>
      <c r="D229" s="88">
        <v>100</v>
      </c>
      <c r="E229" s="88">
        <v>1</v>
      </c>
      <c r="F229" s="88">
        <v>1</v>
      </c>
      <c r="G229" s="88"/>
      <c r="H229" s="134">
        <v>1.5</v>
      </c>
    </row>
    <row r="230" spans="1:8" ht="12.75" customHeight="1" x14ac:dyDescent="0.2">
      <c r="A230" s="189">
        <v>18</v>
      </c>
      <c r="B230" s="2" t="s">
        <v>40</v>
      </c>
      <c r="C230" s="173"/>
      <c r="D230" s="70">
        <f>SUM(D231:D267)</f>
        <v>7885</v>
      </c>
      <c r="E230" s="70">
        <f>SUM(E231:E267)</f>
        <v>4050</v>
      </c>
      <c r="F230" s="70">
        <f>SUM(F231:F267)</f>
        <v>1992</v>
      </c>
      <c r="G230" s="70">
        <f>SUM(G231:G267)</f>
        <v>1781</v>
      </c>
      <c r="H230" s="111"/>
    </row>
    <row r="231" spans="1:8" ht="12.75" customHeight="1" x14ac:dyDescent="0.2">
      <c r="A231" s="194" t="s">
        <v>787</v>
      </c>
      <c r="B231" s="5" t="s">
        <v>113</v>
      </c>
      <c r="C231" s="54" t="s">
        <v>525</v>
      </c>
      <c r="D231" s="93">
        <v>355</v>
      </c>
      <c r="E231" s="93">
        <v>256</v>
      </c>
      <c r="F231" s="93"/>
      <c r="G231" s="93">
        <v>256</v>
      </c>
      <c r="H231" s="140">
        <v>3</v>
      </c>
    </row>
    <row r="232" spans="1:8" ht="12.75" customHeight="1" x14ac:dyDescent="0.2">
      <c r="A232" s="194" t="s">
        <v>787</v>
      </c>
      <c r="B232" s="5" t="s">
        <v>113</v>
      </c>
      <c r="C232" s="54" t="s">
        <v>331</v>
      </c>
      <c r="D232" s="93">
        <v>230</v>
      </c>
      <c r="E232" s="93">
        <v>200</v>
      </c>
      <c r="F232" s="93">
        <v>200</v>
      </c>
      <c r="G232" s="93"/>
      <c r="H232" s="140">
        <v>0.5</v>
      </c>
    </row>
    <row r="233" spans="1:8" ht="12.75" customHeight="1" x14ac:dyDescent="0.2">
      <c r="A233" s="194" t="s">
        <v>787</v>
      </c>
      <c r="B233" s="5" t="s">
        <v>113</v>
      </c>
      <c r="C233" s="54" t="s">
        <v>314</v>
      </c>
      <c r="D233" s="93">
        <v>200</v>
      </c>
      <c r="E233" s="93">
        <v>6</v>
      </c>
      <c r="F233" s="93"/>
      <c r="G233" s="93">
        <v>6</v>
      </c>
      <c r="H233" s="140">
        <v>2.8</v>
      </c>
    </row>
    <row r="234" spans="1:8" ht="12.75" customHeight="1" x14ac:dyDescent="0.2">
      <c r="A234" s="194" t="s">
        <v>787</v>
      </c>
      <c r="B234" s="5" t="s">
        <v>113</v>
      </c>
      <c r="C234" s="54" t="s">
        <v>526</v>
      </c>
      <c r="D234" s="93">
        <v>2</v>
      </c>
      <c r="E234" s="93">
        <v>2</v>
      </c>
      <c r="F234" s="93">
        <v>2</v>
      </c>
      <c r="G234" s="93"/>
      <c r="H234" s="140">
        <v>0.3</v>
      </c>
    </row>
    <row r="235" spans="1:8" ht="12.75" customHeight="1" x14ac:dyDescent="0.2">
      <c r="A235" s="194" t="s">
        <v>787</v>
      </c>
      <c r="B235" s="5" t="s">
        <v>120</v>
      </c>
      <c r="C235" s="54" t="s">
        <v>368</v>
      </c>
      <c r="D235" s="93">
        <v>170</v>
      </c>
      <c r="E235" s="93">
        <v>170</v>
      </c>
      <c r="F235" s="93">
        <v>0</v>
      </c>
      <c r="G235" s="93">
        <v>0</v>
      </c>
      <c r="H235" s="140">
        <v>1.5</v>
      </c>
    </row>
    <row r="236" spans="1:8" ht="12.75" customHeight="1" x14ac:dyDescent="0.2">
      <c r="A236" s="194" t="s">
        <v>787</v>
      </c>
      <c r="B236" s="5" t="s">
        <v>120</v>
      </c>
      <c r="C236" s="54" t="s">
        <v>332</v>
      </c>
      <c r="D236" s="93">
        <v>16</v>
      </c>
      <c r="E236" s="93">
        <v>16</v>
      </c>
      <c r="F236" s="93">
        <v>0</v>
      </c>
      <c r="G236" s="93">
        <v>0</v>
      </c>
      <c r="H236" s="140">
        <v>3.5</v>
      </c>
    </row>
    <row r="237" spans="1:8" ht="12.75" customHeight="1" x14ac:dyDescent="0.2">
      <c r="A237" s="194" t="s">
        <v>787</v>
      </c>
      <c r="B237" s="5" t="s">
        <v>120</v>
      </c>
      <c r="C237" s="54" t="s">
        <v>370</v>
      </c>
      <c r="D237" s="93">
        <v>25</v>
      </c>
      <c r="E237" s="93">
        <v>25</v>
      </c>
      <c r="F237" s="93">
        <v>0</v>
      </c>
      <c r="G237" s="93">
        <v>0</v>
      </c>
      <c r="H237" s="140">
        <v>3.5</v>
      </c>
    </row>
    <row r="238" spans="1:8" ht="12.75" customHeight="1" x14ac:dyDescent="0.2">
      <c r="A238" s="194" t="s">
        <v>787</v>
      </c>
      <c r="B238" s="5" t="s">
        <v>125</v>
      </c>
      <c r="C238" s="54" t="s">
        <v>574</v>
      </c>
      <c r="D238" s="93">
        <v>48</v>
      </c>
      <c r="E238" s="93">
        <v>19</v>
      </c>
      <c r="F238" s="93">
        <v>19</v>
      </c>
      <c r="G238" s="93">
        <v>0</v>
      </c>
      <c r="H238" s="140">
        <v>2</v>
      </c>
    </row>
    <row r="239" spans="1:8" ht="12.75" customHeight="1" x14ac:dyDescent="0.2">
      <c r="A239" s="194" t="s">
        <v>787</v>
      </c>
      <c r="B239" s="5" t="s">
        <v>125</v>
      </c>
      <c r="C239" s="54" t="s">
        <v>336</v>
      </c>
      <c r="D239" s="93">
        <v>0</v>
      </c>
      <c r="E239" s="93">
        <v>0</v>
      </c>
      <c r="F239" s="93">
        <v>0</v>
      </c>
      <c r="G239" s="93">
        <v>0</v>
      </c>
      <c r="H239" s="140">
        <v>0.6</v>
      </c>
    </row>
    <row r="240" spans="1:8" ht="12.75" customHeight="1" x14ac:dyDescent="0.2">
      <c r="A240" s="194" t="s">
        <v>787</v>
      </c>
      <c r="B240" s="5" t="s">
        <v>125</v>
      </c>
      <c r="C240" s="54" t="s">
        <v>311</v>
      </c>
      <c r="D240" s="93">
        <v>0</v>
      </c>
      <c r="E240" s="93">
        <v>0</v>
      </c>
      <c r="F240" s="93">
        <v>0</v>
      </c>
      <c r="G240" s="93">
        <v>0</v>
      </c>
      <c r="H240" s="140">
        <v>2.5</v>
      </c>
    </row>
    <row r="241" spans="1:8" ht="12.75" customHeight="1" x14ac:dyDescent="0.2">
      <c r="A241" s="194" t="s">
        <v>787</v>
      </c>
      <c r="B241" s="5" t="s">
        <v>125</v>
      </c>
      <c r="C241" s="54" t="s">
        <v>314</v>
      </c>
      <c r="D241" s="93">
        <v>0</v>
      </c>
      <c r="E241" s="93">
        <v>0</v>
      </c>
      <c r="F241" s="93">
        <v>0</v>
      </c>
      <c r="G241" s="93">
        <v>0</v>
      </c>
      <c r="H241" s="140">
        <v>3</v>
      </c>
    </row>
    <row r="242" spans="1:8" ht="12.75" customHeight="1" x14ac:dyDescent="0.2">
      <c r="A242" s="194" t="s">
        <v>787</v>
      </c>
      <c r="B242" s="5" t="s">
        <v>125</v>
      </c>
      <c r="C242" s="54" t="s">
        <v>371</v>
      </c>
      <c r="D242" s="93">
        <v>154</v>
      </c>
      <c r="E242" s="93">
        <v>154</v>
      </c>
      <c r="F242" s="93">
        <v>154</v>
      </c>
      <c r="G242" s="93">
        <v>0</v>
      </c>
      <c r="H242" s="140" t="s">
        <v>575</v>
      </c>
    </row>
    <row r="243" spans="1:8" ht="12.75" customHeight="1" x14ac:dyDescent="0.2">
      <c r="A243" s="194" t="s">
        <v>787</v>
      </c>
      <c r="B243" s="1" t="s">
        <v>125</v>
      </c>
      <c r="C243" s="54" t="s">
        <v>326</v>
      </c>
      <c r="D243" s="93">
        <v>0</v>
      </c>
      <c r="E243" s="93">
        <v>0</v>
      </c>
      <c r="F243" s="93">
        <v>0</v>
      </c>
      <c r="G243" s="93">
        <v>0</v>
      </c>
      <c r="H243" s="140">
        <v>3</v>
      </c>
    </row>
    <row r="244" spans="1:8" ht="12.75" customHeight="1" x14ac:dyDescent="0.2">
      <c r="A244" s="194" t="s">
        <v>787</v>
      </c>
      <c r="B244" s="5" t="s">
        <v>125</v>
      </c>
      <c r="C244" s="54" t="s">
        <v>310</v>
      </c>
      <c r="D244" s="93">
        <v>54</v>
      </c>
      <c r="E244" s="93">
        <v>54</v>
      </c>
      <c r="F244" s="93">
        <v>48</v>
      </c>
      <c r="G244" s="93">
        <v>0</v>
      </c>
      <c r="H244" s="140">
        <v>4</v>
      </c>
    </row>
    <row r="245" spans="1:8" ht="12.75" customHeight="1" x14ac:dyDescent="0.2">
      <c r="A245" s="194" t="s">
        <v>787</v>
      </c>
      <c r="B245" s="5" t="s">
        <v>148</v>
      </c>
      <c r="C245" s="54" t="s">
        <v>327</v>
      </c>
      <c r="D245" s="93">
        <v>35</v>
      </c>
      <c r="E245" s="93">
        <v>35</v>
      </c>
      <c r="F245" s="93"/>
      <c r="G245" s="93">
        <v>0</v>
      </c>
      <c r="H245" s="140">
        <v>4</v>
      </c>
    </row>
    <row r="246" spans="1:8" ht="12.75" customHeight="1" x14ac:dyDescent="0.2">
      <c r="A246" s="194" t="s">
        <v>787</v>
      </c>
      <c r="B246" s="5" t="s">
        <v>148</v>
      </c>
      <c r="C246" s="54" t="s">
        <v>372</v>
      </c>
      <c r="D246" s="93">
        <v>190</v>
      </c>
      <c r="E246" s="93">
        <v>167</v>
      </c>
      <c r="F246" s="93"/>
      <c r="G246" s="93">
        <v>167</v>
      </c>
      <c r="H246" s="140">
        <v>4</v>
      </c>
    </row>
    <row r="247" spans="1:8" ht="12.75" customHeight="1" x14ac:dyDescent="0.2">
      <c r="A247" s="194" t="s">
        <v>787</v>
      </c>
      <c r="B247" s="5" t="s">
        <v>148</v>
      </c>
      <c r="C247" s="54" t="s">
        <v>406</v>
      </c>
      <c r="D247" s="93">
        <v>288</v>
      </c>
      <c r="E247" s="93">
        <v>245</v>
      </c>
      <c r="F247" s="93"/>
      <c r="G247" s="93">
        <v>245</v>
      </c>
      <c r="H247" s="140">
        <v>4</v>
      </c>
    </row>
    <row r="248" spans="1:8" ht="12.75" customHeight="1" x14ac:dyDescent="0.2">
      <c r="A248" s="194" t="s">
        <v>787</v>
      </c>
      <c r="B248" s="5" t="s">
        <v>148</v>
      </c>
      <c r="C248" s="54" t="s">
        <v>303</v>
      </c>
      <c r="D248" s="93">
        <v>37</v>
      </c>
      <c r="E248" s="93">
        <v>30</v>
      </c>
      <c r="F248" s="93">
        <v>30</v>
      </c>
      <c r="G248" s="93">
        <v>0</v>
      </c>
      <c r="H248" s="140">
        <v>3.5</v>
      </c>
    </row>
    <row r="249" spans="1:8" ht="12.75" customHeight="1" x14ac:dyDescent="0.2">
      <c r="A249" s="194" t="s">
        <v>787</v>
      </c>
      <c r="B249" s="5" t="s">
        <v>148</v>
      </c>
      <c r="C249" s="54" t="s">
        <v>339</v>
      </c>
      <c r="D249" s="93">
        <v>185</v>
      </c>
      <c r="E249" s="93">
        <v>44</v>
      </c>
      <c r="F249" s="93"/>
      <c r="G249" s="93">
        <v>44</v>
      </c>
      <c r="H249" s="140">
        <v>3</v>
      </c>
    </row>
    <row r="250" spans="1:8" ht="12.75" customHeight="1" x14ac:dyDescent="0.2">
      <c r="A250" s="194" t="s">
        <v>787</v>
      </c>
      <c r="B250" s="5" t="s">
        <v>148</v>
      </c>
      <c r="C250" s="54" t="s">
        <v>370</v>
      </c>
      <c r="D250" s="93">
        <v>190</v>
      </c>
      <c r="E250" s="93">
        <v>142</v>
      </c>
      <c r="F250" s="93"/>
      <c r="G250" s="93">
        <v>142</v>
      </c>
      <c r="H250" s="140">
        <v>3</v>
      </c>
    </row>
    <row r="251" spans="1:8" ht="12.75" customHeight="1" x14ac:dyDescent="0.2">
      <c r="A251" s="194" t="s">
        <v>787</v>
      </c>
      <c r="B251" s="5" t="s">
        <v>148</v>
      </c>
      <c r="C251" s="54" t="s">
        <v>594</v>
      </c>
      <c r="D251" s="93">
        <v>8</v>
      </c>
      <c r="E251" s="93">
        <v>8</v>
      </c>
      <c r="F251" s="93"/>
      <c r="G251" s="93">
        <v>8</v>
      </c>
      <c r="H251" s="140">
        <v>5</v>
      </c>
    </row>
    <row r="252" spans="1:8" ht="12.75" customHeight="1" x14ac:dyDescent="0.2">
      <c r="A252" s="194" t="s">
        <v>787</v>
      </c>
      <c r="B252" s="5" t="s">
        <v>148</v>
      </c>
      <c r="C252" s="54" t="s">
        <v>501</v>
      </c>
      <c r="D252" s="93">
        <v>1124</v>
      </c>
      <c r="E252" s="93">
        <v>910</v>
      </c>
      <c r="F252" s="93">
        <v>12</v>
      </c>
      <c r="G252" s="93">
        <v>898</v>
      </c>
      <c r="H252" s="140">
        <v>5</v>
      </c>
    </row>
    <row r="253" spans="1:8" ht="12.75" customHeight="1" x14ac:dyDescent="0.2">
      <c r="A253" s="194" t="s">
        <v>787</v>
      </c>
      <c r="B253" s="5" t="s">
        <v>148</v>
      </c>
      <c r="C253" s="54" t="s">
        <v>357</v>
      </c>
      <c r="D253" s="93">
        <v>20</v>
      </c>
      <c r="E253" s="93">
        <v>20</v>
      </c>
      <c r="F253" s="93"/>
      <c r="G253" s="93">
        <v>0</v>
      </c>
      <c r="H253" s="140">
        <v>4</v>
      </c>
    </row>
    <row r="254" spans="1:8" ht="12.75" customHeight="1" x14ac:dyDescent="0.2">
      <c r="A254" s="194" t="s">
        <v>787</v>
      </c>
      <c r="B254" s="5" t="s">
        <v>142</v>
      </c>
      <c r="C254" s="54" t="s">
        <v>365</v>
      </c>
      <c r="D254" s="93">
        <v>28</v>
      </c>
      <c r="E254" s="93">
        <v>22</v>
      </c>
      <c r="F254" s="93">
        <v>22</v>
      </c>
      <c r="G254" s="93">
        <v>0</v>
      </c>
      <c r="H254" s="140">
        <v>0.2</v>
      </c>
    </row>
    <row r="255" spans="1:8" ht="12.75" customHeight="1" x14ac:dyDescent="0.2">
      <c r="A255" s="194" t="s">
        <v>787</v>
      </c>
      <c r="B255" s="5" t="s">
        <v>142</v>
      </c>
      <c r="C255" s="54" t="s">
        <v>362</v>
      </c>
      <c r="D255" s="93">
        <v>180</v>
      </c>
      <c r="E255" s="93">
        <v>80</v>
      </c>
      <c r="F255" s="93">
        <v>80</v>
      </c>
      <c r="G255" s="93">
        <v>0</v>
      </c>
      <c r="H255" s="140" t="s">
        <v>715</v>
      </c>
    </row>
    <row r="256" spans="1:8" ht="12.75" customHeight="1" x14ac:dyDescent="0.2">
      <c r="A256" s="194" t="s">
        <v>787</v>
      </c>
      <c r="B256" s="5" t="s">
        <v>142</v>
      </c>
      <c r="C256" s="54" t="s">
        <v>324</v>
      </c>
      <c r="D256" s="93">
        <v>35</v>
      </c>
      <c r="E256" s="93">
        <v>1</v>
      </c>
      <c r="F256" s="93">
        <v>1</v>
      </c>
      <c r="G256" s="93">
        <v>0</v>
      </c>
      <c r="H256" s="140">
        <v>0.55000000000000004</v>
      </c>
    </row>
    <row r="257" spans="1:8" ht="12.75" customHeight="1" x14ac:dyDescent="0.2">
      <c r="A257" s="194" t="s">
        <v>787</v>
      </c>
      <c r="B257" s="5" t="s">
        <v>142</v>
      </c>
      <c r="C257" s="54" t="s">
        <v>336</v>
      </c>
      <c r="D257" s="93">
        <v>240</v>
      </c>
      <c r="E257" s="93">
        <v>42</v>
      </c>
      <c r="F257" s="93">
        <v>42</v>
      </c>
      <c r="G257" s="93">
        <v>0</v>
      </c>
      <c r="H257" s="140">
        <v>1.5</v>
      </c>
    </row>
    <row r="258" spans="1:8" ht="12.75" customHeight="1" x14ac:dyDescent="0.2">
      <c r="A258" s="194" t="s">
        <v>787</v>
      </c>
      <c r="B258" s="5" t="s">
        <v>142</v>
      </c>
      <c r="C258" s="54" t="s">
        <v>371</v>
      </c>
      <c r="D258" s="93">
        <v>100</v>
      </c>
      <c r="E258" s="93">
        <v>13</v>
      </c>
      <c r="F258" s="93">
        <v>8</v>
      </c>
      <c r="G258" s="93">
        <v>0</v>
      </c>
      <c r="H258" s="140">
        <v>2.2999999999999998</v>
      </c>
    </row>
    <row r="259" spans="1:8" ht="12.75" customHeight="1" x14ac:dyDescent="0.2">
      <c r="A259" s="194" t="s">
        <v>787</v>
      </c>
      <c r="B259" s="5" t="s">
        <v>142</v>
      </c>
      <c r="C259" s="54" t="s">
        <v>306</v>
      </c>
      <c r="D259" s="93">
        <v>160</v>
      </c>
      <c r="E259" s="93">
        <v>152</v>
      </c>
      <c r="F259" s="93">
        <v>152</v>
      </c>
      <c r="G259" s="93">
        <v>0</v>
      </c>
      <c r="H259" s="140">
        <v>0</v>
      </c>
    </row>
    <row r="260" spans="1:8" ht="12.75" customHeight="1" x14ac:dyDescent="0.2">
      <c r="A260" s="194" t="s">
        <v>787</v>
      </c>
      <c r="B260" s="5" t="s">
        <v>76</v>
      </c>
      <c r="C260" s="54" t="s">
        <v>438</v>
      </c>
      <c r="D260" s="93">
        <v>135</v>
      </c>
      <c r="E260" s="93">
        <v>80</v>
      </c>
      <c r="F260" s="93">
        <v>80</v>
      </c>
      <c r="G260" s="93"/>
      <c r="H260" s="140">
        <v>0.4</v>
      </c>
    </row>
    <row r="261" spans="1:8" ht="12.75" customHeight="1" x14ac:dyDescent="0.2">
      <c r="A261" s="194" t="s">
        <v>787</v>
      </c>
      <c r="B261" s="5" t="s">
        <v>76</v>
      </c>
      <c r="C261" s="54" t="s">
        <v>450</v>
      </c>
      <c r="D261" s="93">
        <v>200</v>
      </c>
      <c r="E261" s="93">
        <v>46</v>
      </c>
      <c r="F261" s="93">
        <v>46</v>
      </c>
      <c r="G261" s="93"/>
      <c r="H261" s="140">
        <v>4</v>
      </c>
    </row>
    <row r="262" spans="1:8" ht="12.75" customHeight="1" x14ac:dyDescent="0.2">
      <c r="A262" s="194" t="s">
        <v>787</v>
      </c>
      <c r="B262" s="5" t="s">
        <v>76</v>
      </c>
      <c r="C262" s="54" t="s">
        <v>460</v>
      </c>
      <c r="D262" s="93">
        <v>48</v>
      </c>
      <c r="E262" s="93">
        <v>46</v>
      </c>
      <c r="F262" s="93">
        <v>46</v>
      </c>
      <c r="G262" s="93"/>
      <c r="H262" s="140">
        <v>1</v>
      </c>
    </row>
    <row r="263" spans="1:8" ht="12.75" customHeight="1" x14ac:dyDescent="0.2">
      <c r="A263" s="192" t="s">
        <v>787</v>
      </c>
      <c r="B263" s="5" t="s">
        <v>76</v>
      </c>
      <c r="C263" s="54" t="s">
        <v>442</v>
      </c>
      <c r="D263" s="153">
        <v>600</v>
      </c>
      <c r="E263" s="153">
        <v>128</v>
      </c>
      <c r="F263" s="153">
        <v>128</v>
      </c>
      <c r="G263" s="153"/>
      <c r="H263" s="154">
        <v>3.7</v>
      </c>
    </row>
    <row r="264" spans="1:8" ht="12.75" customHeight="1" x14ac:dyDescent="0.2">
      <c r="A264" s="192" t="s">
        <v>787</v>
      </c>
      <c r="B264" s="5" t="s">
        <v>76</v>
      </c>
      <c r="C264" s="54" t="s">
        <v>450</v>
      </c>
      <c r="D264" s="153">
        <v>43</v>
      </c>
      <c r="E264" s="153">
        <v>15</v>
      </c>
      <c r="F264" s="153"/>
      <c r="G264" s="153">
        <v>15</v>
      </c>
      <c r="H264" s="154">
        <v>1.8</v>
      </c>
    </row>
    <row r="265" spans="1:8" ht="12.75" customHeight="1" x14ac:dyDescent="0.2">
      <c r="A265" s="192" t="s">
        <v>787</v>
      </c>
      <c r="B265" s="5" t="s">
        <v>76</v>
      </c>
      <c r="C265" s="54" t="s">
        <v>466</v>
      </c>
      <c r="D265" s="153">
        <v>900</v>
      </c>
      <c r="E265" s="153">
        <v>625</v>
      </c>
      <c r="F265" s="153">
        <v>625</v>
      </c>
      <c r="G265" s="153"/>
      <c r="H265" s="154">
        <v>5</v>
      </c>
    </row>
    <row r="266" spans="1:8" x14ac:dyDescent="0.2">
      <c r="A266" s="192" t="s">
        <v>787</v>
      </c>
      <c r="B266" s="5" t="s">
        <v>76</v>
      </c>
      <c r="C266" s="54" t="s">
        <v>464</v>
      </c>
      <c r="D266" s="153">
        <v>730</v>
      </c>
      <c r="E266" s="153">
        <v>269</v>
      </c>
      <c r="F266" s="153">
        <v>269</v>
      </c>
      <c r="G266" s="153"/>
      <c r="H266" s="154">
        <v>3</v>
      </c>
    </row>
    <row r="267" spans="1:8" x14ac:dyDescent="0.2">
      <c r="A267" s="192" t="s">
        <v>787</v>
      </c>
      <c r="B267" s="5" t="s">
        <v>76</v>
      </c>
      <c r="C267" s="54" t="s">
        <v>453</v>
      </c>
      <c r="D267" s="153">
        <v>1155</v>
      </c>
      <c r="E267" s="153">
        <v>28</v>
      </c>
      <c r="F267" s="153">
        <v>28</v>
      </c>
      <c r="G267" s="153"/>
      <c r="H267" s="154">
        <v>5</v>
      </c>
    </row>
    <row r="268" spans="1:8" x14ac:dyDescent="0.2">
      <c r="A268" s="194" t="s">
        <v>787</v>
      </c>
      <c r="B268" s="4" t="s">
        <v>263</v>
      </c>
      <c r="C268" s="37"/>
      <c r="D268" s="89">
        <f>D269</f>
        <v>20</v>
      </c>
      <c r="E268" s="89">
        <f t="shared" ref="E268:G268" si="6">E269</f>
        <v>20</v>
      </c>
      <c r="F268" s="89">
        <f t="shared" si="6"/>
        <v>20</v>
      </c>
      <c r="G268" s="89">
        <f t="shared" si="6"/>
        <v>0</v>
      </c>
      <c r="H268" s="129"/>
    </row>
    <row r="269" spans="1:8" x14ac:dyDescent="0.2">
      <c r="A269" s="194" t="s">
        <v>787</v>
      </c>
      <c r="B269" s="7" t="s">
        <v>125</v>
      </c>
      <c r="C269" s="37" t="s">
        <v>573</v>
      </c>
      <c r="D269" s="89">
        <v>20</v>
      </c>
      <c r="E269" s="89">
        <v>20</v>
      </c>
      <c r="F269" s="89">
        <v>20</v>
      </c>
      <c r="G269" s="89">
        <v>0</v>
      </c>
      <c r="H269" s="129">
        <v>1.2</v>
      </c>
    </row>
    <row r="270" spans="1:8" x14ac:dyDescent="0.2">
      <c r="A270" s="189">
        <v>19</v>
      </c>
      <c r="B270" s="2" t="s">
        <v>41</v>
      </c>
      <c r="C270" s="173"/>
      <c r="D270" s="70">
        <f>SUM(D271:D290)</f>
        <v>6527</v>
      </c>
      <c r="E270" s="70">
        <f>SUM(E271:E290)</f>
        <v>2688</v>
      </c>
      <c r="F270" s="70">
        <f>SUM(F271:F290)</f>
        <v>1135</v>
      </c>
      <c r="G270" s="70">
        <f>SUM(G271:G290)</f>
        <v>1296</v>
      </c>
      <c r="H270" s="111"/>
    </row>
    <row r="271" spans="1:8" x14ac:dyDescent="0.2">
      <c r="A271" s="194" t="s">
        <v>787</v>
      </c>
      <c r="B271" s="5" t="s">
        <v>113</v>
      </c>
      <c r="C271" s="54" t="s">
        <v>352</v>
      </c>
      <c r="D271" s="153">
        <v>200</v>
      </c>
      <c r="E271" s="153">
        <v>28</v>
      </c>
      <c r="F271" s="153">
        <v>28</v>
      </c>
      <c r="G271" s="153"/>
      <c r="H271" s="154">
        <v>2.2999999999999998</v>
      </c>
    </row>
    <row r="272" spans="1:8" x14ac:dyDescent="0.2">
      <c r="A272" s="194" t="s">
        <v>787</v>
      </c>
      <c r="B272" s="5" t="s">
        <v>113</v>
      </c>
      <c r="C272" s="54" t="s">
        <v>522</v>
      </c>
      <c r="D272" s="153">
        <v>80</v>
      </c>
      <c r="E272" s="153">
        <v>35</v>
      </c>
      <c r="F272" s="153">
        <v>35</v>
      </c>
      <c r="G272" s="153"/>
      <c r="H272" s="154">
        <v>0.4</v>
      </c>
    </row>
    <row r="273" spans="1:8" x14ac:dyDescent="0.2">
      <c r="A273" s="204" t="s">
        <v>787</v>
      </c>
      <c r="B273" s="5" t="s">
        <v>120</v>
      </c>
      <c r="C273" s="54" t="s">
        <v>368</v>
      </c>
      <c r="D273" s="153">
        <v>202</v>
      </c>
      <c r="E273" s="153">
        <v>202</v>
      </c>
      <c r="F273" s="153">
        <v>0</v>
      </c>
      <c r="G273" s="153">
        <v>0</v>
      </c>
      <c r="H273" s="154">
        <v>1.7</v>
      </c>
    </row>
    <row r="274" spans="1:8" x14ac:dyDescent="0.2">
      <c r="A274" s="204" t="s">
        <v>787</v>
      </c>
      <c r="B274" s="5" t="s">
        <v>120</v>
      </c>
      <c r="C274" s="54" t="s">
        <v>332</v>
      </c>
      <c r="D274" s="153">
        <v>41</v>
      </c>
      <c r="E274" s="153">
        <v>41</v>
      </c>
      <c r="F274" s="153">
        <v>0</v>
      </c>
      <c r="G274" s="153">
        <v>0</v>
      </c>
      <c r="H274" s="154">
        <v>3.5</v>
      </c>
    </row>
    <row r="275" spans="1:8" x14ac:dyDescent="0.2">
      <c r="A275" s="204" t="s">
        <v>787</v>
      </c>
      <c r="B275" s="5" t="s">
        <v>120</v>
      </c>
      <c r="C275" s="54" t="s">
        <v>314</v>
      </c>
      <c r="D275" s="153"/>
      <c r="E275" s="153">
        <v>14</v>
      </c>
      <c r="F275" s="153"/>
      <c r="G275" s="153"/>
      <c r="H275" s="154">
        <v>3.8</v>
      </c>
    </row>
    <row r="276" spans="1:8" x14ac:dyDescent="0.2">
      <c r="A276" s="204" t="s">
        <v>787</v>
      </c>
      <c r="B276" s="5" t="s">
        <v>125</v>
      </c>
      <c r="C276" s="54" t="s">
        <v>501</v>
      </c>
      <c r="D276" s="153">
        <v>50</v>
      </c>
      <c r="E276" s="153">
        <v>50</v>
      </c>
      <c r="F276" s="153">
        <v>0</v>
      </c>
      <c r="G276" s="153">
        <v>50</v>
      </c>
      <c r="H276" s="154">
        <v>4</v>
      </c>
    </row>
    <row r="277" spans="1:8" x14ac:dyDescent="0.2">
      <c r="A277" s="204" t="s">
        <v>787</v>
      </c>
      <c r="B277" s="5" t="s">
        <v>148</v>
      </c>
      <c r="C277" s="54" t="s">
        <v>372</v>
      </c>
      <c r="D277" s="153">
        <v>789</v>
      </c>
      <c r="E277" s="153">
        <v>686</v>
      </c>
      <c r="F277" s="153"/>
      <c r="G277" s="153">
        <v>686</v>
      </c>
      <c r="H277" s="154">
        <v>4</v>
      </c>
    </row>
    <row r="278" spans="1:8" x14ac:dyDescent="0.2">
      <c r="A278" s="204" t="s">
        <v>787</v>
      </c>
      <c r="B278" s="5" t="s">
        <v>148</v>
      </c>
      <c r="C278" s="54" t="s">
        <v>406</v>
      </c>
      <c r="D278" s="153">
        <v>422</v>
      </c>
      <c r="E278" s="153">
        <v>358</v>
      </c>
      <c r="F278" s="153"/>
      <c r="G278" s="153">
        <v>358</v>
      </c>
      <c r="H278" s="154">
        <v>4</v>
      </c>
    </row>
    <row r="279" spans="1:8" x14ac:dyDescent="0.2">
      <c r="A279" s="204" t="s">
        <v>787</v>
      </c>
      <c r="B279" s="5" t="s">
        <v>148</v>
      </c>
      <c r="C279" s="174" t="s">
        <v>368</v>
      </c>
      <c r="D279" s="157">
        <v>154</v>
      </c>
      <c r="E279" s="157">
        <v>124</v>
      </c>
      <c r="F279" s="157">
        <v>32</v>
      </c>
      <c r="G279" s="157">
        <v>92</v>
      </c>
      <c r="H279" s="140">
        <v>2.5</v>
      </c>
    </row>
    <row r="280" spans="1:8" x14ac:dyDescent="0.2">
      <c r="A280" s="204" t="s">
        <v>787</v>
      </c>
      <c r="B280" s="5" t="s">
        <v>148</v>
      </c>
      <c r="C280" s="54" t="s">
        <v>329</v>
      </c>
      <c r="D280" s="153">
        <v>158</v>
      </c>
      <c r="E280" s="153">
        <v>110</v>
      </c>
      <c r="F280" s="153"/>
      <c r="G280" s="153">
        <v>110</v>
      </c>
      <c r="H280" s="154">
        <v>3</v>
      </c>
    </row>
    <row r="281" spans="1:8" x14ac:dyDescent="0.2">
      <c r="A281" s="204" t="s">
        <v>787</v>
      </c>
      <c r="B281" s="5" t="s">
        <v>142</v>
      </c>
      <c r="C281" s="54" t="s">
        <v>336</v>
      </c>
      <c r="D281" s="153">
        <v>480</v>
      </c>
      <c r="E281" s="153">
        <v>131</v>
      </c>
      <c r="F281" s="153">
        <v>131</v>
      </c>
      <c r="G281" s="153">
        <v>0</v>
      </c>
      <c r="H281" s="154">
        <v>1.5</v>
      </c>
    </row>
    <row r="282" spans="1:8" x14ac:dyDescent="0.2">
      <c r="A282" s="204" t="s">
        <v>787</v>
      </c>
      <c r="B282" s="5" t="s">
        <v>142</v>
      </c>
      <c r="C282" s="54" t="s">
        <v>309</v>
      </c>
      <c r="D282" s="153">
        <v>215</v>
      </c>
      <c r="E282" s="153">
        <v>13</v>
      </c>
      <c r="F282" s="153">
        <v>13</v>
      </c>
      <c r="G282" s="153">
        <v>0</v>
      </c>
      <c r="H282" s="154" t="s">
        <v>716</v>
      </c>
    </row>
    <row r="283" spans="1:8" x14ac:dyDescent="0.2">
      <c r="A283" s="204" t="s">
        <v>787</v>
      </c>
      <c r="B283" s="5" t="s">
        <v>142</v>
      </c>
      <c r="C283" s="54" t="s">
        <v>356</v>
      </c>
      <c r="D283" s="153">
        <v>32</v>
      </c>
      <c r="E283" s="153">
        <v>14</v>
      </c>
      <c r="F283" s="153">
        <v>14</v>
      </c>
      <c r="G283" s="153">
        <v>0</v>
      </c>
      <c r="H283" s="154" t="s">
        <v>716</v>
      </c>
    </row>
    <row r="284" spans="1:8" x14ac:dyDescent="0.2">
      <c r="A284" s="204" t="s">
        <v>787</v>
      </c>
      <c r="B284" s="5" t="s">
        <v>142</v>
      </c>
      <c r="C284" s="54" t="s">
        <v>502</v>
      </c>
      <c r="D284" s="153">
        <v>400</v>
      </c>
      <c r="E284" s="153">
        <v>38</v>
      </c>
      <c r="F284" s="153">
        <v>38</v>
      </c>
      <c r="G284" s="153">
        <v>0</v>
      </c>
      <c r="H284" s="154" t="s">
        <v>716</v>
      </c>
    </row>
    <row r="285" spans="1:8" x14ac:dyDescent="0.2">
      <c r="A285" s="204" t="s">
        <v>787</v>
      </c>
      <c r="B285" s="5" t="s">
        <v>76</v>
      </c>
      <c r="C285" s="54" t="s">
        <v>460</v>
      </c>
      <c r="D285" s="153">
        <v>105</v>
      </c>
      <c r="E285" s="153">
        <v>103</v>
      </c>
      <c r="F285" s="153">
        <v>103</v>
      </c>
      <c r="G285" s="153"/>
      <c r="H285" s="154">
        <v>1</v>
      </c>
    </row>
    <row r="286" spans="1:8" x14ac:dyDescent="0.2">
      <c r="A286" s="204" t="s">
        <v>787</v>
      </c>
      <c r="B286" s="5" t="s">
        <v>76</v>
      </c>
      <c r="C286" s="54" t="s">
        <v>438</v>
      </c>
      <c r="D286" s="153">
        <v>240</v>
      </c>
      <c r="E286" s="153">
        <v>133</v>
      </c>
      <c r="F286" s="153">
        <v>133</v>
      </c>
      <c r="G286" s="153"/>
      <c r="H286" s="154">
        <v>0.5</v>
      </c>
    </row>
    <row r="287" spans="1:8" x14ac:dyDescent="0.2">
      <c r="A287" s="204" t="s">
        <v>787</v>
      </c>
      <c r="B287" s="5" t="s">
        <v>76</v>
      </c>
      <c r="C287" s="54" t="s">
        <v>435</v>
      </c>
      <c r="D287" s="153">
        <v>210</v>
      </c>
      <c r="E287" s="153">
        <v>117</v>
      </c>
      <c r="F287" s="153">
        <v>117</v>
      </c>
      <c r="G287" s="153"/>
      <c r="H287" s="154">
        <v>0.8</v>
      </c>
    </row>
    <row r="288" spans="1:8" x14ac:dyDescent="0.2">
      <c r="A288" s="204" t="s">
        <v>787</v>
      </c>
      <c r="B288" s="5" t="s">
        <v>76</v>
      </c>
      <c r="C288" s="54" t="s">
        <v>451</v>
      </c>
      <c r="D288" s="153">
        <v>949</v>
      </c>
      <c r="E288" s="153">
        <v>46</v>
      </c>
      <c r="F288" s="153">
        <v>46</v>
      </c>
      <c r="G288" s="153"/>
      <c r="H288" s="154">
        <v>5</v>
      </c>
    </row>
    <row r="289" spans="1:8" x14ac:dyDescent="0.2">
      <c r="A289" s="204" t="s">
        <v>787</v>
      </c>
      <c r="B289" s="5" t="s">
        <v>76</v>
      </c>
      <c r="C289" s="54" t="s">
        <v>464</v>
      </c>
      <c r="D289" s="153">
        <v>900</v>
      </c>
      <c r="E289" s="153">
        <v>402</v>
      </c>
      <c r="F289" s="153">
        <v>402</v>
      </c>
      <c r="G289" s="153"/>
      <c r="H289" s="154">
        <v>5</v>
      </c>
    </row>
    <row r="290" spans="1:8" x14ac:dyDescent="0.2">
      <c r="A290" s="204" t="s">
        <v>787</v>
      </c>
      <c r="B290" s="5" t="s">
        <v>76</v>
      </c>
      <c r="C290" s="54" t="s">
        <v>449</v>
      </c>
      <c r="D290" s="153">
        <v>900</v>
      </c>
      <c r="E290" s="153">
        <v>43</v>
      </c>
      <c r="F290" s="153">
        <v>43</v>
      </c>
      <c r="G290" s="153"/>
      <c r="H290" s="154">
        <v>2.6</v>
      </c>
    </row>
    <row r="291" spans="1:8" ht="12.75" customHeight="1" x14ac:dyDescent="0.2">
      <c r="A291" s="189">
        <v>20</v>
      </c>
      <c r="B291" s="2" t="s">
        <v>58</v>
      </c>
      <c r="C291" s="173"/>
      <c r="D291" s="70">
        <f>SUM(D292:D309)</f>
        <v>3365</v>
      </c>
      <c r="E291" s="70">
        <f>SUM(E292:E309)</f>
        <v>1328</v>
      </c>
      <c r="F291" s="70">
        <f>SUM(F292:F309)</f>
        <v>789</v>
      </c>
      <c r="G291" s="70">
        <f>SUM(G292:G309)</f>
        <v>432</v>
      </c>
      <c r="H291" s="111"/>
    </row>
    <row r="292" spans="1:8" ht="12.75" customHeight="1" x14ac:dyDescent="0.2">
      <c r="A292" s="194" t="s">
        <v>787</v>
      </c>
      <c r="B292" s="5" t="s">
        <v>148</v>
      </c>
      <c r="C292" s="54" t="s">
        <v>330</v>
      </c>
      <c r="D292" s="153">
        <v>150</v>
      </c>
      <c r="E292" s="153">
        <v>6</v>
      </c>
      <c r="F292" s="153">
        <v>6</v>
      </c>
      <c r="G292" s="153"/>
      <c r="H292" s="154">
        <v>3</v>
      </c>
    </row>
    <row r="293" spans="1:8" ht="12.75" customHeight="1" x14ac:dyDescent="0.2">
      <c r="A293" s="194" t="s">
        <v>787</v>
      </c>
      <c r="B293" s="5" t="s">
        <v>148</v>
      </c>
      <c r="C293" s="54" t="s">
        <v>371</v>
      </c>
      <c r="D293" s="153">
        <v>20</v>
      </c>
      <c r="E293" s="153">
        <v>2</v>
      </c>
      <c r="F293" s="153"/>
      <c r="G293" s="153"/>
      <c r="H293" s="154">
        <v>3</v>
      </c>
    </row>
    <row r="294" spans="1:8" ht="12.75" customHeight="1" x14ac:dyDescent="0.2">
      <c r="A294" s="194" t="s">
        <v>787</v>
      </c>
      <c r="B294" s="5" t="s">
        <v>148</v>
      </c>
      <c r="C294" s="54" t="s">
        <v>372</v>
      </c>
      <c r="D294" s="153">
        <v>300</v>
      </c>
      <c r="E294" s="153">
        <v>4</v>
      </c>
      <c r="F294" s="153"/>
      <c r="G294" s="153"/>
      <c r="H294" s="154">
        <v>3</v>
      </c>
    </row>
    <row r="295" spans="1:8" ht="12.75" customHeight="1" x14ac:dyDescent="0.2">
      <c r="A295" s="194" t="s">
        <v>787</v>
      </c>
      <c r="B295" s="5" t="s">
        <v>148</v>
      </c>
      <c r="C295" s="54" t="s">
        <v>300</v>
      </c>
      <c r="D295" s="153">
        <v>357</v>
      </c>
      <c r="E295" s="153">
        <v>159</v>
      </c>
      <c r="F295" s="153">
        <v>159</v>
      </c>
      <c r="G295" s="153"/>
      <c r="H295" s="154">
        <v>3.5</v>
      </c>
    </row>
    <row r="296" spans="1:8" ht="12.75" customHeight="1" x14ac:dyDescent="0.2">
      <c r="A296" s="194" t="s">
        <v>787</v>
      </c>
      <c r="B296" s="5" t="s">
        <v>148</v>
      </c>
      <c r="C296" s="54" t="s">
        <v>496</v>
      </c>
      <c r="D296" s="153">
        <v>14</v>
      </c>
      <c r="E296" s="153">
        <v>13</v>
      </c>
      <c r="F296" s="153">
        <v>2</v>
      </c>
      <c r="G296" s="153"/>
      <c r="H296" s="154">
        <v>3.5</v>
      </c>
    </row>
    <row r="297" spans="1:8" ht="12.75" customHeight="1" x14ac:dyDescent="0.2">
      <c r="A297" s="194" t="s">
        <v>787</v>
      </c>
      <c r="B297" s="5" t="s">
        <v>148</v>
      </c>
      <c r="C297" s="54" t="s">
        <v>297</v>
      </c>
      <c r="D297" s="153">
        <v>141</v>
      </c>
      <c r="E297" s="153">
        <v>141</v>
      </c>
      <c r="F297" s="153"/>
      <c r="G297" s="153">
        <v>141</v>
      </c>
      <c r="H297" s="154">
        <v>3</v>
      </c>
    </row>
    <row r="298" spans="1:8" ht="12.75" customHeight="1" x14ac:dyDescent="0.2">
      <c r="A298" s="194" t="s">
        <v>787</v>
      </c>
      <c r="B298" s="5" t="s">
        <v>148</v>
      </c>
      <c r="C298" s="54" t="s">
        <v>621</v>
      </c>
      <c r="D298" s="153">
        <v>71</v>
      </c>
      <c r="E298" s="153">
        <v>71</v>
      </c>
      <c r="F298" s="153"/>
      <c r="G298" s="153">
        <v>71</v>
      </c>
      <c r="H298" s="154">
        <v>4.5</v>
      </c>
    </row>
    <row r="299" spans="1:8" ht="12.75" customHeight="1" x14ac:dyDescent="0.2">
      <c r="A299" s="194" t="s">
        <v>787</v>
      </c>
      <c r="B299" s="5" t="s">
        <v>148</v>
      </c>
      <c r="C299" s="54" t="s">
        <v>388</v>
      </c>
      <c r="D299" s="153">
        <v>49</v>
      </c>
      <c r="E299" s="153">
        <v>49</v>
      </c>
      <c r="F299" s="153"/>
      <c r="G299" s="153">
        <v>49</v>
      </c>
      <c r="H299" s="154">
        <v>4.5</v>
      </c>
    </row>
    <row r="300" spans="1:8" ht="12.75" customHeight="1" x14ac:dyDescent="0.2">
      <c r="A300" s="194" t="s">
        <v>787</v>
      </c>
      <c r="B300" s="5" t="s">
        <v>148</v>
      </c>
      <c r="C300" s="54" t="s">
        <v>304</v>
      </c>
      <c r="D300" s="153">
        <v>90</v>
      </c>
      <c r="E300" s="153">
        <v>90</v>
      </c>
      <c r="F300" s="153"/>
      <c r="G300" s="153">
        <v>0</v>
      </c>
      <c r="H300" s="154">
        <v>2.5</v>
      </c>
    </row>
    <row r="301" spans="1:8" ht="12.75" customHeight="1" x14ac:dyDescent="0.2">
      <c r="A301" s="194" t="s">
        <v>787</v>
      </c>
      <c r="B301" s="5" t="s">
        <v>148</v>
      </c>
      <c r="C301" s="54" t="s">
        <v>307</v>
      </c>
      <c r="D301" s="153">
        <v>20</v>
      </c>
      <c r="E301" s="153">
        <v>7</v>
      </c>
      <c r="F301" s="153">
        <v>6</v>
      </c>
      <c r="G301" s="153">
        <v>1</v>
      </c>
      <c r="H301" s="154">
        <v>3</v>
      </c>
    </row>
    <row r="302" spans="1:8" ht="12.75" customHeight="1" x14ac:dyDescent="0.2">
      <c r="A302" s="194" t="s">
        <v>787</v>
      </c>
      <c r="B302" s="5" t="s">
        <v>148</v>
      </c>
      <c r="C302" s="54" t="s">
        <v>315</v>
      </c>
      <c r="D302" s="153">
        <v>163</v>
      </c>
      <c r="E302" s="153">
        <v>162</v>
      </c>
      <c r="F302" s="153"/>
      <c r="G302" s="153">
        <v>162</v>
      </c>
      <c r="H302" s="154">
        <v>4.5</v>
      </c>
    </row>
    <row r="303" spans="1:8" ht="12.75" customHeight="1" x14ac:dyDescent="0.2">
      <c r="A303" s="194" t="s">
        <v>787</v>
      </c>
      <c r="B303" s="5" t="s">
        <v>142</v>
      </c>
      <c r="C303" s="54" t="s">
        <v>365</v>
      </c>
      <c r="D303" s="153">
        <v>14</v>
      </c>
      <c r="E303" s="153">
        <v>11</v>
      </c>
      <c r="F303" s="153">
        <v>11</v>
      </c>
      <c r="G303" s="153">
        <v>0</v>
      </c>
      <c r="H303" s="154">
        <v>0.2</v>
      </c>
    </row>
    <row r="304" spans="1:8" ht="12.75" customHeight="1" x14ac:dyDescent="0.2">
      <c r="A304" s="194" t="s">
        <v>787</v>
      </c>
      <c r="B304" s="5" t="s">
        <v>142</v>
      </c>
      <c r="C304" s="54" t="s">
        <v>362</v>
      </c>
      <c r="D304" s="153">
        <v>40</v>
      </c>
      <c r="E304" s="153">
        <v>23</v>
      </c>
      <c r="F304" s="153">
        <v>23</v>
      </c>
      <c r="G304" s="153">
        <v>0</v>
      </c>
      <c r="H304" s="154">
        <v>0.4</v>
      </c>
    </row>
    <row r="305" spans="1:8" ht="12.75" customHeight="1" x14ac:dyDescent="0.2">
      <c r="A305" s="194" t="s">
        <v>787</v>
      </c>
      <c r="B305" s="5" t="s">
        <v>142</v>
      </c>
      <c r="C305" s="54" t="s">
        <v>364</v>
      </c>
      <c r="D305" s="153">
        <v>454</v>
      </c>
      <c r="E305" s="153">
        <v>397</v>
      </c>
      <c r="F305" s="153">
        <v>397</v>
      </c>
      <c r="G305" s="153">
        <v>0</v>
      </c>
      <c r="H305" s="154">
        <v>1.2</v>
      </c>
    </row>
    <row r="306" spans="1:8" ht="12.75" customHeight="1" x14ac:dyDescent="0.2">
      <c r="A306" s="194" t="s">
        <v>787</v>
      </c>
      <c r="B306" s="5" t="s">
        <v>142</v>
      </c>
      <c r="C306" s="54" t="s">
        <v>406</v>
      </c>
      <c r="D306" s="153">
        <v>1050</v>
      </c>
      <c r="E306" s="153">
        <v>70</v>
      </c>
      <c r="F306" s="153">
        <v>70</v>
      </c>
      <c r="G306" s="153">
        <v>0</v>
      </c>
      <c r="H306" s="154" t="s">
        <v>412</v>
      </c>
    </row>
    <row r="307" spans="1:8" ht="12.75" customHeight="1" x14ac:dyDescent="0.2">
      <c r="A307" s="194" t="s">
        <v>787</v>
      </c>
      <c r="B307" s="5" t="s">
        <v>142</v>
      </c>
      <c r="C307" s="54" t="s">
        <v>344</v>
      </c>
      <c r="D307" s="153">
        <v>200</v>
      </c>
      <c r="E307" s="153">
        <v>85</v>
      </c>
      <c r="F307" s="153">
        <v>85</v>
      </c>
      <c r="G307" s="153">
        <v>0</v>
      </c>
      <c r="H307" s="154">
        <v>0.2</v>
      </c>
    </row>
    <row r="308" spans="1:8" ht="12.75" customHeight="1" x14ac:dyDescent="0.2">
      <c r="A308" s="194" t="s">
        <v>787</v>
      </c>
      <c r="B308" s="5" t="s">
        <v>76</v>
      </c>
      <c r="C308" s="54" t="s">
        <v>433</v>
      </c>
      <c r="D308" s="153">
        <v>202</v>
      </c>
      <c r="E308" s="153">
        <v>8</v>
      </c>
      <c r="F308" s="153">
        <v>0</v>
      </c>
      <c r="G308" s="153">
        <v>8</v>
      </c>
      <c r="H308" s="154">
        <v>2</v>
      </c>
    </row>
    <row r="309" spans="1:8" ht="12.75" customHeight="1" x14ac:dyDescent="0.2">
      <c r="A309" s="194" t="s">
        <v>787</v>
      </c>
      <c r="B309" s="5" t="s">
        <v>76</v>
      </c>
      <c r="C309" s="54" t="s">
        <v>444</v>
      </c>
      <c r="D309" s="153">
        <v>30</v>
      </c>
      <c r="E309" s="153">
        <v>30</v>
      </c>
      <c r="F309" s="153">
        <v>30</v>
      </c>
      <c r="G309" s="153"/>
      <c r="H309" s="154">
        <v>0.5</v>
      </c>
    </row>
    <row r="310" spans="1:8" ht="12.75" customHeight="1" x14ac:dyDescent="0.2">
      <c r="A310" s="189">
        <v>21</v>
      </c>
      <c r="B310" s="2" t="s">
        <v>82</v>
      </c>
      <c r="C310" s="34"/>
      <c r="D310" s="70">
        <f>SUM(D311:D315)</f>
        <v>494</v>
      </c>
      <c r="E310" s="70">
        <f>SUM(E311:E315)</f>
        <v>179</v>
      </c>
      <c r="F310" s="70">
        <f>SUM(F311:F315)</f>
        <v>92</v>
      </c>
      <c r="G310" s="70">
        <f>SUM(G311:G315)</f>
        <v>87</v>
      </c>
      <c r="H310" s="111"/>
    </row>
    <row r="311" spans="1:8" ht="12.75" customHeight="1" x14ac:dyDescent="0.2">
      <c r="A311" s="192" t="s">
        <v>787</v>
      </c>
      <c r="B311" s="5" t="s">
        <v>113</v>
      </c>
      <c r="C311" s="54" t="s">
        <v>334</v>
      </c>
      <c r="D311" s="153">
        <v>300</v>
      </c>
      <c r="E311" s="153">
        <v>126</v>
      </c>
      <c r="F311" s="153">
        <v>50</v>
      </c>
      <c r="G311" s="153">
        <v>76</v>
      </c>
      <c r="H311" s="154">
        <v>2</v>
      </c>
    </row>
    <row r="312" spans="1:8" ht="12.75" customHeight="1" x14ac:dyDescent="0.2">
      <c r="A312" s="192" t="s">
        <v>787</v>
      </c>
      <c r="B312" s="5" t="s">
        <v>113</v>
      </c>
      <c r="C312" s="54" t="s">
        <v>501</v>
      </c>
      <c r="D312" s="153">
        <v>150</v>
      </c>
      <c r="E312" s="153">
        <v>11</v>
      </c>
      <c r="F312" s="153"/>
      <c r="G312" s="153">
        <v>11</v>
      </c>
      <c r="H312" s="154">
        <v>3</v>
      </c>
    </row>
    <row r="313" spans="1:8" ht="12.75" customHeight="1" x14ac:dyDescent="0.2">
      <c r="A313" s="192" t="s">
        <v>787</v>
      </c>
      <c r="B313" s="5" t="s">
        <v>125</v>
      </c>
      <c r="C313" s="54" t="s">
        <v>368</v>
      </c>
      <c r="D313" s="153">
        <v>25</v>
      </c>
      <c r="E313" s="153">
        <v>25</v>
      </c>
      <c r="F313" s="153">
        <v>25</v>
      </c>
      <c r="G313" s="153">
        <v>0</v>
      </c>
      <c r="H313" s="154">
        <v>1.5</v>
      </c>
    </row>
    <row r="314" spans="1:8" ht="12.75" customHeight="1" x14ac:dyDescent="0.2">
      <c r="A314" s="192" t="s">
        <v>787</v>
      </c>
      <c r="B314" s="5" t="s">
        <v>125</v>
      </c>
      <c r="C314" s="54" t="s">
        <v>321</v>
      </c>
      <c r="D314" s="153">
        <v>15</v>
      </c>
      <c r="E314" s="153">
        <v>15</v>
      </c>
      <c r="F314" s="153">
        <v>15</v>
      </c>
      <c r="G314" s="153">
        <v>0</v>
      </c>
      <c r="H314" s="154">
        <v>1.5</v>
      </c>
    </row>
    <row r="315" spans="1:8" ht="12.75" customHeight="1" x14ac:dyDescent="0.2">
      <c r="A315" s="197" t="s">
        <v>787</v>
      </c>
      <c r="B315" s="5" t="s">
        <v>125</v>
      </c>
      <c r="C315" s="54" t="s">
        <v>573</v>
      </c>
      <c r="D315" s="153">
        <v>4</v>
      </c>
      <c r="E315" s="153">
        <v>2</v>
      </c>
      <c r="F315" s="153">
        <v>2</v>
      </c>
      <c r="G315" s="153">
        <v>0</v>
      </c>
      <c r="H315" s="154">
        <v>1.5</v>
      </c>
    </row>
    <row r="316" spans="1:8" ht="12.75" customHeight="1" x14ac:dyDescent="0.2">
      <c r="A316" s="189">
        <v>22</v>
      </c>
      <c r="B316" s="2" t="s">
        <v>455</v>
      </c>
      <c r="C316" s="34"/>
      <c r="D316" s="76">
        <f>SUM(D317:D317)</f>
        <v>90</v>
      </c>
      <c r="E316" s="76">
        <f>SUM(E317:E317)</f>
        <v>89</v>
      </c>
      <c r="F316" s="76">
        <f>SUM(F317:F317)</f>
        <v>89</v>
      </c>
      <c r="G316" s="76">
        <f>SUM(G317:G317)</f>
        <v>0</v>
      </c>
      <c r="H316" s="124"/>
    </row>
    <row r="317" spans="1:8" ht="12.75" customHeight="1" x14ac:dyDescent="0.2">
      <c r="A317" s="195" t="s">
        <v>787</v>
      </c>
      <c r="B317" s="46" t="s">
        <v>76</v>
      </c>
      <c r="C317" s="19" t="s">
        <v>460</v>
      </c>
      <c r="D317" s="87">
        <v>90</v>
      </c>
      <c r="E317" s="87">
        <v>89</v>
      </c>
      <c r="F317" s="87">
        <v>89</v>
      </c>
      <c r="G317" s="87"/>
      <c r="H317" s="127">
        <v>1</v>
      </c>
    </row>
    <row r="318" spans="1:8" x14ac:dyDescent="0.2">
      <c r="A318" s="189">
        <v>23</v>
      </c>
      <c r="B318" s="2" t="s">
        <v>42</v>
      </c>
      <c r="C318" s="173"/>
      <c r="D318" s="70">
        <f>SUM(D319:D328)</f>
        <v>1420</v>
      </c>
      <c r="E318" s="70">
        <f>SUM(E319:E328)</f>
        <v>889</v>
      </c>
      <c r="F318" s="70">
        <f>SUM(F319:F328)</f>
        <v>234</v>
      </c>
      <c r="G318" s="70">
        <f>SUM(G319:G328)</f>
        <v>655</v>
      </c>
      <c r="H318" s="111"/>
    </row>
    <row r="319" spans="1:8" x14ac:dyDescent="0.2">
      <c r="A319" s="192" t="s">
        <v>787</v>
      </c>
      <c r="B319" s="5" t="s">
        <v>125</v>
      </c>
      <c r="C319" s="54" t="s">
        <v>356</v>
      </c>
      <c r="D319" s="153">
        <v>6</v>
      </c>
      <c r="E319" s="153">
        <v>6</v>
      </c>
      <c r="F319" s="153">
        <v>6</v>
      </c>
      <c r="G319" s="153">
        <v>0</v>
      </c>
      <c r="H319" s="154" t="s">
        <v>576</v>
      </c>
    </row>
    <row r="320" spans="1:8" x14ac:dyDescent="0.2">
      <c r="A320" s="192" t="s">
        <v>787</v>
      </c>
      <c r="B320" s="5" t="s">
        <v>148</v>
      </c>
      <c r="C320" s="54" t="s">
        <v>621</v>
      </c>
      <c r="D320" s="153">
        <v>23</v>
      </c>
      <c r="E320" s="153">
        <v>23</v>
      </c>
      <c r="F320" s="153"/>
      <c r="G320" s="153">
        <v>23</v>
      </c>
      <c r="H320" s="154">
        <v>5</v>
      </c>
    </row>
    <row r="321" spans="1:8" x14ac:dyDescent="0.2">
      <c r="A321" s="192" t="s">
        <v>787</v>
      </c>
      <c r="B321" s="5" t="s">
        <v>148</v>
      </c>
      <c r="C321" s="54" t="s">
        <v>370</v>
      </c>
      <c r="D321" s="153">
        <v>268</v>
      </c>
      <c r="E321" s="153">
        <v>264</v>
      </c>
      <c r="F321" s="153"/>
      <c r="G321" s="153">
        <v>264</v>
      </c>
      <c r="H321" s="154">
        <v>4</v>
      </c>
    </row>
    <row r="322" spans="1:8" x14ac:dyDescent="0.2">
      <c r="A322" s="192" t="s">
        <v>787</v>
      </c>
      <c r="B322" s="5" t="s">
        <v>148</v>
      </c>
      <c r="C322" s="54" t="s">
        <v>338</v>
      </c>
      <c r="D322" s="153">
        <v>271</v>
      </c>
      <c r="E322" s="153">
        <v>271</v>
      </c>
      <c r="F322" s="153"/>
      <c r="G322" s="153">
        <v>271</v>
      </c>
      <c r="H322" s="154">
        <v>4</v>
      </c>
    </row>
    <row r="323" spans="1:8" x14ac:dyDescent="0.2">
      <c r="A323" s="192" t="s">
        <v>787</v>
      </c>
      <c r="B323" s="5" t="s">
        <v>148</v>
      </c>
      <c r="C323" s="54" t="s">
        <v>315</v>
      </c>
      <c r="D323" s="153">
        <v>64</v>
      </c>
      <c r="E323" s="153">
        <v>64</v>
      </c>
      <c r="F323" s="153"/>
      <c r="G323" s="153">
        <v>64</v>
      </c>
      <c r="H323" s="154">
        <v>3.5</v>
      </c>
    </row>
    <row r="324" spans="1:8" x14ac:dyDescent="0.2">
      <c r="A324" s="192" t="s">
        <v>787</v>
      </c>
      <c r="B324" s="5" t="s">
        <v>148</v>
      </c>
      <c r="C324" s="54" t="s">
        <v>501</v>
      </c>
      <c r="D324" s="153">
        <v>33</v>
      </c>
      <c r="E324" s="153">
        <v>33</v>
      </c>
      <c r="F324" s="153"/>
      <c r="G324" s="153">
        <v>33</v>
      </c>
      <c r="H324" s="154">
        <v>3.5</v>
      </c>
    </row>
    <row r="325" spans="1:8" x14ac:dyDescent="0.2">
      <c r="A325" s="192" t="s">
        <v>787</v>
      </c>
      <c r="B325" s="5" t="s">
        <v>142</v>
      </c>
      <c r="C325" s="54" t="s">
        <v>327</v>
      </c>
      <c r="D325" s="153">
        <v>410</v>
      </c>
      <c r="E325" s="153">
        <v>30</v>
      </c>
      <c r="F325" s="153">
        <v>30</v>
      </c>
      <c r="G325" s="153">
        <v>0</v>
      </c>
      <c r="H325" s="154">
        <v>2.5</v>
      </c>
    </row>
    <row r="326" spans="1:8" x14ac:dyDescent="0.2">
      <c r="A326" s="192" t="s">
        <v>787</v>
      </c>
      <c r="B326" s="5" t="s">
        <v>76</v>
      </c>
      <c r="C326" s="174" t="s">
        <v>460</v>
      </c>
      <c r="D326" s="93">
        <v>95</v>
      </c>
      <c r="E326" s="93">
        <v>94</v>
      </c>
      <c r="F326" s="93">
        <v>94</v>
      </c>
      <c r="G326" s="93"/>
      <c r="H326" s="140">
        <v>1</v>
      </c>
    </row>
    <row r="327" spans="1:8" x14ac:dyDescent="0.2">
      <c r="A327" s="192" t="s">
        <v>787</v>
      </c>
      <c r="B327" s="5" t="s">
        <v>76</v>
      </c>
      <c r="C327" s="54" t="s">
        <v>451</v>
      </c>
      <c r="D327" s="153">
        <v>50</v>
      </c>
      <c r="E327" s="153">
        <v>18</v>
      </c>
      <c r="F327" s="153">
        <v>18</v>
      </c>
      <c r="G327" s="153"/>
      <c r="H327" s="154">
        <v>2.5</v>
      </c>
    </row>
    <row r="328" spans="1:8" x14ac:dyDescent="0.2">
      <c r="A328" s="193" t="s">
        <v>787</v>
      </c>
      <c r="B328" s="6" t="s">
        <v>76</v>
      </c>
      <c r="C328" s="63" t="s">
        <v>448</v>
      </c>
      <c r="D328" s="88">
        <v>200</v>
      </c>
      <c r="E328" s="88">
        <v>86</v>
      </c>
      <c r="F328" s="88">
        <v>86</v>
      </c>
      <c r="G328" s="88"/>
      <c r="H328" s="134">
        <v>0.8</v>
      </c>
    </row>
    <row r="329" spans="1:8" x14ac:dyDescent="0.2">
      <c r="A329" s="194">
        <v>24</v>
      </c>
      <c r="B329" s="4" t="s">
        <v>223</v>
      </c>
      <c r="C329" s="37"/>
      <c r="D329" s="86">
        <f>SUM(D330:D333)</f>
        <v>148</v>
      </c>
      <c r="E329" s="86">
        <f>SUM(E330:E333)</f>
        <v>100</v>
      </c>
      <c r="F329" s="86">
        <f>SUM(F330:F333)</f>
        <v>100</v>
      </c>
      <c r="G329" s="86">
        <f>SUM(G330:G333)</f>
        <v>0</v>
      </c>
      <c r="H329" s="132"/>
    </row>
    <row r="330" spans="1:8" x14ac:dyDescent="0.2">
      <c r="A330" s="194" t="s">
        <v>787</v>
      </c>
      <c r="B330" s="7" t="s">
        <v>76</v>
      </c>
      <c r="C330" s="37" t="s">
        <v>757</v>
      </c>
      <c r="D330" s="156">
        <v>93</v>
      </c>
      <c r="E330" s="156">
        <v>76</v>
      </c>
      <c r="F330" s="156">
        <v>76</v>
      </c>
      <c r="G330" s="156"/>
      <c r="H330" s="132">
        <v>0.3</v>
      </c>
    </row>
    <row r="331" spans="1:8" x14ac:dyDescent="0.2">
      <c r="A331" s="194" t="s">
        <v>787</v>
      </c>
      <c r="B331" s="7" t="s">
        <v>76</v>
      </c>
      <c r="C331" s="37" t="s">
        <v>463</v>
      </c>
      <c r="D331" s="156">
        <v>42</v>
      </c>
      <c r="E331" s="156">
        <v>11</v>
      </c>
      <c r="F331" s="156">
        <v>11</v>
      </c>
      <c r="G331" s="156"/>
      <c r="H331" s="132">
        <v>0.5</v>
      </c>
    </row>
    <row r="332" spans="1:8" x14ac:dyDescent="0.2">
      <c r="A332" s="194" t="s">
        <v>787</v>
      </c>
      <c r="B332" s="7" t="s">
        <v>76</v>
      </c>
      <c r="C332" s="37" t="s">
        <v>432</v>
      </c>
      <c r="D332" s="156">
        <v>3</v>
      </c>
      <c r="E332" s="156">
        <v>3</v>
      </c>
      <c r="F332" s="156">
        <v>3</v>
      </c>
      <c r="G332" s="156"/>
      <c r="H332" s="132">
        <v>0.3</v>
      </c>
    </row>
    <row r="333" spans="1:8" x14ac:dyDescent="0.2">
      <c r="A333" s="194" t="s">
        <v>787</v>
      </c>
      <c r="B333" s="7" t="s">
        <v>76</v>
      </c>
      <c r="C333" s="37" t="s">
        <v>438</v>
      </c>
      <c r="D333" s="156">
        <v>10</v>
      </c>
      <c r="E333" s="156">
        <v>10</v>
      </c>
      <c r="F333" s="156">
        <v>10</v>
      </c>
      <c r="G333" s="156"/>
      <c r="H333" s="132">
        <v>0.3</v>
      </c>
    </row>
    <row r="334" spans="1:8" x14ac:dyDescent="0.2">
      <c r="A334" s="189">
        <v>25</v>
      </c>
      <c r="B334" s="2" t="s">
        <v>208</v>
      </c>
      <c r="C334" s="34"/>
      <c r="D334" s="76">
        <f>SUM(D335:D336)</f>
        <v>151</v>
      </c>
      <c r="E334" s="76">
        <f>SUM(E335:E336)</f>
        <v>94</v>
      </c>
      <c r="F334" s="76">
        <f>SUM(F335:F336)</f>
        <v>93</v>
      </c>
      <c r="G334" s="76">
        <f>SUM(G335:G336)</f>
        <v>0</v>
      </c>
      <c r="H334" s="124"/>
    </row>
    <row r="335" spans="1:8" x14ac:dyDescent="0.2">
      <c r="A335" s="191" t="s">
        <v>787</v>
      </c>
      <c r="B335" s="7" t="s">
        <v>125</v>
      </c>
      <c r="C335" s="37" t="s">
        <v>577</v>
      </c>
      <c r="D335" s="156">
        <v>4</v>
      </c>
      <c r="E335" s="156">
        <v>3</v>
      </c>
      <c r="F335" s="156">
        <v>2</v>
      </c>
      <c r="G335" s="156">
        <v>0</v>
      </c>
      <c r="H335" s="132">
        <v>1</v>
      </c>
    </row>
    <row r="336" spans="1:8" x14ac:dyDescent="0.2">
      <c r="A336" s="193" t="s">
        <v>787</v>
      </c>
      <c r="B336" s="6" t="s">
        <v>76</v>
      </c>
      <c r="C336" s="63" t="s">
        <v>633</v>
      </c>
      <c r="D336" s="88">
        <v>147</v>
      </c>
      <c r="E336" s="88">
        <v>91</v>
      </c>
      <c r="F336" s="88">
        <v>91</v>
      </c>
      <c r="G336" s="88"/>
      <c r="H336" s="134">
        <v>0.5</v>
      </c>
    </row>
    <row r="337" spans="1:8" x14ac:dyDescent="0.2">
      <c r="A337" s="189">
        <v>26</v>
      </c>
      <c r="B337" s="2" t="s">
        <v>495</v>
      </c>
      <c r="C337" s="34"/>
      <c r="D337" s="76">
        <f>SUM(D338:D338)</f>
        <v>38</v>
      </c>
      <c r="E337" s="76">
        <f>SUM(E338:E338)</f>
        <v>36</v>
      </c>
      <c r="F337" s="76">
        <f>SUM(F338:F338)</f>
        <v>0</v>
      </c>
      <c r="G337" s="76">
        <f>SUM(G338:G338)</f>
        <v>36</v>
      </c>
      <c r="H337" s="124"/>
    </row>
    <row r="338" spans="1:8" x14ac:dyDescent="0.2">
      <c r="A338" s="195" t="s">
        <v>787</v>
      </c>
      <c r="B338" s="46" t="s">
        <v>148</v>
      </c>
      <c r="C338" s="19" t="s">
        <v>353</v>
      </c>
      <c r="D338" s="87">
        <v>38</v>
      </c>
      <c r="E338" s="87">
        <v>36</v>
      </c>
      <c r="F338" s="87"/>
      <c r="G338" s="87">
        <v>36</v>
      </c>
      <c r="H338" s="127">
        <v>5</v>
      </c>
    </row>
    <row r="339" spans="1:8" x14ac:dyDescent="0.2">
      <c r="A339" s="189">
        <v>27</v>
      </c>
      <c r="B339" s="2" t="s">
        <v>85</v>
      </c>
      <c r="C339" s="34"/>
      <c r="D339" s="76">
        <f>SUM(D340:D342)</f>
        <v>332</v>
      </c>
      <c r="E339" s="76">
        <f>SUM(E340:E342)</f>
        <v>33</v>
      </c>
      <c r="F339" s="76">
        <f>SUM(F340:F342)</f>
        <v>32</v>
      </c>
      <c r="G339" s="76">
        <f>SUM(G340:G342)</f>
        <v>0</v>
      </c>
      <c r="H339" s="124"/>
    </row>
    <row r="340" spans="1:8" x14ac:dyDescent="0.2">
      <c r="A340" s="197" t="s">
        <v>787</v>
      </c>
      <c r="B340" s="9" t="s">
        <v>142</v>
      </c>
      <c r="C340" s="160" t="s">
        <v>370</v>
      </c>
      <c r="D340" s="155">
        <v>110</v>
      </c>
      <c r="E340" s="155">
        <v>5</v>
      </c>
      <c r="F340" s="155">
        <v>4</v>
      </c>
      <c r="G340" s="155">
        <v>0</v>
      </c>
      <c r="H340" s="135" t="s">
        <v>413</v>
      </c>
    </row>
    <row r="341" spans="1:8" x14ac:dyDescent="0.2">
      <c r="A341" s="197" t="s">
        <v>787</v>
      </c>
      <c r="B341" s="9" t="s">
        <v>76</v>
      </c>
      <c r="C341" s="160" t="s">
        <v>759</v>
      </c>
      <c r="D341" s="155">
        <v>47</v>
      </c>
      <c r="E341" s="155">
        <v>24</v>
      </c>
      <c r="F341" s="155">
        <v>24</v>
      </c>
      <c r="G341" s="155"/>
      <c r="H341" s="135">
        <v>0.4</v>
      </c>
    </row>
    <row r="342" spans="1:8" x14ac:dyDescent="0.2">
      <c r="A342" s="193" t="s">
        <v>787</v>
      </c>
      <c r="B342" s="5" t="s">
        <v>76</v>
      </c>
      <c r="C342" s="63" t="s">
        <v>450</v>
      </c>
      <c r="D342" s="88">
        <v>175</v>
      </c>
      <c r="E342" s="88">
        <v>4</v>
      </c>
      <c r="F342" s="88">
        <v>4</v>
      </c>
      <c r="G342" s="88"/>
      <c r="H342" s="134">
        <v>2</v>
      </c>
    </row>
    <row r="343" spans="1:8" x14ac:dyDescent="0.2">
      <c r="A343" s="189">
        <v>28</v>
      </c>
      <c r="B343" s="2" t="s">
        <v>229</v>
      </c>
      <c r="C343" s="34"/>
      <c r="D343" s="76">
        <f>SUM(D344)</f>
        <v>42</v>
      </c>
      <c r="E343" s="76">
        <f>SUM(E344)</f>
        <v>2</v>
      </c>
      <c r="F343" s="76">
        <f>SUM(F344)</f>
        <v>2</v>
      </c>
      <c r="G343" s="76">
        <f>SUM(G344)</f>
        <v>0</v>
      </c>
      <c r="H343" s="124"/>
    </row>
    <row r="344" spans="1:8" x14ac:dyDescent="0.2">
      <c r="A344" s="193" t="s">
        <v>787</v>
      </c>
      <c r="B344" s="6" t="s">
        <v>76</v>
      </c>
      <c r="C344" s="63" t="s">
        <v>461</v>
      </c>
      <c r="D344" s="88">
        <v>42</v>
      </c>
      <c r="E344" s="88">
        <v>2</v>
      </c>
      <c r="F344" s="88">
        <v>2</v>
      </c>
      <c r="G344" s="88"/>
      <c r="H344" s="134">
        <v>0.8</v>
      </c>
    </row>
    <row r="345" spans="1:8" x14ac:dyDescent="0.2">
      <c r="A345" s="189">
        <v>29</v>
      </c>
      <c r="B345" s="2" t="s">
        <v>84</v>
      </c>
      <c r="C345" s="34"/>
      <c r="D345" s="76">
        <f>SUM(D347)</f>
        <v>52</v>
      </c>
      <c r="E345" s="76">
        <f>SUM(E347)</f>
        <v>24</v>
      </c>
      <c r="F345" s="76">
        <f>SUM(F347)</f>
        <v>0</v>
      </c>
      <c r="G345" s="76">
        <f>SUM(G347)</f>
        <v>24</v>
      </c>
      <c r="H345" s="124"/>
    </row>
    <row r="346" spans="1:8" x14ac:dyDescent="0.2">
      <c r="A346" s="202" t="s">
        <v>787</v>
      </c>
      <c r="B346" s="12" t="s">
        <v>76</v>
      </c>
      <c r="C346" s="19" t="s">
        <v>435</v>
      </c>
      <c r="D346" s="82">
        <v>108</v>
      </c>
      <c r="E346" s="82">
        <v>22</v>
      </c>
      <c r="F346" s="82">
        <v>22</v>
      </c>
      <c r="G346" s="82"/>
      <c r="H346" s="127">
        <v>0.6</v>
      </c>
    </row>
    <row r="347" spans="1:8" x14ac:dyDescent="0.2">
      <c r="A347" s="193" t="s">
        <v>787</v>
      </c>
      <c r="B347" s="6" t="s">
        <v>76</v>
      </c>
      <c r="C347" s="63" t="s">
        <v>452</v>
      </c>
      <c r="D347" s="88">
        <v>52</v>
      </c>
      <c r="E347" s="88">
        <v>24</v>
      </c>
      <c r="F347" s="88"/>
      <c r="G347" s="88">
        <v>24</v>
      </c>
      <c r="H347" s="134">
        <v>1.7</v>
      </c>
    </row>
    <row r="348" spans="1:8" x14ac:dyDescent="0.2">
      <c r="A348" s="189">
        <v>30</v>
      </c>
      <c r="B348" s="2" t="s">
        <v>83</v>
      </c>
      <c r="C348" s="34"/>
      <c r="D348" s="76">
        <f>SUM(D349:D367)</f>
        <v>2572</v>
      </c>
      <c r="E348" s="76">
        <f>SUM(E349:E367)</f>
        <v>1590</v>
      </c>
      <c r="F348" s="76">
        <f>SUM(F349:F367)</f>
        <v>1105</v>
      </c>
      <c r="G348" s="76">
        <f>SUM(G349:G367)</f>
        <v>0</v>
      </c>
      <c r="H348" s="124"/>
    </row>
    <row r="349" spans="1:8" x14ac:dyDescent="0.2">
      <c r="A349" s="204" t="s">
        <v>787</v>
      </c>
      <c r="B349" s="5" t="s">
        <v>113</v>
      </c>
      <c r="C349" s="54" t="s">
        <v>527</v>
      </c>
      <c r="D349" s="153">
        <v>86</v>
      </c>
      <c r="E349" s="153">
        <v>3</v>
      </c>
      <c r="F349" s="153">
        <v>3</v>
      </c>
      <c r="G349" s="415"/>
      <c r="H349" s="154">
        <v>0.8</v>
      </c>
    </row>
    <row r="350" spans="1:8" x14ac:dyDescent="0.2">
      <c r="A350" s="204" t="s">
        <v>787</v>
      </c>
      <c r="B350" s="5" t="s">
        <v>113</v>
      </c>
      <c r="C350" s="54" t="s">
        <v>326</v>
      </c>
      <c r="D350" s="153">
        <v>500</v>
      </c>
      <c r="E350" s="153">
        <v>372</v>
      </c>
      <c r="F350" s="153">
        <v>372</v>
      </c>
      <c r="G350" s="415"/>
      <c r="H350" s="154">
        <v>2.6</v>
      </c>
    </row>
    <row r="351" spans="1:8" x14ac:dyDescent="0.2">
      <c r="A351" s="204" t="s">
        <v>787</v>
      </c>
      <c r="B351" s="5" t="s">
        <v>113</v>
      </c>
      <c r="C351" s="54" t="s">
        <v>325</v>
      </c>
      <c r="D351" s="153">
        <v>320</v>
      </c>
      <c r="E351" s="153">
        <v>239</v>
      </c>
      <c r="F351" s="153">
        <v>239</v>
      </c>
      <c r="G351" s="415"/>
      <c r="H351" s="154">
        <v>2.6</v>
      </c>
    </row>
    <row r="352" spans="1:8" x14ac:dyDescent="0.2">
      <c r="A352" s="204" t="s">
        <v>787</v>
      </c>
      <c r="B352" s="5" t="s">
        <v>113</v>
      </c>
      <c r="C352" s="54" t="s">
        <v>320</v>
      </c>
      <c r="D352" s="153">
        <v>150</v>
      </c>
      <c r="E352" s="153">
        <v>146</v>
      </c>
      <c r="F352" s="153">
        <v>146</v>
      </c>
      <c r="G352" s="415"/>
      <c r="H352" s="154">
        <v>2.6</v>
      </c>
    </row>
    <row r="353" spans="1:8" x14ac:dyDescent="0.2">
      <c r="A353" s="204" t="s">
        <v>787</v>
      </c>
      <c r="B353" s="5" t="s">
        <v>120</v>
      </c>
      <c r="C353" s="54" t="s">
        <v>368</v>
      </c>
      <c r="D353" s="153">
        <v>122</v>
      </c>
      <c r="E353" s="153">
        <v>122</v>
      </c>
      <c r="F353" s="153">
        <v>0</v>
      </c>
      <c r="G353" s="415">
        <v>0</v>
      </c>
      <c r="H353" s="154">
        <v>1</v>
      </c>
    </row>
    <row r="354" spans="1:8" x14ac:dyDescent="0.2">
      <c r="A354" s="203" t="s">
        <v>787</v>
      </c>
      <c r="B354" s="5" t="s">
        <v>120</v>
      </c>
      <c r="C354" s="160" t="s">
        <v>303</v>
      </c>
      <c r="D354" s="155">
        <v>130</v>
      </c>
      <c r="E354" s="155">
        <v>130</v>
      </c>
      <c r="F354" s="155">
        <v>0</v>
      </c>
      <c r="G354" s="159">
        <v>0</v>
      </c>
      <c r="H354" s="135">
        <v>1.5</v>
      </c>
    </row>
    <row r="355" spans="1:8" x14ac:dyDescent="0.2">
      <c r="A355" s="197" t="s">
        <v>787</v>
      </c>
      <c r="B355" s="9" t="s">
        <v>125</v>
      </c>
      <c r="C355" s="160" t="s">
        <v>577</v>
      </c>
      <c r="D355" s="155">
        <v>150</v>
      </c>
      <c r="E355" s="155">
        <v>93</v>
      </c>
      <c r="F355" s="155">
        <v>90</v>
      </c>
      <c r="G355" s="159">
        <v>0</v>
      </c>
      <c r="H355" s="135">
        <v>4</v>
      </c>
    </row>
    <row r="356" spans="1:8" x14ac:dyDescent="0.2">
      <c r="A356" s="197" t="s">
        <v>787</v>
      </c>
      <c r="B356" s="9" t="s">
        <v>125</v>
      </c>
      <c r="C356" s="160" t="s">
        <v>578</v>
      </c>
      <c r="D356" s="155">
        <v>100</v>
      </c>
      <c r="E356" s="155">
        <v>87</v>
      </c>
      <c r="F356" s="155">
        <v>78</v>
      </c>
      <c r="G356" s="159">
        <v>0</v>
      </c>
      <c r="H356" s="135">
        <v>0.8</v>
      </c>
    </row>
    <row r="357" spans="1:8" x14ac:dyDescent="0.2">
      <c r="A357" s="197" t="s">
        <v>787</v>
      </c>
      <c r="B357" s="9" t="s">
        <v>125</v>
      </c>
      <c r="C357" s="160" t="s">
        <v>338</v>
      </c>
      <c r="D357" s="155">
        <v>31</v>
      </c>
      <c r="E357" s="155">
        <v>28</v>
      </c>
      <c r="F357" s="155">
        <v>28</v>
      </c>
      <c r="G357" s="159">
        <v>0</v>
      </c>
      <c r="H357" s="135">
        <v>4</v>
      </c>
    </row>
    <row r="358" spans="1:8" x14ac:dyDescent="0.2">
      <c r="A358" s="197" t="s">
        <v>787</v>
      </c>
      <c r="B358" s="9" t="s">
        <v>148</v>
      </c>
      <c r="C358" s="160" t="s">
        <v>324</v>
      </c>
      <c r="D358" s="155">
        <v>60</v>
      </c>
      <c r="E358" s="155">
        <v>10</v>
      </c>
      <c r="F358" s="155">
        <v>10</v>
      </c>
      <c r="G358" s="159"/>
      <c r="H358" s="135">
        <v>1</v>
      </c>
    </row>
    <row r="359" spans="1:8" x14ac:dyDescent="0.2">
      <c r="A359" s="197" t="s">
        <v>787</v>
      </c>
      <c r="B359" s="9" t="s">
        <v>148</v>
      </c>
      <c r="C359" s="160" t="s">
        <v>327</v>
      </c>
      <c r="D359" s="155">
        <v>17</v>
      </c>
      <c r="E359" s="155">
        <v>17</v>
      </c>
      <c r="F359" s="155"/>
      <c r="G359" s="159"/>
      <c r="H359" s="135">
        <v>1</v>
      </c>
    </row>
    <row r="360" spans="1:8" x14ac:dyDescent="0.2">
      <c r="A360" s="197" t="s">
        <v>787</v>
      </c>
      <c r="B360" s="9" t="s">
        <v>148</v>
      </c>
      <c r="C360" s="160" t="s">
        <v>372</v>
      </c>
      <c r="D360" s="155">
        <v>37</v>
      </c>
      <c r="E360" s="155">
        <v>9</v>
      </c>
      <c r="F360" s="155">
        <v>5</v>
      </c>
      <c r="G360" s="159"/>
      <c r="H360" s="135">
        <v>1</v>
      </c>
    </row>
    <row r="361" spans="1:8" x14ac:dyDescent="0.2">
      <c r="A361" s="197" t="s">
        <v>787</v>
      </c>
      <c r="B361" s="9" t="s">
        <v>148</v>
      </c>
      <c r="C361" s="160" t="s">
        <v>346</v>
      </c>
      <c r="D361" s="155">
        <v>14</v>
      </c>
      <c r="E361" s="155">
        <v>12</v>
      </c>
      <c r="F361" s="155">
        <v>12</v>
      </c>
      <c r="G361" s="159"/>
      <c r="H361" s="135">
        <v>2</v>
      </c>
    </row>
    <row r="362" spans="1:8" x14ac:dyDescent="0.2">
      <c r="A362" s="197" t="s">
        <v>787</v>
      </c>
      <c r="B362" s="9" t="s">
        <v>148</v>
      </c>
      <c r="C362" s="160" t="s">
        <v>303</v>
      </c>
      <c r="D362" s="155">
        <v>212</v>
      </c>
      <c r="E362" s="155">
        <v>204</v>
      </c>
      <c r="F362" s="155">
        <v>9</v>
      </c>
      <c r="G362" s="159"/>
      <c r="H362" s="135">
        <v>1.5</v>
      </c>
    </row>
    <row r="363" spans="1:8" x14ac:dyDescent="0.2">
      <c r="A363" s="197" t="s">
        <v>787</v>
      </c>
      <c r="B363" s="9" t="s">
        <v>148</v>
      </c>
      <c r="C363" s="160" t="s">
        <v>622</v>
      </c>
      <c r="D363" s="155">
        <v>34</v>
      </c>
      <c r="E363" s="155">
        <v>5</v>
      </c>
      <c r="F363" s="155"/>
      <c r="G363" s="159"/>
      <c r="H363" s="135">
        <v>2.5</v>
      </c>
    </row>
    <row r="364" spans="1:8" x14ac:dyDescent="0.2">
      <c r="A364" s="197" t="s">
        <v>787</v>
      </c>
      <c r="B364" s="9" t="s">
        <v>148</v>
      </c>
      <c r="C364" s="160" t="s">
        <v>304</v>
      </c>
      <c r="D364" s="155">
        <v>8</v>
      </c>
      <c r="E364" s="155">
        <v>8</v>
      </c>
      <c r="F364" s="155">
        <v>8</v>
      </c>
      <c r="G364" s="159"/>
      <c r="H364" s="135">
        <v>1.5</v>
      </c>
    </row>
    <row r="365" spans="1:8" x14ac:dyDescent="0.2">
      <c r="A365" s="197" t="s">
        <v>787</v>
      </c>
      <c r="B365" s="9" t="s">
        <v>76</v>
      </c>
      <c r="C365" s="160" t="s">
        <v>760</v>
      </c>
      <c r="D365" s="155">
        <v>100</v>
      </c>
      <c r="E365" s="155">
        <v>7</v>
      </c>
      <c r="F365" s="155">
        <v>7</v>
      </c>
      <c r="G365" s="159"/>
      <c r="H365" s="135">
        <v>0.4</v>
      </c>
    </row>
    <row r="366" spans="1:8" x14ac:dyDescent="0.2">
      <c r="A366" s="197" t="s">
        <v>787</v>
      </c>
      <c r="B366" s="9" t="s">
        <v>76</v>
      </c>
      <c r="C366" s="160" t="s">
        <v>461</v>
      </c>
      <c r="D366" s="155">
        <v>401</v>
      </c>
      <c r="E366" s="155">
        <v>39</v>
      </c>
      <c r="F366" s="155">
        <v>39</v>
      </c>
      <c r="G366" s="159"/>
      <c r="H366" s="135">
        <v>0.7</v>
      </c>
    </row>
    <row r="367" spans="1:8" x14ac:dyDescent="0.2">
      <c r="A367" s="197" t="s">
        <v>787</v>
      </c>
      <c r="B367" s="9" t="s">
        <v>76</v>
      </c>
      <c r="C367" s="160" t="s">
        <v>435</v>
      </c>
      <c r="D367" s="155">
        <v>100</v>
      </c>
      <c r="E367" s="155">
        <v>59</v>
      </c>
      <c r="F367" s="155">
        <v>59</v>
      </c>
      <c r="G367" s="159"/>
      <c r="H367" s="135">
        <v>0.5</v>
      </c>
    </row>
    <row r="368" spans="1:8" x14ac:dyDescent="0.2">
      <c r="A368" s="189">
        <v>31</v>
      </c>
      <c r="B368" s="2" t="s">
        <v>284</v>
      </c>
      <c r="C368" s="34"/>
      <c r="D368" s="76">
        <f>SUM(D369)</f>
        <v>100</v>
      </c>
      <c r="E368" s="76">
        <f>SUM(E369)</f>
        <v>48</v>
      </c>
      <c r="F368" s="76">
        <f>SUM(F369)</f>
        <v>48</v>
      </c>
      <c r="G368" s="76">
        <f>SUM(G369)</f>
        <v>0</v>
      </c>
      <c r="H368" s="124"/>
    </row>
    <row r="369" spans="1:8" x14ac:dyDescent="0.2">
      <c r="A369" s="193" t="s">
        <v>787</v>
      </c>
      <c r="B369" s="6" t="s">
        <v>76</v>
      </c>
      <c r="C369" s="63" t="s">
        <v>438</v>
      </c>
      <c r="D369" s="88">
        <v>100</v>
      </c>
      <c r="E369" s="88">
        <v>48</v>
      </c>
      <c r="F369" s="88">
        <v>48</v>
      </c>
      <c r="G369" s="88"/>
      <c r="H369" s="134">
        <v>0.5</v>
      </c>
    </row>
    <row r="370" spans="1:8" x14ac:dyDescent="0.2">
      <c r="A370" s="189">
        <v>32</v>
      </c>
      <c r="B370" s="2" t="s">
        <v>130</v>
      </c>
      <c r="C370" s="34"/>
      <c r="D370" s="76">
        <f>SUM(D371:D371)</f>
        <v>90</v>
      </c>
      <c r="E370" s="76">
        <f>SUM(E371:E371)</f>
        <v>17</v>
      </c>
      <c r="F370" s="76">
        <f>SUM(F371:F371)</f>
        <v>17</v>
      </c>
      <c r="G370" s="76">
        <f>SUM(G371:G371)</f>
        <v>0</v>
      </c>
      <c r="H370" s="124"/>
    </row>
    <row r="371" spans="1:8" x14ac:dyDescent="0.2">
      <c r="A371" s="216" t="s">
        <v>787</v>
      </c>
      <c r="B371" s="38" t="s">
        <v>113</v>
      </c>
      <c r="C371" s="18" t="s">
        <v>334</v>
      </c>
      <c r="D371" s="399">
        <v>90</v>
      </c>
      <c r="E371" s="399">
        <v>17</v>
      </c>
      <c r="F371" s="399">
        <v>17</v>
      </c>
      <c r="G371" s="416"/>
      <c r="H371" s="146">
        <v>1.7</v>
      </c>
    </row>
    <row r="372" spans="1:8" ht="25.5" x14ac:dyDescent="0.2">
      <c r="A372" s="194">
        <v>33</v>
      </c>
      <c r="B372" s="4" t="s">
        <v>184</v>
      </c>
      <c r="C372" s="175"/>
      <c r="D372" s="84">
        <f>SUM(D373:D373)</f>
        <v>73</v>
      </c>
      <c r="E372" s="84">
        <f>SUM(E373:E373)</f>
        <v>73</v>
      </c>
      <c r="F372" s="84">
        <f>SUM(F373:F373)</f>
        <v>73</v>
      </c>
      <c r="G372" s="84">
        <f>SUM(G373:G373)</f>
        <v>0</v>
      </c>
      <c r="H372" s="129"/>
    </row>
    <row r="373" spans="1:8" x14ac:dyDescent="0.2">
      <c r="A373" s="192" t="s">
        <v>787</v>
      </c>
      <c r="B373" s="5" t="s">
        <v>148</v>
      </c>
      <c r="C373" s="54" t="s">
        <v>339</v>
      </c>
      <c r="D373" s="93">
        <v>73</v>
      </c>
      <c r="E373" s="93">
        <v>73</v>
      </c>
      <c r="F373" s="93">
        <v>73</v>
      </c>
      <c r="G373" s="93"/>
      <c r="H373" s="140">
        <v>3</v>
      </c>
    </row>
    <row r="374" spans="1:8" x14ac:dyDescent="0.2">
      <c r="A374" s="189">
        <v>34</v>
      </c>
      <c r="B374" s="2" t="s">
        <v>86</v>
      </c>
      <c r="C374" s="34"/>
      <c r="D374" s="70">
        <f>SUM(D375:D377)</f>
        <v>495</v>
      </c>
      <c r="E374" s="70">
        <f>SUM(E375:E377)</f>
        <v>122</v>
      </c>
      <c r="F374" s="70">
        <f>SUM(F375:F377)</f>
        <v>122</v>
      </c>
      <c r="G374" s="70">
        <f>SUM(G375:G377)</f>
        <v>0</v>
      </c>
      <c r="H374" s="111"/>
    </row>
    <row r="375" spans="1:8" x14ac:dyDescent="0.2">
      <c r="A375" s="192" t="s">
        <v>787</v>
      </c>
      <c r="B375" s="9" t="s">
        <v>113</v>
      </c>
      <c r="C375" s="160" t="s">
        <v>334</v>
      </c>
      <c r="D375" s="155">
        <v>430</v>
      </c>
      <c r="E375" s="155">
        <v>96</v>
      </c>
      <c r="F375" s="155">
        <v>96</v>
      </c>
      <c r="G375" s="159"/>
      <c r="H375" s="135">
        <v>0.9</v>
      </c>
    </row>
    <row r="376" spans="1:8" x14ac:dyDescent="0.2">
      <c r="A376" s="202" t="s">
        <v>787</v>
      </c>
      <c r="B376" s="9" t="s">
        <v>113</v>
      </c>
      <c r="C376" s="160" t="s">
        <v>313</v>
      </c>
      <c r="D376" s="155">
        <v>40</v>
      </c>
      <c r="E376" s="155">
        <v>12</v>
      </c>
      <c r="F376" s="155">
        <v>12</v>
      </c>
      <c r="G376" s="159"/>
      <c r="H376" s="135">
        <v>2.6</v>
      </c>
    </row>
    <row r="377" spans="1:8" x14ac:dyDescent="0.2">
      <c r="A377" s="193" t="s">
        <v>787</v>
      </c>
      <c r="B377" s="6" t="s">
        <v>113</v>
      </c>
      <c r="C377" s="63" t="s">
        <v>309</v>
      </c>
      <c r="D377" s="90">
        <v>25</v>
      </c>
      <c r="E377" s="90">
        <v>14</v>
      </c>
      <c r="F377" s="90">
        <v>14</v>
      </c>
      <c r="G377" s="90"/>
      <c r="H377" s="136">
        <v>2.6</v>
      </c>
    </row>
    <row r="378" spans="1:8" x14ac:dyDescent="0.2">
      <c r="A378" s="194">
        <v>35</v>
      </c>
      <c r="B378" s="4" t="s">
        <v>59</v>
      </c>
      <c r="C378" s="175"/>
      <c r="D378" s="84">
        <f>SUM(D379:D414)</f>
        <v>22548</v>
      </c>
      <c r="E378" s="84">
        <f>SUM(E379:E414)</f>
        <v>8687</v>
      </c>
      <c r="F378" s="84">
        <f>SUM(F379:F414)</f>
        <v>7453</v>
      </c>
      <c r="G378" s="84">
        <f>SUM(G379:G414)</f>
        <v>356</v>
      </c>
      <c r="H378" s="129"/>
    </row>
    <row r="379" spans="1:8" x14ac:dyDescent="0.2">
      <c r="A379" s="192" t="s">
        <v>787</v>
      </c>
      <c r="B379" s="5" t="s">
        <v>113</v>
      </c>
      <c r="C379" s="176" t="s">
        <v>306</v>
      </c>
      <c r="D379" s="153">
        <v>550</v>
      </c>
      <c r="E379" s="153">
        <v>550</v>
      </c>
      <c r="F379" s="153">
        <v>550</v>
      </c>
      <c r="G379" s="153"/>
      <c r="H379" s="130">
        <v>0.4</v>
      </c>
    </row>
    <row r="380" spans="1:8" x14ac:dyDescent="0.2">
      <c r="A380" s="192" t="s">
        <v>787</v>
      </c>
      <c r="B380" s="5" t="s">
        <v>113</v>
      </c>
      <c r="C380" s="176" t="s">
        <v>325</v>
      </c>
      <c r="D380" s="153">
        <v>612</v>
      </c>
      <c r="E380" s="153">
        <v>612</v>
      </c>
      <c r="F380" s="153">
        <v>612</v>
      </c>
      <c r="G380" s="153"/>
      <c r="H380" s="130">
        <v>0.7</v>
      </c>
    </row>
    <row r="381" spans="1:8" x14ac:dyDescent="0.2">
      <c r="A381" s="192" t="s">
        <v>787</v>
      </c>
      <c r="B381" s="5" t="s">
        <v>113</v>
      </c>
      <c r="C381" s="176" t="s">
        <v>358</v>
      </c>
      <c r="D381" s="153">
        <v>175</v>
      </c>
      <c r="E381" s="153">
        <v>175</v>
      </c>
      <c r="F381" s="153">
        <v>175</v>
      </c>
      <c r="G381" s="153"/>
      <c r="H381" s="130">
        <v>1.5</v>
      </c>
    </row>
    <row r="382" spans="1:8" x14ac:dyDescent="0.2">
      <c r="A382" s="192" t="s">
        <v>787</v>
      </c>
      <c r="B382" s="5" t="s">
        <v>120</v>
      </c>
      <c r="C382" s="54" t="s">
        <v>368</v>
      </c>
      <c r="D382" s="153">
        <v>10</v>
      </c>
      <c r="E382" s="153">
        <v>10</v>
      </c>
      <c r="F382" s="153">
        <v>0</v>
      </c>
      <c r="G382" s="153">
        <v>0</v>
      </c>
      <c r="H382" s="154">
        <v>0.3</v>
      </c>
    </row>
    <row r="383" spans="1:8" x14ac:dyDescent="0.2">
      <c r="A383" s="192" t="s">
        <v>787</v>
      </c>
      <c r="B383" s="5" t="s">
        <v>120</v>
      </c>
      <c r="C383" s="54" t="s">
        <v>333</v>
      </c>
      <c r="D383" s="153">
        <v>13</v>
      </c>
      <c r="E383" s="153">
        <v>13</v>
      </c>
      <c r="F383" s="153">
        <v>0</v>
      </c>
      <c r="G383" s="153">
        <v>0</v>
      </c>
      <c r="H383" s="154">
        <v>2.2000000000000002</v>
      </c>
    </row>
    <row r="384" spans="1:8" x14ac:dyDescent="0.2">
      <c r="A384" s="192" t="s">
        <v>787</v>
      </c>
      <c r="B384" s="5" t="s">
        <v>120</v>
      </c>
      <c r="C384" s="54" t="s">
        <v>338</v>
      </c>
      <c r="D384" s="153">
        <v>21</v>
      </c>
      <c r="E384" s="153">
        <v>21</v>
      </c>
      <c r="F384" s="153">
        <v>0</v>
      </c>
      <c r="G384" s="153">
        <v>0</v>
      </c>
      <c r="H384" s="154">
        <v>3.5</v>
      </c>
    </row>
    <row r="385" spans="1:8" x14ac:dyDescent="0.2">
      <c r="A385" s="192" t="s">
        <v>787</v>
      </c>
      <c r="B385" s="5" t="s">
        <v>120</v>
      </c>
      <c r="C385" s="54" t="s">
        <v>561</v>
      </c>
      <c r="D385" s="153">
        <v>471</v>
      </c>
      <c r="E385" s="153">
        <v>471</v>
      </c>
      <c r="F385" s="153">
        <v>0</v>
      </c>
      <c r="G385" s="153">
        <v>0</v>
      </c>
      <c r="H385" s="154">
        <v>3.5</v>
      </c>
    </row>
    <row r="386" spans="1:8" x14ac:dyDescent="0.2">
      <c r="A386" s="192" t="s">
        <v>787</v>
      </c>
      <c r="B386" s="5" t="s">
        <v>120</v>
      </c>
      <c r="C386" s="54" t="s">
        <v>365</v>
      </c>
      <c r="D386" s="153">
        <v>305</v>
      </c>
      <c r="E386" s="153">
        <v>305</v>
      </c>
      <c r="F386" s="153">
        <v>0</v>
      </c>
      <c r="G386" s="153">
        <v>0</v>
      </c>
      <c r="H386" s="154">
        <v>0.2</v>
      </c>
    </row>
    <row r="387" spans="1:8" x14ac:dyDescent="0.2">
      <c r="A387" s="192" t="s">
        <v>787</v>
      </c>
      <c r="B387" s="5" t="s">
        <v>125</v>
      </c>
      <c r="C387" s="54" t="s">
        <v>298</v>
      </c>
      <c r="D387" s="153">
        <v>850</v>
      </c>
      <c r="E387" s="153">
        <v>850</v>
      </c>
      <c r="F387" s="153">
        <v>850</v>
      </c>
      <c r="G387" s="153">
        <v>0</v>
      </c>
      <c r="H387" s="154" t="s">
        <v>579</v>
      </c>
    </row>
    <row r="388" spans="1:8" x14ac:dyDescent="0.2">
      <c r="A388" s="192" t="s">
        <v>787</v>
      </c>
      <c r="B388" s="5" t="s">
        <v>125</v>
      </c>
      <c r="C388" s="54" t="s">
        <v>570</v>
      </c>
      <c r="D388" s="153">
        <v>1500</v>
      </c>
      <c r="E388" s="153">
        <v>1155</v>
      </c>
      <c r="F388" s="153">
        <v>1155</v>
      </c>
      <c r="G388" s="153">
        <v>0</v>
      </c>
      <c r="H388" s="154">
        <v>0.6</v>
      </c>
    </row>
    <row r="389" spans="1:8" x14ac:dyDescent="0.2">
      <c r="A389" s="192" t="s">
        <v>787</v>
      </c>
      <c r="B389" s="5" t="s">
        <v>125</v>
      </c>
      <c r="C389" s="54" t="s">
        <v>321</v>
      </c>
      <c r="D389" s="153">
        <v>500</v>
      </c>
      <c r="E389" s="153">
        <v>360</v>
      </c>
      <c r="F389" s="153">
        <v>360</v>
      </c>
      <c r="G389" s="153">
        <v>0</v>
      </c>
      <c r="H389" s="154">
        <v>1.2</v>
      </c>
    </row>
    <row r="390" spans="1:8" x14ac:dyDescent="0.2">
      <c r="A390" s="192" t="s">
        <v>787</v>
      </c>
      <c r="B390" s="5" t="s">
        <v>125</v>
      </c>
      <c r="C390" s="54" t="s">
        <v>356</v>
      </c>
      <c r="D390" s="153">
        <v>26</v>
      </c>
      <c r="E390" s="153">
        <v>26</v>
      </c>
      <c r="F390" s="153">
        <v>26</v>
      </c>
      <c r="G390" s="153">
        <v>0</v>
      </c>
      <c r="H390" s="154" t="s">
        <v>580</v>
      </c>
    </row>
    <row r="391" spans="1:8" x14ac:dyDescent="0.2">
      <c r="A391" s="192" t="s">
        <v>787</v>
      </c>
      <c r="B391" s="5" t="s">
        <v>125</v>
      </c>
      <c r="C391" s="54" t="s">
        <v>380</v>
      </c>
      <c r="D391" s="153">
        <v>686</v>
      </c>
      <c r="E391" s="153">
        <v>686</v>
      </c>
      <c r="F391" s="153">
        <v>686</v>
      </c>
      <c r="G391" s="153">
        <v>0</v>
      </c>
      <c r="H391" s="154" t="s">
        <v>581</v>
      </c>
    </row>
    <row r="392" spans="1:8" x14ac:dyDescent="0.2">
      <c r="A392" s="192" t="s">
        <v>787</v>
      </c>
      <c r="B392" s="5" t="s">
        <v>125</v>
      </c>
      <c r="C392" s="54" t="s">
        <v>302</v>
      </c>
      <c r="D392" s="153">
        <v>0</v>
      </c>
      <c r="E392" s="153">
        <v>0</v>
      </c>
      <c r="F392" s="153">
        <v>0</v>
      </c>
      <c r="G392" s="153">
        <v>0</v>
      </c>
      <c r="H392" s="154"/>
    </row>
    <row r="393" spans="1:8" x14ac:dyDescent="0.2">
      <c r="A393" s="192" t="s">
        <v>787</v>
      </c>
      <c r="B393" s="5" t="s">
        <v>125</v>
      </c>
      <c r="C393" s="54" t="s">
        <v>315</v>
      </c>
      <c r="D393" s="153">
        <v>0</v>
      </c>
      <c r="E393" s="153">
        <v>0</v>
      </c>
      <c r="F393" s="153">
        <v>0</v>
      </c>
      <c r="G393" s="153">
        <v>0</v>
      </c>
      <c r="H393" s="154" t="s">
        <v>582</v>
      </c>
    </row>
    <row r="394" spans="1:8" x14ac:dyDescent="0.2">
      <c r="A394" s="192" t="s">
        <v>787</v>
      </c>
      <c r="B394" s="5" t="s">
        <v>125</v>
      </c>
      <c r="C394" s="54" t="s">
        <v>348</v>
      </c>
      <c r="D394" s="153">
        <v>640</v>
      </c>
      <c r="E394" s="153">
        <v>640</v>
      </c>
      <c r="F394" s="153">
        <v>640</v>
      </c>
      <c r="G394" s="153">
        <v>0</v>
      </c>
      <c r="H394" s="154" t="s">
        <v>583</v>
      </c>
    </row>
    <row r="395" spans="1:8" x14ac:dyDescent="0.2">
      <c r="A395" s="192" t="s">
        <v>787</v>
      </c>
      <c r="B395" s="5" t="s">
        <v>125</v>
      </c>
      <c r="C395" s="54" t="s">
        <v>333</v>
      </c>
      <c r="D395" s="153">
        <v>0</v>
      </c>
      <c r="E395" s="153">
        <v>0</v>
      </c>
      <c r="F395" s="153">
        <v>0</v>
      </c>
      <c r="G395" s="153">
        <v>0</v>
      </c>
      <c r="H395" s="154"/>
    </row>
    <row r="396" spans="1:8" x14ac:dyDescent="0.2">
      <c r="A396" s="192" t="s">
        <v>787</v>
      </c>
      <c r="B396" s="5" t="s">
        <v>125</v>
      </c>
      <c r="C396" s="54" t="s">
        <v>338</v>
      </c>
      <c r="D396" s="153">
        <v>2400</v>
      </c>
      <c r="E396" s="153">
        <v>217</v>
      </c>
      <c r="F396" s="153">
        <v>217</v>
      </c>
      <c r="G396" s="153">
        <v>0</v>
      </c>
      <c r="H396" s="154">
        <v>4.5</v>
      </c>
    </row>
    <row r="397" spans="1:8" x14ac:dyDescent="0.2">
      <c r="A397" s="192" t="s">
        <v>787</v>
      </c>
      <c r="B397" s="5" t="s">
        <v>125</v>
      </c>
      <c r="C397" s="54" t="s">
        <v>551</v>
      </c>
      <c r="D397" s="153">
        <v>5000</v>
      </c>
      <c r="E397" s="153">
        <v>9</v>
      </c>
      <c r="F397" s="153">
        <v>9</v>
      </c>
      <c r="G397" s="153">
        <v>0</v>
      </c>
      <c r="H397" s="154">
        <v>4.5</v>
      </c>
    </row>
    <row r="398" spans="1:8" x14ac:dyDescent="0.2">
      <c r="A398" s="192" t="s">
        <v>787</v>
      </c>
      <c r="B398" s="5" t="s">
        <v>125</v>
      </c>
      <c r="C398" s="54" t="s">
        <v>584</v>
      </c>
      <c r="D398" s="153">
        <v>2</v>
      </c>
      <c r="E398" s="153">
        <v>2</v>
      </c>
      <c r="F398" s="153">
        <v>1</v>
      </c>
      <c r="G398" s="153">
        <v>0</v>
      </c>
      <c r="H398" s="154">
        <v>8</v>
      </c>
    </row>
    <row r="399" spans="1:8" x14ac:dyDescent="0.2">
      <c r="A399" s="192" t="s">
        <v>787</v>
      </c>
      <c r="B399" s="5" t="s">
        <v>148</v>
      </c>
      <c r="C399" s="54" t="s">
        <v>324</v>
      </c>
      <c r="D399" s="153">
        <v>235</v>
      </c>
      <c r="E399" s="153">
        <v>105</v>
      </c>
      <c r="F399" s="153"/>
      <c r="G399" s="153">
        <v>105</v>
      </c>
      <c r="H399" s="154">
        <v>1</v>
      </c>
    </row>
    <row r="400" spans="1:8" x14ac:dyDescent="0.2">
      <c r="A400" s="192" t="s">
        <v>787</v>
      </c>
      <c r="B400" s="5" t="s">
        <v>148</v>
      </c>
      <c r="C400" s="54" t="s">
        <v>406</v>
      </c>
      <c r="D400" s="153">
        <v>19</v>
      </c>
      <c r="E400" s="153">
        <v>15</v>
      </c>
      <c r="F400" s="153"/>
      <c r="G400" s="153"/>
      <c r="H400" s="154">
        <v>2</v>
      </c>
    </row>
    <row r="401" spans="1:8" x14ac:dyDescent="0.2">
      <c r="A401" s="192" t="s">
        <v>787</v>
      </c>
      <c r="B401" s="5" t="s">
        <v>148</v>
      </c>
      <c r="C401" s="54" t="s">
        <v>318</v>
      </c>
      <c r="D401" s="153">
        <v>73</v>
      </c>
      <c r="E401" s="153">
        <v>8</v>
      </c>
      <c r="F401" s="153"/>
      <c r="G401" s="153">
        <v>8</v>
      </c>
      <c r="H401" s="154">
        <v>2</v>
      </c>
    </row>
    <row r="402" spans="1:8" x14ac:dyDescent="0.2">
      <c r="A402" s="192" t="s">
        <v>787</v>
      </c>
      <c r="B402" s="5" t="s">
        <v>148</v>
      </c>
      <c r="C402" s="54" t="s">
        <v>623</v>
      </c>
      <c r="D402" s="153">
        <v>243</v>
      </c>
      <c r="E402" s="153">
        <v>243</v>
      </c>
      <c r="F402" s="153"/>
      <c r="G402" s="153">
        <v>243</v>
      </c>
      <c r="H402" s="154">
        <v>2.5</v>
      </c>
    </row>
    <row r="403" spans="1:8" x14ac:dyDescent="0.2">
      <c r="A403" s="192" t="s">
        <v>787</v>
      </c>
      <c r="B403" s="5" t="s">
        <v>148</v>
      </c>
      <c r="C403" s="54" t="s">
        <v>331</v>
      </c>
      <c r="D403" s="153">
        <v>90</v>
      </c>
      <c r="E403" s="153">
        <v>50</v>
      </c>
      <c r="F403" s="153">
        <v>50</v>
      </c>
      <c r="G403" s="153"/>
      <c r="H403" s="154">
        <v>1</v>
      </c>
    </row>
    <row r="404" spans="1:8" x14ac:dyDescent="0.2">
      <c r="A404" s="192" t="s">
        <v>787</v>
      </c>
      <c r="B404" s="5" t="s">
        <v>142</v>
      </c>
      <c r="C404" s="54" t="s">
        <v>365</v>
      </c>
      <c r="D404" s="153">
        <v>12</v>
      </c>
      <c r="E404" s="153">
        <v>12</v>
      </c>
      <c r="F404" s="153">
        <v>12</v>
      </c>
      <c r="G404" s="153">
        <v>0</v>
      </c>
      <c r="H404" s="154">
        <v>0.4</v>
      </c>
    </row>
    <row r="405" spans="1:8" x14ac:dyDescent="0.2">
      <c r="A405" s="192" t="s">
        <v>787</v>
      </c>
      <c r="B405" s="5" t="s">
        <v>142</v>
      </c>
      <c r="C405" s="54" t="s">
        <v>328</v>
      </c>
      <c r="D405" s="153">
        <v>400</v>
      </c>
      <c r="E405" s="153">
        <v>82</v>
      </c>
      <c r="F405" s="153">
        <v>40</v>
      </c>
      <c r="G405" s="153">
        <v>0</v>
      </c>
      <c r="H405" s="154">
        <v>1.1000000000000001</v>
      </c>
    </row>
    <row r="406" spans="1:8" x14ac:dyDescent="0.2">
      <c r="A406" s="192" t="s">
        <v>787</v>
      </c>
      <c r="B406" s="5" t="s">
        <v>142</v>
      </c>
      <c r="C406" s="54" t="s">
        <v>325</v>
      </c>
      <c r="D406" s="153">
        <v>650</v>
      </c>
      <c r="E406" s="153">
        <v>34</v>
      </c>
      <c r="F406" s="153">
        <v>34</v>
      </c>
      <c r="G406" s="153">
        <v>0</v>
      </c>
      <c r="H406" s="154">
        <v>4.0999999999999996</v>
      </c>
    </row>
    <row r="407" spans="1:8" x14ac:dyDescent="0.2">
      <c r="A407" s="192" t="s">
        <v>787</v>
      </c>
      <c r="B407" s="5" t="s">
        <v>142</v>
      </c>
      <c r="C407" s="54" t="s">
        <v>548</v>
      </c>
      <c r="D407" s="153">
        <v>453</v>
      </c>
      <c r="E407" s="153">
        <v>149</v>
      </c>
      <c r="F407" s="153">
        <v>149</v>
      </c>
      <c r="G407" s="153">
        <v>0</v>
      </c>
      <c r="H407" s="154">
        <v>0.6</v>
      </c>
    </row>
    <row r="408" spans="1:8" x14ac:dyDescent="0.2">
      <c r="A408" s="192" t="s">
        <v>787</v>
      </c>
      <c r="B408" s="5" t="s">
        <v>142</v>
      </c>
      <c r="C408" s="54" t="s">
        <v>320</v>
      </c>
      <c r="D408" s="153">
        <v>1500</v>
      </c>
      <c r="E408" s="153">
        <v>607</v>
      </c>
      <c r="F408" s="153">
        <v>607</v>
      </c>
      <c r="G408" s="153">
        <v>0</v>
      </c>
      <c r="H408" s="154">
        <v>2</v>
      </c>
    </row>
    <row r="409" spans="1:8" x14ac:dyDescent="0.2">
      <c r="A409" s="192" t="s">
        <v>787</v>
      </c>
      <c r="B409" s="5" t="s">
        <v>76</v>
      </c>
      <c r="C409" s="54" t="s">
        <v>442</v>
      </c>
      <c r="D409" s="153">
        <v>1735</v>
      </c>
      <c r="E409" s="153">
        <v>150</v>
      </c>
      <c r="F409" s="153">
        <v>150</v>
      </c>
      <c r="G409" s="153"/>
      <c r="H409" s="154">
        <v>1.8</v>
      </c>
    </row>
    <row r="410" spans="1:8" x14ac:dyDescent="0.2">
      <c r="A410" s="192" t="s">
        <v>787</v>
      </c>
      <c r="B410" s="5" t="s">
        <v>76</v>
      </c>
      <c r="C410" s="174" t="s">
        <v>434</v>
      </c>
      <c r="D410" s="93">
        <v>6</v>
      </c>
      <c r="E410" s="93">
        <v>6</v>
      </c>
      <c r="F410" s="93">
        <v>6</v>
      </c>
      <c r="G410" s="93"/>
      <c r="H410" s="140">
        <v>0.8</v>
      </c>
    </row>
    <row r="411" spans="1:8" x14ac:dyDescent="0.2">
      <c r="A411" s="192" t="s">
        <v>787</v>
      </c>
      <c r="B411" s="5" t="s">
        <v>76</v>
      </c>
      <c r="C411" s="174" t="s">
        <v>448</v>
      </c>
      <c r="D411" s="93">
        <v>290</v>
      </c>
      <c r="E411" s="93">
        <v>250</v>
      </c>
      <c r="F411" s="93">
        <v>250</v>
      </c>
      <c r="G411" s="93"/>
      <c r="H411" s="140">
        <v>0.4</v>
      </c>
    </row>
    <row r="412" spans="1:8" x14ac:dyDescent="0.2">
      <c r="A412" s="192" t="s">
        <v>787</v>
      </c>
      <c r="B412" s="5" t="s">
        <v>76</v>
      </c>
      <c r="C412" s="174" t="s">
        <v>466</v>
      </c>
      <c r="D412" s="93">
        <v>2500</v>
      </c>
      <c r="E412" s="93">
        <v>339</v>
      </c>
      <c r="F412" s="93">
        <v>339</v>
      </c>
      <c r="G412" s="93"/>
      <c r="H412" s="140">
        <v>1.6</v>
      </c>
    </row>
    <row r="413" spans="1:8" x14ac:dyDescent="0.2">
      <c r="A413" s="192" t="s">
        <v>787</v>
      </c>
      <c r="B413" s="5" t="s">
        <v>76</v>
      </c>
      <c r="C413" s="174" t="s">
        <v>761</v>
      </c>
      <c r="D413" s="93">
        <v>500</v>
      </c>
      <c r="E413" s="93">
        <v>492</v>
      </c>
      <c r="F413" s="93">
        <v>492</v>
      </c>
      <c r="G413" s="93"/>
      <c r="H413" s="140">
        <v>0.8</v>
      </c>
    </row>
    <row r="414" spans="1:8" x14ac:dyDescent="0.2">
      <c r="A414" s="192" t="s">
        <v>787</v>
      </c>
      <c r="B414" s="5" t="s">
        <v>76</v>
      </c>
      <c r="C414" s="54" t="s">
        <v>436</v>
      </c>
      <c r="D414" s="153">
        <v>81</v>
      </c>
      <c r="E414" s="153">
        <v>43</v>
      </c>
      <c r="F414" s="153">
        <v>43</v>
      </c>
      <c r="G414" s="153"/>
      <c r="H414" s="154">
        <v>0.7</v>
      </c>
    </row>
    <row r="415" spans="1:8" x14ac:dyDescent="0.2">
      <c r="A415" s="189">
        <v>36</v>
      </c>
      <c r="B415" s="2" t="s">
        <v>43</v>
      </c>
      <c r="C415" s="173"/>
      <c r="D415" s="70">
        <f>SUM(D416:D444)</f>
        <v>15600</v>
      </c>
      <c r="E415" s="70">
        <f>SUM(E416:E444)</f>
        <v>6614</v>
      </c>
      <c r="F415" s="70">
        <f>SUM(F416:F444)</f>
        <v>4515</v>
      </c>
      <c r="G415" s="70">
        <f>SUM(G416:G444)</f>
        <v>9</v>
      </c>
      <c r="H415" s="111"/>
    </row>
    <row r="416" spans="1:8" x14ac:dyDescent="0.2">
      <c r="A416" s="192" t="s">
        <v>787</v>
      </c>
      <c r="B416" s="5" t="s">
        <v>113</v>
      </c>
      <c r="C416" s="176" t="s">
        <v>351</v>
      </c>
      <c r="D416" s="153">
        <v>620</v>
      </c>
      <c r="E416" s="153">
        <v>144</v>
      </c>
      <c r="F416" s="153">
        <v>144</v>
      </c>
      <c r="G416" s="153"/>
      <c r="H416" s="130">
        <v>0.45</v>
      </c>
    </row>
    <row r="417" spans="1:8" x14ac:dyDescent="0.2">
      <c r="A417" s="192" t="s">
        <v>787</v>
      </c>
      <c r="B417" s="5" t="s">
        <v>113</v>
      </c>
      <c r="C417" s="176" t="s">
        <v>315</v>
      </c>
      <c r="D417" s="153">
        <v>350</v>
      </c>
      <c r="E417" s="153">
        <v>29</v>
      </c>
      <c r="F417" s="153">
        <v>29</v>
      </c>
      <c r="G417" s="153"/>
      <c r="H417" s="130">
        <v>1.4</v>
      </c>
    </row>
    <row r="418" spans="1:8" x14ac:dyDescent="0.2">
      <c r="A418" s="192" t="s">
        <v>787</v>
      </c>
      <c r="B418" s="5" t="s">
        <v>113</v>
      </c>
      <c r="C418" s="176" t="s">
        <v>528</v>
      </c>
      <c r="D418" s="153">
        <v>260</v>
      </c>
      <c r="E418" s="153">
        <v>159</v>
      </c>
      <c r="F418" s="153">
        <v>159</v>
      </c>
      <c r="G418" s="153"/>
      <c r="H418" s="130">
        <v>1.7</v>
      </c>
    </row>
    <row r="419" spans="1:8" x14ac:dyDescent="0.2">
      <c r="A419" s="192" t="s">
        <v>787</v>
      </c>
      <c r="B419" s="5" t="s">
        <v>113</v>
      </c>
      <c r="C419" s="176" t="s">
        <v>357</v>
      </c>
      <c r="D419" s="153">
        <v>240</v>
      </c>
      <c r="E419" s="153">
        <v>8</v>
      </c>
      <c r="F419" s="153">
        <v>8</v>
      </c>
      <c r="G419" s="153"/>
      <c r="H419" s="130">
        <v>1.6</v>
      </c>
    </row>
    <row r="420" spans="1:8" x14ac:dyDescent="0.2">
      <c r="A420" s="192" t="s">
        <v>787</v>
      </c>
      <c r="B420" s="5" t="s">
        <v>113</v>
      </c>
      <c r="C420" s="176" t="s">
        <v>316</v>
      </c>
      <c r="D420" s="153">
        <v>40</v>
      </c>
      <c r="E420" s="153">
        <v>13</v>
      </c>
      <c r="F420" s="153">
        <v>13</v>
      </c>
      <c r="G420" s="153"/>
      <c r="H420" s="130">
        <v>1.5</v>
      </c>
    </row>
    <row r="421" spans="1:8" x14ac:dyDescent="0.2">
      <c r="A421" s="192" t="s">
        <v>787</v>
      </c>
      <c r="B421" s="5" t="s">
        <v>113</v>
      </c>
      <c r="C421" s="176" t="s">
        <v>529</v>
      </c>
      <c r="D421" s="153">
        <v>2100</v>
      </c>
      <c r="E421" s="153">
        <v>993</v>
      </c>
      <c r="F421" s="153">
        <v>993</v>
      </c>
      <c r="G421" s="153"/>
      <c r="H421" s="130">
        <v>1.2</v>
      </c>
    </row>
    <row r="422" spans="1:8" x14ac:dyDescent="0.2">
      <c r="A422" s="192" t="s">
        <v>787</v>
      </c>
      <c r="B422" s="5" t="s">
        <v>113</v>
      </c>
      <c r="C422" s="176" t="s">
        <v>529</v>
      </c>
      <c r="D422" s="153">
        <v>4</v>
      </c>
      <c r="E422" s="153">
        <v>4</v>
      </c>
      <c r="F422" s="153">
        <v>4</v>
      </c>
      <c r="G422" s="153"/>
      <c r="H422" s="130">
        <v>0.6</v>
      </c>
    </row>
    <row r="423" spans="1:8" x14ac:dyDescent="0.2">
      <c r="A423" s="192" t="s">
        <v>787</v>
      </c>
      <c r="B423" s="5" t="s">
        <v>125</v>
      </c>
      <c r="C423" s="54" t="s">
        <v>497</v>
      </c>
      <c r="D423" s="153">
        <v>500</v>
      </c>
      <c r="E423" s="153">
        <v>370</v>
      </c>
      <c r="F423" s="153">
        <v>360</v>
      </c>
      <c r="G423" s="153">
        <v>0</v>
      </c>
      <c r="H423" s="154">
        <v>0.5</v>
      </c>
    </row>
    <row r="424" spans="1:8" x14ac:dyDescent="0.2">
      <c r="A424" s="192" t="s">
        <v>787</v>
      </c>
      <c r="B424" s="5" t="s">
        <v>125</v>
      </c>
      <c r="C424" s="54" t="s">
        <v>302</v>
      </c>
      <c r="D424" s="153">
        <v>0</v>
      </c>
      <c r="E424" s="153">
        <v>0</v>
      </c>
      <c r="F424" s="153">
        <v>0</v>
      </c>
      <c r="G424" s="153">
        <v>0</v>
      </c>
      <c r="H424" s="154">
        <v>0.7</v>
      </c>
    </row>
    <row r="425" spans="1:8" x14ac:dyDescent="0.2">
      <c r="A425" s="192" t="s">
        <v>787</v>
      </c>
      <c r="B425" s="5" t="s">
        <v>125</v>
      </c>
      <c r="C425" s="54" t="s">
        <v>584</v>
      </c>
      <c r="D425" s="153">
        <v>6</v>
      </c>
      <c r="E425" s="153">
        <v>6</v>
      </c>
      <c r="F425" s="153">
        <v>5</v>
      </c>
      <c r="G425" s="153">
        <v>0</v>
      </c>
      <c r="H425" s="154">
        <v>6.5</v>
      </c>
    </row>
    <row r="426" spans="1:8" x14ac:dyDescent="0.2">
      <c r="A426" s="192" t="s">
        <v>787</v>
      </c>
      <c r="B426" s="5" t="s">
        <v>148</v>
      </c>
      <c r="C426" s="54" t="s">
        <v>299</v>
      </c>
      <c r="D426" s="153">
        <v>1187</v>
      </c>
      <c r="E426" s="153">
        <v>1098</v>
      </c>
      <c r="F426" s="153">
        <v>1098</v>
      </c>
      <c r="G426" s="153"/>
      <c r="H426" s="154">
        <v>1</v>
      </c>
    </row>
    <row r="427" spans="1:8" x14ac:dyDescent="0.2">
      <c r="A427" s="192" t="s">
        <v>787</v>
      </c>
      <c r="B427" s="5" t="s">
        <v>148</v>
      </c>
      <c r="C427" s="54" t="s">
        <v>346</v>
      </c>
      <c r="D427" s="153">
        <v>60</v>
      </c>
      <c r="E427" s="153">
        <v>9</v>
      </c>
      <c r="F427" s="153">
        <v>0</v>
      </c>
      <c r="G427" s="153">
        <v>9</v>
      </c>
      <c r="H427" s="154">
        <v>1.5</v>
      </c>
    </row>
    <row r="428" spans="1:8" x14ac:dyDescent="0.2">
      <c r="A428" s="192" t="s">
        <v>787</v>
      </c>
      <c r="B428" s="5" t="s">
        <v>148</v>
      </c>
      <c r="C428" s="54" t="s">
        <v>339</v>
      </c>
      <c r="D428" s="153">
        <v>47</v>
      </c>
      <c r="E428" s="153">
        <v>32</v>
      </c>
      <c r="F428" s="153">
        <v>2</v>
      </c>
      <c r="G428" s="153"/>
      <c r="H428" s="154">
        <v>2</v>
      </c>
    </row>
    <row r="429" spans="1:8" x14ac:dyDescent="0.2">
      <c r="A429" s="192" t="s">
        <v>787</v>
      </c>
      <c r="B429" s="5" t="s">
        <v>148</v>
      </c>
      <c r="C429" s="54" t="s">
        <v>547</v>
      </c>
      <c r="D429" s="153">
        <v>43</v>
      </c>
      <c r="E429" s="153">
        <v>23</v>
      </c>
      <c r="F429" s="153">
        <v>23</v>
      </c>
      <c r="G429" s="153"/>
      <c r="H429" s="154">
        <v>2</v>
      </c>
    </row>
    <row r="430" spans="1:8" x14ac:dyDescent="0.2">
      <c r="A430" s="192" t="s">
        <v>787</v>
      </c>
      <c r="B430" s="5" t="s">
        <v>142</v>
      </c>
      <c r="C430" s="176" t="s">
        <v>380</v>
      </c>
      <c r="D430" s="153">
        <v>673</v>
      </c>
      <c r="E430" s="153">
        <v>65</v>
      </c>
      <c r="F430" s="153">
        <v>65</v>
      </c>
      <c r="G430" s="153">
        <v>0</v>
      </c>
      <c r="H430" s="130">
        <v>1.7</v>
      </c>
    </row>
    <row r="431" spans="1:8" x14ac:dyDescent="0.2">
      <c r="A431" s="192" t="s">
        <v>787</v>
      </c>
      <c r="B431" s="5" t="s">
        <v>142</v>
      </c>
      <c r="C431" s="176" t="s">
        <v>331</v>
      </c>
      <c r="D431" s="153">
        <v>1000</v>
      </c>
      <c r="E431" s="153">
        <v>10</v>
      </c>
      <c r="F431" s="153">
        <v>10</v>
      </c>
      <c r="G431" s="153">
        <v>0</v>
      </c>
      <c r="H431" s="130">
        <v>0.3</v>
      </c>
    </row>
    <row r="432" spans="1:8" x14ac:dyDescent="0.2">
      <c r="A432" s="192" t="s">
        <v>787</v>
      </c>
      <c r="B432" s="5" t="s">
        <v>142</v>
      </c>
      <c r="C432" s="176" t="s">
        <v>321</v>
      </c>
      <c r="D432" s="153">
        <v>2200</v>
      </c>
      <c r="E432" s="153">
        <v>1220</v>
      </c>
      <c r="F432" s="153">
        <v>0</v>
      </c>
      <c r="G432" s="153">
        <v>0</v>
      </c>
      <c r="H432" s="130">
        <v>0.35</v>
      </c>
    </row>
    <row r="433" spans="1:10" x14ac:dyDescent="0.2">
      <c r="A433" s="192" t="s">
        <v>787</v>
      </c>
      <c r="B433" s="5" t="s">
        <v>142</v>
      </c>
      <c r="C433" s="176" t="s">
        <v>305</v>
      </c>
      <c r="D433" s="153">
        <v>1880</v>
      </c>
      <c r="E433" s="153">
        <v>879</v>
      </c>
      <c r="F433" s="153">
        <v>50</v>
      </c>
      <c r="G433" s="153">
        <v>0</v>
      </c>
      <c r="H433" s="130">
        <v>0.2</v>
      </c>
    </row>
    <row r="434" spans="1:10" x14ac:dyDescent="0.2">
      <c r="A434" s="192" t="s">
        <v>787</v>
      </c>
      <c r="B434" s="5" t="s">
        <v>142</v>
      </c>
      <c r="C434" s="176" t="s">
        <v>408</v>
      </c>
      <c r="D434" s="153">
        <v>132</v>
      </c>
      <c r="E434" s="153">
        <v>72</v>
      </c>
      <c r="F434" s="153">
        <v>72</v>
      </c>
      <c r="G434" s="153">
        <v>0</v>
      </c>
      <c r="H434" s="130">
        <v>0.8</v>
      </c>
    </row>
    <row r="435" spans="1:10" x14ac:dyDescent="0.2">
      <c r="A435" s="192" t="s">
        <v>787</v>
      </c>
      <c r="B435" s="5" t="s">
        <v>142</v>
      </c>
      <c r="C435" s="176" t="s">
        <v>302</v>
      </c>
      <c r="D435" s="153">
        <v>450</v>
      </c>
      <c r="E435" s="153">
        <v>141</v>
      </c>
      <c r="F435" s="153">
        <v>141</v>
      </c>
      <c r="G435" s="153">
        <v>0</v>
      </c>
      <c r="H435" s="130">
        <v>1.1000000000000001</v>
      </c>
    </row>
    <row r="436" spans="1:10" x14ac:dyDescent="0.2">
      <c r="A436" s="192" t="s">
        <v>787</v>
      </c>
      <c r="B436" s="5" t="s">
        <v>142</v>
      </c>
      <c r="C436" s="176" t="s">
        <v>353</v>
      </c>
      <c r="D436" s="153">
        <v>2000</v>
      </c>
      <c r="E436" s="153">
        <v>81</v>
      </c>
      <c r="F436" s="153">
        <v>81</v>
      </c>
      <c r="G436" s="153">
        <v>0</v>
      </c>
      <c r="H436" s="130">
        <v>1.3</v>
      </c>
    </row>
    <row r="437" spans="1:10" x14ac:dyDescent="0.2">
      <c r="A437" s="192" t="s">
        <v>787</v>
      </c>
      <c r="B437" s="5" t="s">
        <v>76</v>
      </c>
      <c r="C437" s="54" t="s">
        <v>434</v>
      </c>
      <c r="D437" s="153">
        <v>10</v>
      </c>
      <c r="E437" s="153">
        <v>10</v>
      </c>
      <c r="F437" s="153">
        <v>10</v>
      </c>
      <c r="G437" s="153"/>
      <c r="H437" s="154">
        <v>0.2</v>
      </c>
    </row>
    <row r="438" spans="1:10" x14ac:dyDescent="0.2">
      <c r="A438" s="192" t="s">
        <v>787</v>
      </c>
      <c r="B438" s="5" t="s">
        <v>76</v>
      </c>
      <c r="C438" s="54" t="s">
        <v>440</v>
      </c>
      <c r="D438" s="153">
        <v>200</v>
      </c>
      <c r="E438" s="153">
        <v>181</v>
      </c>
      <c r="F438" s="153">
        <v>181</v>
      </c>
      <c r="G438" s="153"/>
      <c r="H438" s="154">
        <v>1</v>
      </c>
    </row>
    <row r="439" spans="1:10" x14ac:dyDescent="0.2">
      <c r="A439" s="192" t="s">
        <v>787</v>
      </c>
      <c r="B439" s="5" t="s">
        <v>76</v>
      </c>
      <c r="C439" s="54" t="s">
        <v>450</v>
      </c>
      <c r="D439" s="153">
        <v>900</v>
      </c>
      <c r="E439" s="153">
        <v>662</v>
      </c>
      <c r="F439" s="153">
        <v>662</v>
      </c>
      <c r="G439" s="153"/>
      <c r="H439" s="154">
        <v>1.3</v>
      </c>
    </row>
    <row r="440" spans="1:10" x14ac:dyDescent="0.2">
      <c r="A440" s="192" t="s">
        <v>787</v>
      </c>
      <c r="B440" s="5" t="s">
        <v>76</v>
      </c>
      <c r="C440" s="54" t="s">
        <v>761</v>
      </c>
      <c r="D440" s="153">
        <v>30</v>
      </c>
      <c r="E440" s="153">
        <v>4</v>
      </c>
      <c r="F440" s="153">
        <v>4</v>
      </c>
      <c r="G440" s="153"/>
      <c r="H440" s="154">
        <v>0.5</v>
      </c>
    </row>
    <row r="441" spans="1:10" x14ac:dyDescent="0.2">
      <c r="A441" s="192" t="s">
        <v>787</v>
      </c>
      <c r="B441" s="56" t="s">
        <v>76</v>
      </c>
      <c r="C441" s="54" t="s">
        <v>461</v>
      </c>
      <c r="D441" s="153">
        <v>250</v>
      </c>
      <c r="E441" s="153">
        <v>46</v>
      </c>
      <c r="F441" s="153">
        <v>46</v>
      </c>
      <c r="G441" s="153"/>
      <c r="H441" s="154">
        <v>1</v>
      </c>
    </row>
    <row r="442" spans="1:10" x14ac:dyDescent="0.2">
      <c r="A442" s="192" t="s">
        <v>787</v>
      </c>
      <c r="B442" s="5" t="s">
        <v>76</v>
      </c>
      <c r="C442" s="54" t="s">
        <v>460</v>
      </c>
      <c r="D442" s="153">
        <v>140</v>
      </c>
      <c r="E442" s="153">
        <v>131</v>
      </c>
      <c r="F442" s="153">
        <v>131</v>
      </c>
      <c r="G442" s="153"/>
      <c r="H442" s="154">
        <v>0.5</v>
      </c>
    </row>
    <row r="443" spans="1:10" x14ac:dyDescent="0.2">
      <c r="A443" s="192" t="s">
        <v>787</v>
      </c>
      <c r="B443" s="5" t="s">
        <v>76</v>
      </c>
      <c r="C443" s="54" t="s">
        <v>760</v>
      </c>
      <c r="D443" s="153">
        <v>180</v>
      </c>
      <c r="E443" s="153">
        <v>126</v>
      </c>
      <c r="F443" s="153">
        <v>126</v>
      </c>
      <c r="G443" s="153"/>
      <c r="H443" s="154">
        <v>0.2</v>
      </c>
    </row>
    <row r="444" spans="1:10" x14ac:dyDescent="0.2">
      <c r="A444" s="192" t="s">
        <v>787</v>
      </c>
      <c r="B444" s="5" t="s">
        <v>76</v>
      </c>
      <c r="C444" s="54" t="s">
        <v>758</v>
      </c>
      <c r="D444" s="153">
        <v>98</v>
      </c>
      <c r="E444" s="153">
        <v>98</v>
      </c>
      <c r="F444" s="153">
        <v>98</v>
      </c>
      <c r="G444" s="153"/>
      <c r="H444" s="154">
        <v>1</v>
      </c>
    </row>
    <row r="445" spans="1:10" s="3" customFormat="1" x14ac:dyDescent="0.2">
      <c r="A445" s="189">
        <v>37</v>
      </c>
      <c r="B445" s="2" t="s">
        <v>269</v>
      </c>
      <c r="C445" s="42"/>
      <c r="D445" s="76">
        <f>SUM(D446:D447)</f>
        <v>950</v>
      </c>
      <c r="E445" s="76">
        <f>SUM(E446:E447)</f>
        <v>406</v>
      </c>
      <c r="F445" s="76">
        <f>SUM(F446:F447)</f>
        <v>406</v>
      </c>
      <c r="G445" s="76">
        <f>SUM(G446:G447)</f>
        <v>0</v>
      </c>
      <c r="H445" s="121"/>
      <c r="J445" s="1"/>
    </row>
    <row r="446" spans="1:10" x14ac:dyDescent="0.2">
      <c r="A446" s="194" t="s">
        <v>787</v>
      </c>
      <c r="B446" s="7" t="s">
        <v>113</v>
      </c>
      <c r="C446" s="37" t="s">
        <v>331</v>
      </c>
      <c r="D446" s="156">
        <v>610</v>
      </c>
      <c r="E446" s="156">
        <v>372</v>
      </c>
      <c r="F446" s="156">
        <v>372</v>
      </c>
      <c r="G446" s="156"/>
      <c r="H446" s="132">
        <v>0.3</v>
      </c>
    </row>
    <row r="447" spans="1:10" x14ac:dyDescent="0.2">
      <c r="A447" s="205" t="s">
        <v>787</v>
      </c>
      <c r="B447" s="7" t="s">
        <v>113</v>
      </c>
      <c r="C447" s="18" t="s">
        <v>331</v>
      </c>
      <c r="D447" s="399">
        <v>340</v>
      </c>
      <c r="E447" s="399">
        <v>34</v>
      </c>
      <c r="F447" s="399">
        <v>34</v>
      </c>
      <c r="G447" s="399"/>
      <c r="H447" s="146">
        <v>0.25</v>
      </c>
    </row>
    <row r="448" spans="1:10" ht="12.75" customHeight="1" x14ac:dyDescent="0.2">
      <c r="A448" s="189">
        <v>38</v>
      </c>
      <c r="B448" s="2" t="s">
        <v>87</v>
      </c>
      <c r="C448" s="34"/>
      <c r="D448" s="76">
        <f>SUM(D449:D450)</f>
        <v>175</v>
      </c>
      <c r="E448" s="76">
        <f>SUM(E449:E450)</f>
        <v>73</v>
      </c>
      <c r="F448" s="76">
        <f>SUM(F449:F450)</f>
        <v>73</v>
      </c>
      <c r="G448" s="76">
        <f>SUM(G449:G450)</f>
        <v>0</v>
      </c>
      <c r="H448" s="124"/>
    </row>
    <row r="449" spans="1:10" ht="12.75" customHeight="1" x14ac:dyDescent="0.2">
      <c r="A449" s="192" t="s">
        <v>787</v>
      </c>
      <c r="B449" s="5" t="s">
        <v>113</v>
      </c>
      <c r="C449" s="54" t="s">
        <v>527</v>
      </c>
      <c r="D449" s="153">
        <v>130</v>
      </c>
      <c r="E449" s="153">
        <v>61</v>
      </c>
      <c r="F449" s="153">
        <v>61</v>
      </c>
      <c r="G449" s="153"/>
      <c r="H449" s="154">
        <v>2</v>
      </c>
    </row>
    <row r="450" spans="1:10" ht="12.75" customHeight="1" x14ac:dyDescent="0.2">
      <c r="A450" s="197" t="s">
        <v>787</v>
      </c>
      <c r="B450" s="5" t="s">
        <v>76</v>
      </c>
      <c r="C450" s="160" t="s">
        <v>450</v>
      </c>
      <c r="D450" s="155">
        <v>45</v>
      </c>
      <c r="E450" s="155">
        <v>12</v>
      </c>
      <c r="F450" s="155">
        <v>12</v>
      </c>
      <c r="G450" s="155"/>
      <c r="H450" s="135">
        <v>1.6</v>
      </c>
    </row>
    <row r="451" spans="1:10" s="3" customFormat="1" ht="12.75" customHeight="1" x14ac:dyDescent="0.2">
      <c r="A451" s="189">
        <v>39</v>
      </c>
      <c r="B451" s="2" t="s">
        <v>156</v>
      </c>
      <c r="C451" s="42"/>
      <c r="D451" s="76">
        <f>SUM(D452:D453)</f>
        <v>165</v>
      </c>
      <c r="E451" s="76">
        <f>SUM(E452:E453)</f>
        <v>91</v>
      </c>
      <c r="F451" s="76">
        <f>SUM(F452:F453)</f>
        <v>82</v>
      </c>
      <c r="G451" s="76">
        <f>SUM(G452:G453)</f>
        <v>9</v>
      </c>
      <c r="H451" s="121"/>
      <c r="J451" s="1"/>
    </row>
    <row r="452" spans="1:10" ht="12.75" customHeight="1" x14ac:dyDescent="0.2">
      <c r="A452" s="194" t="s">
        <v>787</v>
      </c>
      <c r="B452" s="5" t="s">
        <v>76</v>
      </c>
      <c r="C452" s="174" t="s">
        <v>433</v>
      </c>
      <c r="D452" s="93">
        <v>108</v>
      </c>
      <c r="E452" s="93">
        <v>82</v>
      </c>
      <c r="F452" s="93">
        <v>82</v>
      </c>
      <c r="G452" s="93"/>
      <c r="H452" s="140">
        <v>0.6</v>
      </c>
    </row>
    <row r="453" spans="1:10" ht="12.75" customHeight="1" x14ac:dyDescent="0.2">
      <c r="A453" s="194" t="s">
        <v>787</v>
      </c>
      <c r="B453" s="5" t="s">
        <v>76</v>
      </c>
      <c r="C453" s="174" t="s">
        <v>442</v>
      </c>
      <c r="D453" s="93">
        <v>57</v>
      </c>
      <c r="E453" s="93">
        <v>9</v>
      </c>
      <c r="F453" s="93"/>
      <c r="G453" s="93">
        <v>9</v>
      </c>
      <c r="H453" s="140">
        <v>0.6</v>
      </c>
    </row>
    <row r="454" spans="1:10" ht="12.75" customHeight="1" x14ac:dyDescent="0.2">
      <c r="A454" s="189">
        <v>40</v>
      </c>
      <c r="B454" s="2" t="s">
        <v>61</v>
      </c>
      <c r="C454" s="173"/>
      <c r="D454" s="70">
        <f>SUM(D455:D484)</f>
        <v>8802</v>
      </c>
      <c r="E454" s="70">
        <f>SUM(E455:E484)</f>
        <v>4325</v>
      </c>
      <c r="F454" s="70">
        <f>SUM(F455:F484)</f>
        <v>3211</v>
      </c>
      <c r="G454" s="70">
        <f>SUM(G455:G484)</f>
        <v>12</v>
      </c>
      <c r="H454" s="111"/>
    </row>
    <row r="455" spans="1:10" ht="12.75" customHeight="1" x14ac:dyDescent="0.2">
      <c r="A455" s="194" t="s">
        <v>787</v>
      </c>
      <c r="B455" s="5" t="s">
        <v>113</v>
      </c>
      <c r="C455" s="54" t="s">
        <v>530</v>
      </c>
      <c r="D455" s="153">
        <v>100</v>
      </c>
      <c r="E455" s="153">
        <v>75</v>
      </c>
      <c r="F455" s="153">
        <v>75</v>
      </c>
      <c r="G455" s="153"/>
      <c r="H455" s="154">
        <v>0.5</v>
      </c>
    </row>
    <row r="456" spans="1:10" ht="12.75" customHeight="1" x14ac:dyDescent="0.2">
      <c r="A456" s="194" t="s">
        <v>787</v>
      </c>
      <c r="B456" s="5" t="s">
        <v>113</v>
      </c>
      <c r="C456" s="54" t="s">
        <v>531</v>
      </c>
      <c r="D456" s="153">
        <v>30</v>
      </c>
      <c r="E456" s="153">
        <v>20</v>
      </c>
      <c r="F456" s="153">
        <v>20</v>
      </c>
      <c r="G456" s="153"/>
      <c r="H456" s="154">
        <v>0.5</v>
      </c>
    </row>
    <row r="457" spans="1:10" ht="12.75" customHeight="1" x14ac:dyDescent="0.2">
      <c r="A457" s="194" t="s">
        <v>787</v>
      </c>
      <c r="B457" s="5" t="s">
        <v>113</v>
      </c>
      <c r="C457" s="54" t="s">
        <v>527</v>
      </c>
      <c r="D457" s="153">
        <v>130</v>
      </c>
      <c r="E457" s="153">
        <v>11</v>
      </c>
      <c r="F457" s="153">
        <v>11</v>
      </c>
      <c r="G457" s="153"/>
      <c r="H457" s="154">
        <v>1.5</v>
      </c>
    </row>
    <row r="458" spans="1:10" ht="12.75" customHeight="1" x14ac:dyDescent="0.2">
      <c r="A458" s="194" t="s">
        <v>787</v>
      </c>
      <c r="B458" s="5" t="s">
        <v>113</v>
      </c>
      <c r="C458" s="54" t="s">
        <v>365</v>
      </c>
      <c r="D458" s="153">
        <v>200</v>
      </c>
      <c r="E458" s="153">
        <v>200</v>
      </c>
      <c r="F458" s="153">
        <v>200</v>
      </c>
      <c r="G458" s="153"/>
      <c r="H458" s="154">
        <v>0.15</v>
      </c>
    </row>
    <row r="459" spans="1:10" ht="12.75" customHeight="1" x14ac:dyDescent="0.2">
      <c r="A459" s="194" t="s">
        <v>787</v>
      </c>
      <c r="B459" s="364" t="s">
        <v>120</v>
      </c>
      <c r="C459" s="160" t="s">
        <v>323</v>
      </c>
      <c r="D459" s="155">
        <v>370</v>
      </c>
      <c r="E459" s="155">
        <v>370</v>
      </c>
      <c r="F459" s="155">
        <v>0</v>
      </c>
      <c r="G459" s="155">
        <v>0</v>
      </c>
      <c r="H459" s="135">
        <v>0.3</v>
      </c>
    </row>
    <row r="460" spans="1:10" ht="12.75" customHeight="1" x14ac:dyDescent="0.2">
      <c r="A460" s="194" t="s">
        <v>787</v>
      </c>
      <c r="B460" s="364" t="s">
        <v>120</v>
      </c>
      <c r="C460" s="160" t="s">
        <v>368</v>
      </c>
      <c r="D460" s="155">
        <v>45</v>
      </c>
      <c r="E460" s="155">
        <v>45</v>
      </c>
      <c r="F460" s="155">
        <v>0</v>
      </c>
      <c r="G460" s="155">
        <v>0</v>
      </c>
      <c r="H460" s="135">
        <v>0.5</v>
      </c>
    </row>
    <row r="461" spans="1:10" ht="12.75" customHeight="1" x14ac:dyDescent="0.2">
      <c r="A461" s="194" t="s">
        <v>787</v>
      </c>
      <c r="B461" s="364" t="s">
        <v>120</v>
      </c>
      <c r="C461" s="160" t="s">
        <v>403</v>
      </c>
      <c r="D461" s="155">
        <v>34</v>
      </c>
      <c r="E461" s="155">
        <v>34</v>
      </c>
      <c r="F461" s="155">
        <v>0</v>
      </c>
      <c r="G461" s="155">
        <v>0</v>
      </c>
      <c r="H461" s="135">
        <v>0.3</v>
      </c>
    </row>
    <row r="462" spans="1:10" ht="12.75" customHeight="1" x14ac:dyDescent="0.2">
      <c r="A462" s="194" t="s">
        <v>787</v>
      </c>
      <c r="B462" s="9" t="s">
        <v>148</v>
      </c>
      <c r="C462" s="160" t="s">
        <v>368</v>
      </c>
      <c r="D462" s="155">
        <v>81</v>
      </c>
      <c r="E462" s="155">
        <v>51</v>
      </c>
      <c r="F462" s="155">
        <v>51</v>
      </c>
      <c r="G462" s="155"/>
      <c r="H462" s="135">
        <v>2</v>
      </c>
    </row>
    <row r="463" spans="1:10" ht="12.75" customHeight="1" x14ac:dyDescent="0.2">
      <c r="A463" s="194" t="s">
        <v>787</v>
      </c>
      <c r="B463" s="9" t="s">
        <v>148</v>
      </c>
      <c r="C463" s="160" t="s">
        <v>326</v>
      </c>
      <c r="D463" s="155">
        <v>4</v>
      </c>
      <c r="E463" s="155">
        <v>16</v>
      </c>
      <c r="F463" s="155">
        <v>4</v>
      </c>
      <c r="G463" s="155">
        <v>12</v>
      </c>
      <c r="H463" s="135">
        <v>2</v>
      </c>
    </row>
    <row r="464" spans="1:10" ht="12.75" customHeight="1" x14ac:dyDescent="0.2">
      <c r="A464" s="194" t="s">
        <v>787</v>
      </c>
      <c r="B464" s="9" t="s">
        <v>148</v>
      </c>
      <c r="C464" s="160" t="s">
        <v>353</v>
      </c>
      <c r="D464" s="155">
        <v>637</v>
      </c>
      <c r="E464" s="155">
        <v>653</v>
      </c>
      <c r="F464" s="155">
        <v>0</v>
      </c>
      <c r="G464" s="155"/>
      <c r="H464" s="135">
        <v>2</v>
      </c>
    </row>
    <row r="465" spans="1:8" ht="12.75" customHeight="1" x14ac:dyDescent="0.2">
      <c r="A465" s="192" t="s">
        <v>787</v>
      </c>
      <c r="B465" s="9" t="s">
        <v>142</v>
      </c>
      <c r="C465" s="160" t="s">
        <v>302</v>
      </c>
      <c r="D465" s="155">
        <v>140</v>
      </c>
      <c r="E465" s="155">
        <v>16</v>
      </c>
      <c r="F465" s="155">
        <v>16</v>
      </c>
      <c r="G465" s="155">
        <v>0</v>
      </c>
      <c r="H465" s="135">
        <v>1.2</v>
      </c>
    </row>
    <row r="466" spans="1:8" ht="12.75" customHeight="1" x14ac:dyDescent="0.2">
      <c r="A466" s="192" t="s">
        <v>787</v>
      </c>
      <c r="B466" s="5" t="s">
        <v>76</v>
      </c>
      <c r="C466" s="160" t="s">
        <v>432</v>
      </c>
      <c r="D466" s="155">
        <v>500</v>
      </c>
      <c r="E466" s="155">
        <v>360</v>
      </c>
      <c r="F466" s="155">
        <v>360</v>
      </c>
      <c r="G466" s="155"/>
      <c r="H466" s="135">
        <v>0.6</v>
      </c>
    </row>
    <row r="467" spans="1:8" ht="12.75" customHeight="1" x14ac:dyDescent="0.2">
      <c r="A467" s="192" t="s">
        <v>787</v>
      </c>
      <c r="B467" s="5" t="s">
        <v>76</v>
      </c>
      <c r="C467" s="160" t="s">
        <v>460</v>
      </c>
      <c r="D467" s="155">
        <v>410</v>
      </c>
      <c r="E467" s="155">
        <v>410</v>
      </c>
      <c r="F467" s="155">
        <v>410</v>
      </c>
      <c r="G467" s="155"/>
      <c r="H467" s="135">
        <v>0.6</v>
      </c>
    </row>
    <row r="468" spans="1:8" ht="12.75" customHeight="1" x14ac:dyDescent="0.2">
      <c r="A468" s="192" t="s">
        <v>787</v>
      </c>
      <c r="B468" s="5" t="s">
        <v>76</v>
      </c>
      <c r="C468" s="160" t="s">
        <v>437</v>
      </c>
      <c r="D468" s="155">
        <v>11</v>
      </c>
      <c r="E468" s="155">
        <v>11</v>
      </c>
      <c r="F468" s="155">
        <v>11</v>
      </c>
      <c r="G468" s="155"/>
      <c r="H468" s="135">
        <v>0.3</v>
      </c>
    </row>
    <row r="469" spans="1:8" ht="12.75" customHeight="1" x14ac:dyDescent="0.2">
      <c r="A469" s="192" t="s">
        <v>787</v>
      </c>
      <c r="B469" s="5" t="s">
        <v>76</v>
      </c>
      <c r="C469" s="160" t="s">
        <v>438</v>
      </c>
      <c r="D469" s="155">
        <v>80</v>
      </c>
      <c r="E469" s="155">
        <v>77</v>
      </c>
      <c r="F469" s="155">
        <v>77</v>
      </c>
      <c r="G469" s="155"/>
      <c r="H469" s="135">
        <v>0.5</v>
      </c>
    </row>
    <row r="470" spans="1:8" ht="12.75" customHeight="1" x14ac:dyDescent="0.2">
      <c r="A470" s="197" t="s">
        <v>787</v>
      </c>
      <c r="B470" s="5" t="s">
        <v>76</v>
      </c>
      <c r="C470" s="160" t="s">
        <v>757</v>
      </c>
      <c r="D470" s="155">
        <v>56</v>
      </c>
      <c r="E470" s="155">
        <v>45</v>
      </c>
      <c r="F470" s="155">
        <v>45</v>
      </c>
      <c r="G470" s="155"/>
      <c r="H470" s="135">
        <v>0.7</v>
      </c>
    </row>
    <row r="471" spans="1:8" ht="12.75" customHeight="1" x14ac:dyDescent="0.2">
      <c r="A471" s="197" t="s">
        <v>787</v>
      </c>
      <c r="B471" s="5" t="s">
        <v>76</v>
      </c>
      <c r="C471" s="160" t="s">
        <v>463</v>
      </c>
      <c r="D471" s="155">
        <v>256</v>
      </c>
      <c r="E471" s="155">
        <v>97</v>
      </c>
      <c r="F471" s="155">
        <v>97</v>
      </c>
      <c r="G471" s="155"/>
      <c r="H471" s="135">
        <v>1</v>
      </c>
    </row>
    <row r="472" spans="1:8" ht="12.75" customHeight="1" x14ac:dyDescent="0.2">
      <c r="A472" s="197" t="s">
        <v>787</v>
      </c>
      <c r="B472" s="5" t="s">
        <v>76</v>
      </c>
      <c r="C472" s="54" t="s">
        <v>504</v>
      </c>
      <c r="D472" s="153">
        <v>82</v>
      </c>
      <c r="E472" s="153">
        <v>21</v>
      </c>
      <c r="F472" s="153">
        <v>21</v>
      </c>
      <c r="G472" s="153"/>
      <c r="H472" s="154">
        <v>1</v>
      </c>
    </row>
    <row r="473" spans="1:8" ht="12.75" customHeight="1" x14ac:dyDescent="0.2">
      <c r="A473" s="197" t="s">
        <v>787</v>
      </c>
      <c r="B473" s="5" t="s">
        <v>76</v>
      </c>
      <c r="C473" s="54" t="s">
        <v>432</v>
      </c>
      <c r="D473" s="153">
        <v>104</v>
      </c>
      <c r="E473" s="153">
        <v>55</v>
      </c>
      <c r="F473" s="153">
        <v>55</v>
      </c>
      <c r="G473" s="153"/>
      <c r="H473" s="154">
        <v>0.6</v>
      </c>
    </row>
    <row r="474" spans="1:8" ht="12.75" customHeight="1" x14ac:dyDescent="0.2">
      <c r="A474" s="197" t="s">
        <v>787</v>
      </c>
      <c r="B474" s="5" t="s">
        <v>76</v>
      </c>
      <c r="C474" s="54" t="s">
        <v>446</v>
      </c>
      <c r="D474" s="153">
        <v>23</v>
      </c>
      <c r="E474" s="153">
        <v>13</v>
      </c>
      <c r="F474" s="153">
        <v>13</v>
      </c>
      <c r="G474" s="153"/>
      <c r="H474" s="154">
        <v>0.8</v>
      </c>
    </row>
    <row r="475" spans="1:8" ht="12.75" customHeight="1" x14ac:dyDescent="0.2">
      <c r="A475" s="197" t="s">
        <v>787</v>
      </c>
      <c r="B475" s="5" t="s">
        <v>76</v>
      </c>
      <c r="C475" s="54" t="s">
        <v>432</v>
      </c>
      <c r="D475" s="153">
        <v>680</v>
      </c>
      <c r="E475" s="153">
        <v>413</v>
      </c>
      <c r="F475" s="153">
        <v>413</v>
      </c>
      <c r="G475" s="153"/>
      <c r="H475" s="154">
        <v>1.5</v>
      </c>
    </row>
    <row r="476" spans="1:8" ht="12.75" customHeight="1" x14ac:dyDescent="0.2">
      <c r="A476" s="197" t="s">
        <v>787</v>
      </c>
      <c r="B476" s="5" t="s">
        <v>76</v>
      </c>
      <c r="C476" s="54" t="s">
        <v>440</v>
      </c>
      <c r="D476" s="153">
        <v>250</v>
      </c>
      <c r="E476" s="153">
        <v>1</v>
      </c>
      <c r="F476" s="153">
        <v>1</v>
      </c>
      <c r="G476" s="153"/>
      <c r="H476" s="154">
        <v>2</v>
      </c>
    </row>
    <row r="477" spans="1:8" ht="12.75" customHeight="1" x14ac:dyDescent="0.2">
      <c r="A477" s="202" t="s">
        <v>787</v>
      </c>
      <c r="B477" s="5" t="s">
        <v>76</v>
      </c>
      <c r="C477" s="54" t="s">
        <v>433</v>
      </c>
      <c r="D477" s="153">
        <v>2400</v>
      </c>
      <c r="E477" s="153">
        <v>251</v>
      </c>
      <c r="F477" s="153">
        <v>251</v>
      </c>
      <c r="G477" s="153"/>
      <c r="H477" s="154">
        <v>1.7</v>
      </c>
    </row>
    <row r="478" spans="1:8" ht="12.75" customHeight="1" x14ac:dyDescent="0.2">
      <c r="A478" s="202" t="s">
        <v>787</v>
      </c>
      <c r="B478" s="5" t="s">
        <v>76</v>
      </c>
      <c r="C478" s="54" t="s">
        <v>450</v>
      </c>
      <c r="D478" s="153">
        <v>66</v>
      </c>
      <c r="E478" s="153">
        <v>13</v>
      </c>
      <c r="F478" s="153">
        <v>13</v>
      </c>
      <c r="G478" s="153"/>
      <c r="H478" s="154">
        <v>1</v>
      </c>
    </row>
    <row r="479" spans="1:8" ht="12.75" customHeight="1" x14ac:dyDescent="0.2">
      <c r="A479" s="202" t="s">
        <v>787</v>
      </c>
      <c r="B479" s="5" t="s">
        <v>76</v>
      </c>
      <c r="C479" s="54" t="s">
        <v>442</v>
      </c>
      <c r="D479" s="153">
        <v>490</v>
      </c>
      <c r="E479" s="153">
        <v>85</v>
      </c>
      <c r="F479" s="153">
        <v>85</v>
      </c>
      <c r="G479" s="153"/>
      <c r="H479" s="154">
        <v>1.2</v>
      </c>
    </row>
    <row r="480" spans="1:8" ht="12.75" customHeight="1" x14ac:dyDescent="0.2">
      <c r="A480" s="202" t="s">
        <v>787</v>
      </c>
      <c r="B480" s="5" t="s">
        <v>76</v>
      </c>
      <c r="C480" s="54" t="s">
        <v>444</v>
      </c>
      <c r="D480" s="153">
        <v>703</v>
      </c>
      <c r="E480" s="153">
        <v>703</v>
      </c>
      <c r="F480" s="153">
        <v>703</v>
      </c>
      <c r="G480" s="153"/>
      <c r="H480" s="154">
        <v>0.25</v>
      </c>
    </row>
    <row r="481" spans="1:8" ht="12.75" customHeight="1" x14ac:dyDescent="0.2">
      <c r="A481" s="202" t="s">
        <v>787</v>
      </c>
      <c r="B481" s="5" t="s">
        <v>76</v>
      </c>
      <c r="C481" s="54" t="s">
        <v>457</v>
      </c>
      <c r="D481" s="153">
        <v>140</v>
      </c>
      <c r="E481" s="153">
        <v>39</v>
      </c>
      <c r="F481" s="153">
        <v>39</v>
      </c>
      <c r="G481" s="153"/>
      <c r="H481" s="154">
        <v>0.6</v>
      </c>
    </row>
    <row r="482" spans="1:8" ht="12.75" customHeight="1" x14ac:dyDescent="0.2">
      <c r="A482" s="202" t="s">
        <v>787</v>
      </c>
      <c r="B482" s="5" t="s">
        <v>76</v>
      </c>
      <c r="C482" s="54" t="s">
        <v>464</v>
      </c>
      <c r="D482" s="153">
        <v>86</v>
      </c>
      <c r="E482" s="153">
        <v>2</v>
      </c>
      <c r="F482" s="153">
        <v>2</v>
      </c>
      <c r="G482" s="153"/>
      <c r="H482" s="154">
        <v>0.9</v>
      </c>
    </row>
    <row r="483" spans="1:8" ht="12.75" customHeight="1" x14ac:dyDescent="0.2">
      <c r="A483" s="197" t="s">
        <v>787</v>
      </c>
      <c r="B483" s="5" t="s">
        <v>76</v>
      </c>
      <c r="C483" s="54" t="s">
        <v>453</v>
      </c>
      <c r="D483" s="153">
        <v>54</v>
      </c>
      <c r="E483" s="153">
        <v>14</v>
      </c>
      <c r="F483" s="153">
        <v>14</v>
      </c>
      <c r="G483" s="153"/>
      <c r="H483" s="154">
        <v>1.3</v>
      </c>
    </row>
    <row r="484" spans="1:8" ht="12.75" customHeight="1" x14ac:dyDescent="0.2">
      <c r="A484" s="202" t="s">
        <v>787</v>
      </c>
      <c r="B484" s="5" t="s">
        <v>76</v>
      </c>
      <c r="C484" s="54" t="s">
        <v>467</v>
      </c>
      <c r="D484" s="153">
        <v>640</v>
      </c>
      <c r="E484" s="153">
        <v>224</v>
      </c>
      <c r="F484" s="153">
        <v>224</v>
      </c>
      <c r="G484" s="153"/>
      <c r="H484" s="154">
        <v>0.6</v>
      </c>
    </row>
    <row r="485" spans="1:8" ht="12.75" customHeight="1" x14ac:dyDescent="0.2">
      <c r="A485" s="189">
        <v>41</v>
      </c>
      <c r="B485" s="32" t="s">
        <v>245</v>
      </c>
      <c r="C485" s="34"/>
      <c r="D485" s="76">
        <f>SUM(D486:D487)</f>
        <v>200</v>
      </c>
      <c r="E485" s="76">
        <f>SUM(E486:E487)</f>
        <v>180</v>
      </c>
      <c r="F485" s="76">
        <f>SUM(F486:F487)</f>
        <v>174</v>
      </c>
      <c r="G485" s="76">
        <f>SUM(G486:G487)</f>
        <v>0</v>
      </c>
      <c r="H485" s="124"/>
    </row>
    <row r="486" spans="1:8" ht="12.75" customHeight="1" x14ac:dyDescent="0.2">
      <c r="A486" s="197" t="s">
        <v>787</v>
      </c>
      <c r="B486" s="33" t="s">
        <v>125</v>
      </c>
      <c r="C486" s="160" t="s">
        <v>577</v>
      </c>
      <c r="D486" s="155">
        <v>50</v>
      </c>
      <c r="E486" s="155">
        <v>38</v>
      </c>
      <c r="F486" s="155">
        <v>38</v>
      </c>
      <c r="G486" s="155">
        <v>0</v>
      </c>
      <c r="H486" s="135">
        <v>1</v>
      </c>
    </row>
    <row r="487" spans="1:8" ht="12.75" customHeight="1" x14ac:dyDescent="0.2">
      <c r="A487" s="193" t="s">
        <v>787</v>
      </c>
      <c r="B487" s="33" t="s">
        <v>125</v>
      </c>
      <c r="C487" s="63" t="s">
        <v>307</v>
      </c>
      <c r="D487" s="88">
        <v>150</v>
      </c>
      <c r="E487" s="88">
        <v>142</v>
      </c>
      <c r="F487" s="88">
        <v>136</v>
      </c>
      <c r="G487" s="88">
        <v>0</v>
      </c>
      <c r="H487" s="134">
        <v>1</v>
      </c>
    </row>
    <row r="488" spans="1:8" ht="12.75" customHeight="1" x14ac:dyDescent="0.2">
      <c r="A488" s="189">
        <v>42</v>
      </c>
      <c r="B488" s="32" t="s">
        <v>185</v>
      </c>
      <c r="C488" s="34"/>
      <c r="D488" s="76">
        <f>SUM(D489:D489)</f>
        <v>35</v>
      </c>
      <c r="E488" s="76">
        <f>SUM(E489:E489)</f>
        <v>9</v>
      </c>
      <c r="F488" s="76">
        <f>SUM(F489:F489)</f>
        <v>9</v>
      </c>
      <c r="G488" s="76">
        <f>SUM(G489:G489)</f>
        <v>0</v>
      </c>
      <c r="H488" s="124"/>
    </row>
    <row r="489" spans="1:8" ht="12.75" customHeight="1" x14ac:dyDescent="0.2">
      <c r="A489" s="202" t="s">
        <v>787</v>
      </c>
      <c r="B489" s="9" t="s">
        <v>76</v>
      </c>
      <c r="C489" s="37" t="s">
        <v>442</v>
      </c>
      <c r="D489" s="156">
        <v>35</v>
      </c>
      <c r="E489" s="156">
        <v>9</v>
      </c>
      <c r="F489" s="156">
        <v>9</v>
      </c>
      <c r="G489" s="156"/>
      <c r="H489" s="132">
        <v>1.6</v>
      </c>
    </row>
    <row r="490" spans="1:8" ht="12.75" customHeight="1" x14ac:dyDescent="0.2">
      <c r="A490" s="189">
        <v>43</v>
      </c>
      <c r="B490" s="10" t="s">
        <v>194</v>
      </c>
      <c r="C490" s="34"/>
      <c r="D490" s="76">
        <f>SUM(D491:D493)</f>
        <v>551</v>
      </c>
      <c r="E490" s="76">
        <f>SUM(E491:E493)</f>
        <v>425</v>
      </c>
      <c r="F490" s="76">
        <f>SUM(F491:F493)</f>
        <v>425</v>
      </c>
      <c r="G490" s="76">
        <f>SUM(G491:G493)</f>
        <v>0</v>
      </c>
      <c r="H490" s="124"/>
    </row>
    <row r="491" spans="1:8" ht="12.75" customHeight="1" x14ac:dyDescent="0.2">
      <c r="A491" s="204" t="s">
        <v>787</v>
      </c>
      <c r="B491" s="29" t="s">
        <v>76</v>
      </c>
      <c r="C491" s="54" t="s">
        <v>444</v>
      </c>
      <c r="D491" s="153">
        <v>302</v>
      </c>
      <c r="E491" s="153">
        <v>302</v>
      </c>
      <c r="F491" s="153">
        <v>302</v>
      </c>
      <c r="G491" s="153"/>
      <c r="H491" s="154">
        <v>0.4</v>
      </c>
    </row>
    <row r="492" spans="1:8" ht="12.75" customHeight="1" x14ac:dyDescent="0.2">
      <c r="A492" s="204" t="s">
        <v>787</v>
      </c>
      <c r="B492" s="29" t="s">
        <v>76</v>
      </c>
      <c r="C492" s="54" t="s">
        <v>461</v>
      </c>
      <c r="D492" s="153">
        <v>50</v>
      </c>
      <c r="E492" s="153">
        <v>2</v>
      </c>
      <c r="F492" s="153">
        <v>2</v>
      </c>
      <c r="G492" s="153"/>
      <c r="H492" s="154">
        <v>0.7</v>
      </c>
    </row>
    <row r="493" spans="1:8" ht="12.75" customHeight="1" x14ac:dyDescent="0.2">
      <c r="A493" s="204" t="s">
        <v>787</v>
      </c>
      <c r="B493" s="29" t="s">
        <v>76</v>
      </c>
      <c r="C493" s="54" t="s">
        <v>462</v>
      </c>
      <c r="D493" s="153">
        <v>199</v>
      </c>
      <c r="E493" s="153">
        <v>121</v>
      </c>
      <c r="F493" s="153">
        <v>121</v>
      </c>
      <c r="G493" s="153"/>
      <c r="H493" s="154">
        <v>0.5</v>
      </c>
    </row>
    <row r="494" spans="1:8" ht="12.75" customHeight="1" x14ac:dyDescent="0.2">
      <c r="A494" s="189">
        <v>44</v>
      </c>
      <c r="B494" s="32" t="s">
        <v>246</v>
      </c>
      <c r="C494" s="34"/>
      <c r="D494" s="76">
        <f>SUM(D495:D495)</f>
        <v>0</v>
      </c>
      <c r="E494" s="76">
        <f>SUM(E495:E495)</f>
        <v>0</v>
      </c>
      <c r="F494" s="76">
        <f>SUM(F495:F495)</f>
        <v>0</v>
      </c>
      <c r="G494" s="76">
        <f>SUM(G495:G495)</f>
        <v>0</v>
      </c>
      <c r="H494" s="124"/>
    </row>
    <row r="495" spans="1:8" ht="12.75" customHeight="1" x14ac:dyDescent="0.2">
      <c r="A495" s="195" t="s">
        <v>787</v>
      </c>
      <c r="B495" s="20" t="s">
        <v>125</v>
      </c>
      <c r="C495" s="19" t="s">
        <v>384</v>
      </c>
      <c r="D495" s="87">
        <v>0</v>
      </c>
      <c r="E495" s="87">
        <v>0</v>
      </c>
      <c r="F495" s="87">
        <v>0</v>
      </c>
      <c r="G495" s="87">
        <v>0</v>
      </c>
      <c r="H495" s="127">
        <v>1.2</v>
      </c>
    </row>
    <row r="496" spans="1:8" ht="12.75" customHeight="1" x14ac:dyDescent="0.2">
      <c r="A496" s="194">
        <v>45</v>
      </c>
      <c r="B496" s="25" t="s">
        <v>165</v>
      </c>
      <c r="C496" s="37"/>
      <c r="D496" s="86">
        <f>SUM(D497:D507)</f>
        <v>10392</v>
      </c>
      <c r="E496" s="86">
        <f>SUM(E497:E507)</f>
        <v>5408</v>
      </c>
      <c r="F496" s="86">
        <f>SUM(F497:F507)</f>
        <v>3444</v>
      </c>
      <c r="G496" s="86">
        <f>SUM(G497:G507)</f>
        <v>0</v>
      </c>
      <c r="H496" s="132"/>
    </row>
    <row r="497" spans="1:8" ht="12.75" customHeight="1" x14ac:dyDescent="0.2">
      <c r="A497" s="197" t="s">
        <v>787</v>
      </c>
      <c r="B497" s="28" t="s">
        <v>120</v>
      </c>
      <c r="C497" s="160" t="s">
        <v>306</v>
      </c>
      <c r="D497" s="155">
        <v>414</v>
      </c>
      <c r="E497" s="155">
        <v>414</v>
      </c>
      <c r="F497" s="155">
        <v>0</v>
      </c>
      <c r="G497" s="155">
        <v>0</v>
      </c>
      <c r="H497" s="135">
        <v>0.5</v>
      </c>
    </row>
    <row r="498" spans="1:8" ht="12.75" customHeight="1" x14ac:dyDescent="0.2">
      <c r="A498" s="197" t="s">
        <v>787</v>
      </c>
      <c r="B498" s="28" t="s">
        <v>120</v>
      </c>
      <c r="C498" s="160" t="s">
        <v>323</v>
      </c>
      <c r="D498" s="155">
        <v>794</v>
      </c>
      <c r="E498" s="155">
        <v>794</v>
      </c>
      <c r="F498" s="155">
        <v>0</v>
      </c>
      <c r="G498" s="155">
        <v>0</v>
      </c>
      <c r="H498" s="135">
        <v>0.5</v>
      </c>
    </row>
    <row r="499" spans="1:8" ht="12.75" customHeight="1" x14ac:dyDescent="0.2">
      <c r="A499" s="197" t="s">
        <v>787</v>
      </c>
      <c r="B499" s="28" t="s">
        <v>120</v>
      </c>
      <c r="C499" s="160" t="s">
        <v>368</v>
      </c>
      <c r="D499" s="155">
        <v>614</v>
      </c>
      <c r="E499" s="155">
        <v>614</v>
      </c>
      <c r="F499" s="155">
        <v>0</v>
      </c>
      <c r="G499" s="155">
        <v>0</v>
      </c>
      <c r="H499" s="135">
        <v>1.2</v>
      </c>
    </row>
    <row r="500" spans="1:8" ht="12.75" customHeight="1" x14ac:dyDescent="0.2">
      <c r="A500" s="197" t="s">
        <v>787</v>
      </c>
      <c r="B500" s="28" t="s">
        <v>120</v>
      </c>
      <c r="C500" s="160" t="s">
        <v>303</v>
      </c>
      <c r="D500" s="155">
        <v>142</v>
      </c>
      <c r="E500" s="155">
        <v>142</v>
      </c>
      <c r="F500" s="155">
        <v>0</v>
      </c>
      <c r="G500" s="155">
        <v>0</v>
      </c>
      <c r="H500" s="135">
        <v>1.6</v>
      </c>
    </row>
    <row r="501" spans="1:8" ht="12.75" customHeight="1" x14ac:dyDescent="0.2">
      <c r="A501" s="197" t="s">
        <v>787</v>
      </c>
      <c r="B501" s="28" t="s">
        <v>125</v>
      </c>
      <c r="C501" s="160" t="s">
        <v>364</v>
      </c>
      <c r="D501" s="155">
        <v>200</v>
      </c>
      <c r="E501" s="155">
        <v>194</v>
      </c>
      <c r="F501" s="155">
        <v>194</v>
      </c>
      <c r="G501" s="155">
        <v>0</v>
      </c>
      <c r="H501" s="135">
        <v>0.4</v>
      </c>
    </row>
    <row r="502" spans="1:8" ht="12.75" customHeight="1" x14ac:dyDescent="0.2">
      <c r="A502" s="197" t="s">
        <v>787</v>
      </c>
      <c r="B502" s="28" t="s">
        <v>148</v>
      </c>
      <c r="C502" s="160" t="s">
        <v>625</v>
      </c>
      <c r="D502" s="155">
        <v>10</v>
      </c>
      <c r="E502" s="155">
        <v>2</v>
      </c>
      <c r="F502" s="155">
        <v>2</v>
      </c>
      <c r="G502" s="155"/>
      <c r="H502" s="135">
        <v>2</v>
      </c>
    </row>
    <row r="503" spans="1:8" ht="12.75" customHeight="1" x14ac:dyDescent="0.2">
      <c r="A503" s="197" t="s">
        <v>787</v>
      </c>
      <c r="B503" s="28" t="s">
        <v>76</v>
      </c>
      <c r="C503" s="160" t="s">
        <v>504</v>
      </c>
      <c r="D503" s="155">
        <v>2940</v>
      </c>
      <c r="E503" s="155">
        <v>3</v>
      </c>
      <c r="F503" s="155">
        <v>3</v>
      </c>
      <c r="G503" s="155"/>
      <c r="H503" s="135">
        <v>1.8</v>
      </c>
    </row>
    <row r="504" spans="1:8" ht="12.75" customHeight="1" x14ac:dyDescent="0.2">
      <c r="A504" s="197" t="s">
        <v>787</v>
      </c>
      <c r="B504" s="28" t="s">
        <v>76</v>
      </c>
      <c r="C504" s="160" t="s">
        <v>435</v>
      </c>
      <c r="D504" s="155">
        <v>2305</v>
      </c>
      <c r="E504" s="155">
        <v>1911</v>
      </c>
      <c r="F504" s="155">
        <v>1911</v>
      </c>
      <c r="G504" s="155"/>
      <c r="H504" s="135">
        <v>0.8</v>
      </c>
    </row>
    <row r="505" spans="1:8" ht="12.75" customHeight="1" x14ac:dyDescent="0.2">
      <c r="A505" s="197" t="s">
        <v>787</v>
      </c>
      <c r="B505" s="28" t="s">
        <v>76</v>
      </c>
      <c r="C505" s="160" t="s">
        <v>432</v>
      </c>
      <c r="D505" s="155">
        <v>2658</v>
      </c>
      <c r="E505" s="155">
        <v>1284</v>
      </c>
      <c r="F505" s="155">
        <v>1284</v>
      </c>
      <c r="G505" s="155"/>
      <c r="H505" s="135">
        <v>1</v>
      </c>
    </row>
    <row r="506" spans="1:8" ht="12.75" customHeight="1" x14ac:dyDescent="0.2">
      <c r="A506" s="197" t="s">
        <v>787</v>
      </c>
      <c r="B506" s="28" t="s">
        <v>76</v>
      </c>
      <c r="C506" s="160" t="s">
        <v>458</v>
      </c>
      <c r="D506" s="155">
        <v>115</v>
      </c>
      <c r="E506" s="155">
        <v>27</v>
      </c>
      <c r="F506" s="155">
        <v>27</v>
      </c>
      <c r="G506" s="155"/>
      <c r="H506" s="135">
        <v>0.7</v>
      </c>
    </row>
    <row r="507" spans="1:8" ht="12.75" customHeight="1" x14ac:dyDescent="0.2">
      <c r="A507" s="197" t="s">
        <v>787</v>
      </c>
      <c r="B507" s="28" t="s">
        <v>76</v>
      </c>
      <c r="C507" s="160" t="s">
        <v>760</v>
      </c>
      <c r="D507" s="155">
        <v>200</v>
      </c>
      <c r="E507" s="155">
        <v>23</v>
      </c>
      <c r="F507" s="155">
        <v>23</v>
      </c>
      <c r="G507" s="155"/>
      <c r="H507" s="135">
        <v>0.5</v>
      </c>
    </row>
    <row r="508" spans="1:8" ht="12.75" customHeight="1" x14ac:dyDescent="0.2">
      <c r="A508" s="189">
        <v>46</v>
      </c>
      <c r="B508" s="10" t="s">
        <v>131</v>
      </c>
      <c r="C508" s="34"/>
      <c r="D508" s="76">
        <f>SUM(D509:D513)</f>
        <v>1017</v>
      </c>
      <c r="E508" s="76">
        <f>SUM(E509:E513)</f>
        <v>287</v>
      </c>
      <c r="F508" s="76">
        <f>SUM(F509:F513)</f>
        <v>287</v>
      </c>
      <c r="G508" s="76">
        <f>SUM(G509:G513)</f>
        <v>0</v>
      </c>
      <c r="H508" s="124"/>
    </row>
    <row r="509" spans="1:8" ht="12.75" customHeight="1" x14ac:dyDescent="0.2">
      <c r="A509" s="194" t="s">
        <v>787</v>
      </c>
      <c r="B509" s="29" t="s">
        <v>142</v>
      </c>
      <c r="C509" s="37" t="s">
        <v>364</v>
      </c>
      <c r="D509" s="156">
        <v>100</v>
      </c>
      <c r="E509" s="156">
        <v>20</v>
      </c>
      <c r="F509" s="156">
        <v>20</v>
      </c>
      <c r="G509" s="156">
        <v>0</v>
      </c>
      <c r="H509" s="132">
        <v>0.6</v>
      </c>
    </row>
    <row r="510" spans="1:8" ht="12.75" customHeight="1" x14ac:dyDescent="0.2">
      <c r="A510" s="194" t="s">
        <v>787</v>
      </c>
      <c r="B510" s="29" t="s">
        <v>142</v>
      </c>
      <c r="C510" s="37" t="s">
        <v>324</v>
      </c>
      <c r="D510" s="156">
        <v>740</v>
      </c>
      <c r="E510" s="156">
        <v>207</v>
      </c>
      <c r="F510" s="156">
        <v>207</v>
      </c>
      <c r="G510" s="156">
        <v>0</v>
      </c>
      <c r="H510" s="132">
        <v>1.2</v>
      </c>
    </row>
    <row r="511" spans="1:8" ht="12.75" customHeight="1" x14ac:dyDescent="0.2">
      <c r="A511" s="192" t="s">
        <v>787</v>
      </c>
      <c r="B511" s="29" t="s">
        <v>142</v>
      </c>
      <c r="C511" s="54" t="s">
        <v>319</v>
      </c>
      <c r="D511" s="153">
        <v>4</v>
      </c>
      <c r="E511" s="153">
        <v>4</v>
      </c>
      <c r="F511" s="153">
        <v>4</v>
      </c>
      <c r="G511" s="153">
        <v>0</v>
      </c>
      <c r="H511" s="154">
        <v>0.7</v>
      </c>
    </row>
    <row r="512" spans="1:8" ht="12.75" customHeight="1" x14ac:dyDescent="0.2">
      <c r="A512" s="192" t="s">
        <v>787</v>
      </c>
      <c r="B512" s="29" t="s">
        <v>76</v>
      </c>
      <c r="C512" s="160" t="s">
        <v>457</v>
      </c>
      <c r="D512" s="155">
        <v>27</v>
      </c>
      <c r="E512" s="155">
        <v>3</v>
      </c>
      <c r="F512" s="155">
        <v>3</v>
      </c>
      <c r="G512" s="155"/>
      <c r="H512" s="135">
        <v>0.5</v>
      </c>
    </row>
    <row r="513" spans="1:8" ht="12.75" customHeight="1" x14ac:dyDescent="0.2">
      <c r="A513" s="202" t="s">
        <v>787</v>
      </c>
      <c r="B513" s="23" t="s">
        <v>76</v>
      </c>
      <c r="C513" s="63" t="s">
        <v>432</v>
      </c>
      <c r="D513" s="88">
        <v>146</v>
      </c>
      <c r="E513" s="88">
        <v>53</v>
      </c>
      <c r="F513" s="88">
        <v>53</v>
      </c>
      <c r="G513" s="88"/>
      <c r="H513" s="134">
        <v>0.8</v>
      </c>
    </row>
    <row r="514" spans="1:8" x14ac:dyDescent="0.2">
      <c r="A514" s="189">
        <v>47</v>
      </c>
      <c r="B514" s="2" t="s">
        <v>44</v>
      </c>
      <c r="C514" s="173"/>
      <c r="D514" s="70">
        <f>SUM(D515:D564)</f>
        <v>12294</v>
      </c>
      <c r="E514" s="70">
        <f>SUM(E515:E564)</f>
        <v>6686</v>
      </c>
      <c r="F514" s="70">
        <f>SUM(F515:F564)</f>
        <v>3250</v>
      </c>
      <c r="G514" s="70">
        <f>SUM(G515:G564)</f>
        <v>531</v>
      </c>
      <c r="H514" s="111"/>
    </row>
    <row r="515" spans="1:8" x14ac:dyDescent="0.2">
      <c r="A515" s="194" t="s">
        <v>787</v>
      </c>
      <c r="B515" s="5" t="s">
        <v>113</v>
      </c>
      <c r="C515" s="54" t="s">
        <v>527</v>
      </c>
      <c r="D515" s="153">
        <v>60</v>
      </c>
      <c r="E515" s="153">
        <v>35</v>
      </c>
      <c r="F515" s="153">
        <v>35</v>
      </c>
      <c r="G515" s="153"/>
      <c r="H515" s="154">
        <v>0.5</v>
      </c>
    </row>
    <row r="516" spans="1:8" x14ac:dyDescent="0.2">
      <c r="A516" s="194" t="s">
        <v>787</v>
      </c>
      <c r="B516" s="5" t="s">
        <v>113</v>
      </c>
      <c r="C516" s="54" t="s">
        <v>356</v>
      </c>
      <c r="D516" s="153">
        <v>122</v>
      </c>
      <c r="E516" s="153">
        <v>102</v>
      </c>
      <c r="F516" s="153">
        <v>95</v>
      </c>
      <c r="G516" s="153">
        <v>7</v>
      </c>
      <c r="H516" s="154">
        <v>1</v>
      </c>
    </row>
    <row r="517" spans="1:8" x14ac:dyDescent="0.2">
      <c r="A517" s="194" t="s">
        <v>787</v>
      </c>
      <c r="B517" s="5" t="s">
        <v>120</v>
      </c>
      <c r="C517" s="54" t="s">
        <v>303</v>
      </c>
      <c r="D517" s="153">
        <v>9</v>
      </c>
      <c r="E517" s="153">
        <v>9</v>
      </c>
      <c r="F517" s="153">
        <v>0</v>
      </c>
      <c r="G517" s="153">
        <v>0</v>
      </c>
      <c r="H517" s="154">
        <v>2.2000000000000002</v>
      </c>
    </row>
    <row r="518" spans="1:8" x14ac:dyDescent="0.2">
      <c r="A518" s="194" t="s">
        <v>787</v>
      </c>
      <c r="B518" s="5" t="s">
        <v>120</v>
      </c>
      <c r="C518" s="54" t="s">
        <v>313</v>
      </c>
      <c r="D518" s="153">
        <v>17</v>
      </c>
      <c r="E518" s="153">
        <v>17</v>
      </c>
      <c r="F518" s="153">
        <v>0</v>
      </c>
      <c r="G518" s="153">
        <v>0</v>
      </c>
      <c r="H518" s="154">
        <v>2.5</v>
      </c>
    </row>
    <row r="519" spans="1:8" x14ac:dyDescent="0.2">
      <c r="A519" s="194" t="s">
        <v>787</v>
      </c>
      <c r="B519" s="5" t="s">
        <v>120</v>
      </c>
      <c r="C519" s="54" t="s">
        <v>421</v>
      </c>
      <c r="D519" s="153">
        <v>49</v>
      </c>
      <c r="E519" s="153">
        <v>49</v>
      </c>
      <c r="F519" s="153">
        <v>0</v>
      </c>
      <c r="G519" s="153">
        <v>0</v>
      </c>
      <c r="H519" s="154">
        <v>3.2</v>
      </c>
    </row>
    <row r="520" spans="1:8" x14ac:dyDescent="0.2">
      <c r="A520" s="194" t="s">
        <v>787</v>
      </c>
      <c r="B520" s="5" t="s">
        <v>125</v>
      </c>
      <c r="C520" s="54" t="s">
        <v>319</v>
      </c>
      <c r="D520" s="153">
        <v>20</v>
      </c>
      <c r="E520" s="153">
        <v>20</v>
      </c>
      <c r="F520" s="153">
        <v>20</v>
      </c>
      <c r="G520" s="153">
        <v>0</v>
      </c>
      <c r="H520" s="154">
        <v>0.5</v>
      </c>
    </row>
    <row r="521" spans="1:8" x14ac:dyDescent="0.2">
      <c r="A521" s="194" t="s">
        <v>787</v>
      </c>
      <c r="B521" s="5" t="s">
        <v>125</v>
      </c>
      <c r="C521" s="54" t="s">
        <v>324</v>
      </c>
      <c r="D521" s="153">
        <v>21</v>
      </c>
      <c r="E521" s="153">
        <v>21</v>
      </c>
      <c r="F521" s="153">
        <v>21</v>
      </c>
      <c r="G521" s="153">
        <v>0</v>
      </c>
      <c r="H521" s="154" t="s">
        <v>585</v>
      </c>
    </row>
    <row r="522" spans="1:8" x14ac:dyDescent="0.2">
      <c r="A522" s="194" t="s">
        <v>787</v>
      </c>
      <c r="B522" s="5" t="s">
        <v>125</v>
      </c>
      <c r="C522" s="54" t="s">
        <v>371</v>
      </c>
      <c r="D522" s="153">
        <v>34</v>
      </c>
      <c r="E522" s="153">
        <v>34</v>
      </c>
      <c r="F522" s="153">
        <v>34</v>
      </c>
      <c r="G522" s="153">
        <v>0</v>
      </c>
      <c r="H522" s="154" t="s">
        <v>386</v>
      </c>
    </row>
    <row r="523" spans="1:8" x14ac:dyDescent="0.2">
      <c r="A523" s="194" t="s">
        <v>787</v>
      </c>
      <c r="B523" s="5" t="s">
        <v>125</v>
      </c>
      <c r="C523" s="54" t="s">
        <v>500</v>
      </c>
      <c r="D523" s="153">
        <v>71</v>
      </c>
      <c r="E523" s="153">
        <v>71</v>
      </c>
      <c r="F523" s="153">
        <v>63</v>
      </c>
      <c r="G523" s="153">
        <v>0</v>
      </c>
      <c r="H523" s="154">
        <v>4.2</v>
      </c>
    </row>
    <row r="524" spans="1:8" x14ac:dyDescent="0.2">
      <c r="A524" s="194" t="s">
        <v>787</v>
      </c>
      <c r="B524" s="5" t="s">
        <v>125</v>
      </c>
      <c r="C524" s="54" t="s">
        <v>586</v>
      </c>
      <c r="D524" s="153">
        <v>25</v>
      </c>
      <c r="E524" s="153">
        <v>25</v>
      </c>
      <c r="F524" s="153">
        <v>22</v>
      </c>
      <c r="G524" s="153">
        <v>0</v>
      </c>
      <c r="H524" s="154">
        <v>4.4000000000000004</v>
      </c>
    </row>
    <row r="525" spans="1:8" x14ac:dyDescent="0.2">
      <c r="A525" s="194" t="s">
        <v>787</v>
      </c>
      <c r="B525" s="1" t="s">
        <v>125</v>
      </c>
      <c r="C525" s="54" t="s">
        <v>587</v>
      </c>
      <c r="D525" s="153">
        <v>151</v>
      </c>
      <c r="E525" s="153">
        <v>151</v>
      </c>
      <c r="F525" s="153">
        <v>135</v>
      </c>
      <c r="G525" s="153">
        <v>0</v>
      </c>
      <c r="H525" s="154">
        <v>5.5</v>
      </c>
    </row>
    <row r="526" spans="1:8" x14ac:dyDescent="0.2">
      <c r="A526" s="194" t="s">
        <v>787</v>
      </c>
      <c r="B526" s="5" t="s">
        <v>148</v>
      </c>
      <c r="C526" s="54" t="s">
        <v>328</v>
      </c>
      <c r="D526" s="153">
        <v>29</v>
      </c>
      <c r="E526" s="153">
        <v>9</v>
      </c>
      <c r="F526" s="153"/>
      <c r="G526" s="153">
        <v>9</v>
      </c>
      <c r="H526" s="154">
        <v>2.5</v>
      </c>
    </row>
    <row r="527" spans="1:8" x14ac:dyDescent="0.2">
      <c r="A527" s="194" t="s">
        <v>787</v>
      </c>
      <c r="B527" s="5" t="s">
        <v>148</v>
      </c>
      <c r="C527" s="54" t="s">
        <v>372</v>
      </c>
      <c r="D527" s="153">
        <v>450</v>
      </c>
      <c r="E527" s="153">
        <v>10</v>
      </c>
      <c r="F527" s="153"/>
      <c r="G527" s="153">
        <v>0</v>
      </c>
      <c r="H527" s="154">
        <v>2.2000000000000002</v>
      </c>
    </row>
    <row r="528" spans="1:8" x14ac:dyDescent="0.2">
      <c r="A528" s="194" t="s">
        <v>787</v>
      </c>
      <c r="B528" s="5" t="s">
        <v>148</v>
      </c>
      <c r="C528" s="54" t="s">
        <v>380</v>
      </c>
      <c r="D528" s="153">
        <v>305</v>
      </c>
      <c r="E528" s="153">
        <v>278</v>
      </c>
      <c r="F528" s="153"/>
      <c r="G528" s="153">
        <v>0</v>
      </c>
      <c r="H528" s="154">
        <v>2.2999999999999998</v>
      </c>
    </row>
    <row r="529" spans="1:8" x14ac:dyDescent="0.2">
      <c r="A529" s="194" t="s">
        <v>787</v>
      </c>
      <c r="B529" s="5" t="s">
        <v>148</v>
      </c>
      <c r="C529" s="54" t="s">
        <v>406</v>
      </c>
      <c r="D529" s="153">
        <v>100</v>
      </c>
      <c r="E529" s="153">
        <v>100</v>
      </c>
      <c r="F529" s="153"/>
      <c r="G529" s="153">
        <v>100</v>
      </c>
      <c r="H529" s="154">
        <v>2.2000000000000002</v>
      </c>
    </row>
    <row r="530" spans="1:8" x14ac:dyDescent="0.2">
      <c r="A530" s="194" t="s">
        <v>787</v>
      </c>
      <c r="B530" s="5" t="s">
        <v>148</v>
      </c>
      <c r="C530" s="54" t="s">
        <v>624</v>
      </c>
      <c r="D530" s="153">
        <v>68</v>
      </c>
      <c r="E530" s="153">
        <v>63</v>
      </c>
      <c r="F530" s="153"/>
      <c r="G530" s="153"/>
      <c r="H530" s="154">
        <v>3</v>
      </c>
    </row>
    <row r="531" spans="1:8" x14ac:dyDescent="0.2">
      <c r="A531" s="194" t="s">
        <v>787</v>
      </c>
      <c r="B531" s="5" t="s">
        <v>148</v>
      </c>
      <c r="C531" s="54" t="s">
        <v>300</v>
      </c>
      <c r="D531" s="153">
        <v>333</v>
      </c>
      <c r="E531" s="153">
        <v>229</v>
      </c>
      <c r="F531" s="153">
        <v>229</v>
      </c>
      <c r="G531" s="153"/>
      <c r="H531" s="154">
        <v>1</v>
      </c>
    </row>
    <row r="532" spans="1:8" x14ac:dyDescent="0.2">
      <c r="A532" s="194" t="s">
        <v>787</v>
      </c>
      <c r="B532" s="5" t="s">
        <v>148</v>
      </c>
      <c r="C532" s="54" t="s">
        <v>368</v>
      </c>
      <c r="D532" s="153">
        <v>65</v>
      </c>
      <c r="E532" s="153">
        <v>45</v>
      </c>
      <c r="F532" s="153">
        <v>45</v>
      </c>
      <c r="G532" s="153"/>
      <c r="H532" s="154">
        <v>1.5</v>
      </c>
    </row>
    <row r="533" spans="1:8" x14ac:dyDescent="0.2">
      <c r="A533" s="194" t="s">
        <v>787</v>
      </c>
      <c r="B533" s="5" t="s">
        <v>148</v>
      </c>
      <c r="C533" s="54" t="s">
        <v>303</v>
      </c>
      <c r="D533" s="153">
        <v>137</v>
      </c>
      <c r="E533" s="153">
        <v>137</v>
      </c>
      <c r="F533" s="153">
        <v>0</v>
      </c>
      <c r="G533" s="153"/>
      <c r="H533" s="154">
        <v>1.7</v>
      </c>
    </row>
    <row r="534" spans="1:8" x14ac:dyDescent="0.2">
      <c r="A534" s="194" t="s">
        <v>787</v>
      </c>
      <c r="B534" s="5" t="s">
        <v>148</v>
      </c>
      <c r="C534" s="54" t="s">
        <v>496</v>
      </c>
      <c r="D534" s="153">
        <v>601</v>
      </c>
      <c r="E534" s="153">
        <v>205</v>
      </c>
      <c r="F534" s="153">
        <v>205</v>
      </c>
      <c r="G534" s="153"/>
      <c r="H534" s="154">
        <v>2</v>
      </c>
    </row>
    <row r="535" spans="1:8" x14ac:dyDescent="0.2">
      <c r="A535" s="194" t="s">
        <v>787</v>
      </c>
      <c r="B535" s="5" t="s">
        <v>148</v>
      </c>
      <c r="C535" s="54" t="s">
        <v>318</v>
      </c>
      <c r="D535" s="153">
        <v>13</v>
      </c>
      <c r="E535" s="153">
        <v>13</v>
      </c>
      <c r="F535" s="153">
        <v>13</v>
      </c>
      <c r="G535" s="153"/>
      <c r="H535" s="154">
        <v>2</v>
      </c>
    </row>
    <row r="536" spans="1:8" x14ac:dyDescent="0.2">
      <c r="A536" s="194" t="s">
        <v>787</v>
      </c>
      <c r="B536" s="5" t="s">
        <v>148</v>
      </c>
      <c r="C536" s="54" t="s">
        <v>339</v>
      </c>
      <c r="D536" s="153">
        <v>1385</v>
      </c>
      <c r="E536" s="153">
        <v>1289</v>
      </c>
      <c r="F536" s="153"/>
      <c r="G536" s="153"/>
      <c r="H536" s="154">
        <v>2.2000000000000002</v>
      </c>
    </row>
    <row r="537" spans="1:8" x14ac:dyDescent="0.2">
      <c r="A537" s="194" t="s">
        <v>787</v>
      </c>
      <c r="B537" s="5" t="s">
        <v>148</v>
      </c>
      <c r="C537" s="54" t="s">
        <v>329</v>
      </c>
      <c r="D537" s="153">
        <v>27</v>
      </c>
      <c r="E537" s="153">
        <v>25</v>
      </c>
      <c r="F537" s="153"/>
      <c r="G537" s="153">
        <v>25</v>
      </c>
      <c r="H537" s="154">
        <v>3</v>
      </c>
    </row>
    <row r="538" spans="1:8" x14ac:dyDescent="0.2">
      <c r="A538" s="194" t="s">
        <v>787</v>
      </c>
      <c r="B538" s="5" t="s">
        <v>148</v>
      </c>
      <c r="C538" s="54" t="s">
        <v>333</v>
      </c>
      <c r="D538" s="153">
        <v>28</v>
      </c>
      <c r="E538" s="153">
        <v>28</v>
      </c>
      <c r="F538" s="153">
        <v>28</v>
      </c>
      <c r="G538" s="153">
        <v>0</v>
      </c>
      <c r="H538" s="154">
        <v>4</v>
      </c>
    </row>
    <row r="539" spans="1:8" x14ac:dyDescent="0.2">
      <c r="A539" s="194" t="s">
        <v>787</v>
      </c>
      <c r="B539" s="5" t="s">
        <v>148</v>
      </c>
      <c r="C539" s="54" t="s">
        <v>621</v>
      </c>
      <c r="D539" s="153">
        <v>189</v>
      </c>
      <c r="E539" s="153">
        <v>189</v>
      </c>
      <c r="F539" s="153"/>
      <c r="G539" s="153">
        <v>189</v>
      </c>
      <c r="H539" s="154">
        <v>4</v>
      </c>
    </row>
    <row r="540" spans="1:8" x14ac:dyDescent="0.2">
      <c r="A540" s="194" t="s">
        <v>787</v>
      </c>
      <c r="B540" s="5" t="s">
        <v>148</v>
      </c>
      <c r="C540" s="54" t="s">
        <v>494</v>
      </c>
      <c r="D540" s="153">
        <v>201</v>
      </c>
      <c r="E540" s="153">
        <v>201</v>
      </c>
      <c r="F540" s="153"/>
      <c r="G540" s="153">
        <v>201</v>
      </c>
      <c r="H540" s="154">
        <v>5</v>
      </c>
    </row>
    <row r="541" spans="1:8" x14ac:dyDescent="0.2">
      <c r="A541" s="194" t="s">
        <v>787</v>
      </c>
      <c r="B541" s="5" t="s">
        <v>148</v>
      </c>
      <c r="C541" s="54" t="s">
        <v>316</v>
      </c>
      <c r="D541" s="153">
        <v>335</v>
      </c>
      <c r="E541" s="153">
        <v>294</v>
      </c>
      <c r="F541" s="153"/>
      <c r="G541" s="153"/>
      <c r="H541" s="154">
        <v>4</v>
      </c>
    </row>
    <row r="542" spans="1:8" x14ac:dyDescent="0.2">
      <c r="A542" s="194" t="s">
        <v>787</v>
      </c>
      <c r="B542" s="5" t="s">
        <v>148</v>
      </c>
      <c r="C542" s="54" t="s">
        <v>370</v>
      </c>
      <c r="D542" s="153">
        <v>50</v>
      </c>
      <c r="E542" s="153">
        <v>50</v>
      </c>
      <c r="F542" s="153"/>
      <c r="G542" s="153"/>
      <c r="H542" s="154">
        <v>4</v>
      </c>
    </row>
    <row r="543" spans="1:8" x14ac:dyDescent="0.2">
      <c r="A543" s="194" t="s">
        <v>787</v>
      </c>
      <c r="B543" s="5" t="s">
        <v>148</v>
      </c>
      <c r="C543" s="54" t="s">
        <v>382</v>
      </c>
      <c r="D543" s="153">
        <v>12</v>
      </c>
      <c r="E543" s="153">
        <v>12</v>
      </c>
      <c r="F543" s="153"/>
      <c r="G543" s="153"/>
      <c r="H543" s="154">
        <v>4.2</v>
      </c>
    </row>
    <row r="544" spans="1:8" x14ac:dyDescent="0.2">
      <c r="A544" s="194" t="s">
        <v>787</v>
      </c>
      <c r="B544" s="5" t="s">
        <v>148</v>
      </c>
      <c r="C544" s="54" t="s">
        <v>307</v>
      </c>
      <c r="D544" s="153">
        <v>799</v>
      </c>
      <c r="E544" s="153">
        <v>744</v>
      </c>
      <c r="F544" s="153">
        <v>107</v>
      </c>
      <c r="G544" s="153"/>
      <c r="H544" s="154">
        <v>1.4</v>
      </c>
    </row>
    <row r="545" spans="1:8" x14ac:dyDescent="0.2">
      <c r="A545" s="194" t="s">
        <v>787</v>
      </c>
      <c r="B545" s="5" t="s">
        <v>148</v>
      </c>
      <c r="C545" s="54" t="s">
        <v>322</v>
      </c>
      <c r="D545" s="153">
        <v>138</v>
      </c>
      <c r="E545" s="153">
        <v>33</v>
      </c>
      <c r="F545" s="153">
        <v>0</v>
      </c>
      <c r="G545" s="153"/>
      <c r="H545" s="154">
        <v>1.5</v>
      </c>
    </row>
    <row r="546" spans="1:8" x14ac:dyDescent="0.2">
      <c r="A546" s="194" t="s">
        <v>787</v>
      </c>
      <c r="B546" s="5" t="s">
        <v>142</v>
      </c>
      <c r="C546" s="54" t="s">
        <v>362</v>
      </c>
      <c r="D546" s="153">
        <v>100</v>
      </c>
      <c r="E546" s="153">
        <v>66</v>
      </c>
      <c r="F546" s="153">
        <v>66</v>
      </c>
      <c r="G546" s="153">
        <v>0</v>
      </c>
      <c r="H546" s="154">
        <v>0.7</v>
      </c>
    </row>
    <row r="547" spans="1:8" x14ac:dyDescent="0.2">
      <c r="A547" s="194" t="s">
        <v>787</v>
      </c>
      <c r="B547" s="5" t="s">
        <v>142</v>
      </c>
      <c r="C547" s="54" t="s">
        <v>364</v>
      </c>
      <c r="D547" s="153">
        <v>600</v>
      </c>
      <c r="E547" s="153">
        <v>557</v>
      </c>
      <c r="F547" s="153">
        <v>557</v>
      </c>
      <c r="G547" s="153">
        <v>0</v>
      </c>
      <c r="H547" s="154">
        <v>1</v>
      </c>
    </row>
    <row r="548" spans="1:8" x14ac:dyDescent="0.2">
      <c r="A548" s="194" t="s">
        <v>787</v>
      </c>
      <c r="B548" s="5" t="s">
        <v>142</v>
      </c>
      <c r="C548" s="54" t="s">
        <v>323</v>
      </c>
      <c r="D548" s="153">
        <v>72</v>
      </c>
      <c r="E548" s="153">
        <v>45</v>
      </c>
      <c r="F548" s="153">
        <v>45</v>
      </c>
      <c r="G548" s="153">
        <v>0</v>
      </c>
      <c r="H548" s="154">
        <v>1</v>
      </c>
    </row>
    <row r="549" spans="1:8" x14ac:dyDescent="0.2">
      <c r="A549" s="194" t="s">
        <v>787</v>
      </c>
      <c r="B549" s="5" t="s">
        <v>142</v>
      </c>
      <c r="C549" s="54" t="s">
        <v>324</v>
      </c>
      <c r="D549" s="153">
        <v>340</v>
      </c>
      <c r="E549" s="153">
        <v>30</v>
      </c>
      <c r="F549" s="153">
        <v>30</v>
      </c>
      <c r="G549" s="153">
        <v>0</v>
      </c>
      <c r="H549" s="154">
        <v>1</v>
      </c>
    </row>
    <row r="550" spans="1:8" x14ac:dyDescent="0.2">
      <c r="A550" s="194" t="s">
        <v>787</v>
      </c>
      <c r="B550" s="5" t="s">
        <v>142</v>
      </c>
      <c r="C550" s="54" t="s">
        <v>372</v>
      </c>
      <c r="D550" s="153">
        <v>300</v>
      </c>
      <c r="E550" s="153">
        <v>6</v>
      </c>
      <c r="F550" s="153">
        <v>6</v>
      </c>
      <c r="G550" s="153">
        <v>0</v>
      </c>
      <c r="H550" s="154">
        <v>2</v>
      </c>
    </row>
    <row r="551" spans="1:8" x14ac:dyDescent="0.2">
      <c r="A551" s="194" t="s">
        <v>787</v>
      </c>
      <c r="B551" s="5" t="s">
        <v>142</v>
      </c>
      <c r="C551" s="54" t="s">
        <v>319</v>
      </c>
      <c r="D551" s="153">
        <v>374</v>
      </c>
      <c r="E551" s="153">
        <v>293</v>
      </c>
      <c r="F551" s="153">
        <v>293</v>
      </c>
      <c r="G551" s="153">
        <v>0</v>
      </c>
      <c r="H551" s="154" t="s">
        <v>717</v>
      </c>
    </row>
    <row r="552" spans="1:8" x14ac:dyDescent="0.2">
      <c r="A552" s="194" t="s">
        <v>787</v>
      </c>
      <c r="B552" s="5" t="s">
        <v>142</v>
      </c>
      <c r="C552" s="54" t="s">
        <v>326</v>
      </c>
      <c r="D552" s="153">
        <v>100</v>
      </c>
      <c r="E552" s="153">
        <v>51</v>
      </c>
      <c r="F552" s="153">
        <v>51</v>
      </c>
      <c r="G552" s="153">
        <v>0</v>
      </c>
      <c r="H552" s="154">
        <v>1.5</v>
      </c>
    </row>
    <row r="553" spans="1:8" x14ac:dyDescent="0.2">
      <c r="A553" s="194" t="s">
        <v>787</v>
      </c>
      <c r="B553" s="5" t="s">
        <v>142</v>
      </c>
      <c r="C553" s="54" t="s">
        <v>329</v>
      </c>
      <c r="D553" s="153">
        <v>420</v>
      </c>
      <c r="E553" s="153">
        <v>44</v>
      </c>
      <c r="F553" s="153">
        <v>44</v>
      </c>
      <c r="G553" s="153">
        <v>0</v>
      </c>
      <c r="H553" s="154" t="s">
        <v>414</v>
      </c>
    </row>
    <row r="554" spans="1:8" x14ac:dyDescent="0.2">
      <c r="A554" s="194" t="s">
        <v>787</v>
      </c>
      <c r="B554" s="5" t="s">
        <v>76</v>
      </c>
      <c r="C554" s="54" t="s">
        <v>460</v>
      </c>
      <c r="D554" s="153">
        <v>135</v>
      </c>
      <c r="E554" s="153">
        <v>133</v>
      </c>
      <c r="F554" s="153">
        <v>133</v>
      </c>
      <c r="G554" s="153"/>
      <c r="H554" s="154">
        <v>1</v>
      </c>
    </row>
    <row r="555" spans="1:8" x14ac:dyDescent="0.2">
      <c r="A555" s="194" t="s">
        <v>787</v>
      </c>
      <c r="B555" s="5" t="s">
        <v>76</v>
      </c>
      <c r="C555" s="54" t="s">
        <v>440</v>
      </c>
      <c r="D555" s="153">
        <v>900</v>
      </c>
      <c r="E555" s="153">
        <v>69</v>
      </c>
      <c r="F555" s="153">
        <v>69</v>
      </c>
      <c r="G555" s="153"/>
      <c r="H555" s="154">
        <v>1.5</v>
      </c>
    </row>
    <row r="556" spans="1:8" x14ac:dyDescent="0.2">
      <c r="A556" s="194" t="s">
        <v>787</v>
      </c>
      <c r="B556" s="5" t="s">
        <v>76</v>
      </c>
      <c r="C556" s="54" t="s">
        <v>441</v>
      </c>
      <c r="D556" s="153">
        <v>1450</v>
      </c>
      <c r="E556" s="153">
        <v>83</v>
      </c>
      <c r="F556" s="153">
        <v>83</v>
      </c>
      <c r="G556" s="153"/>
      <c r="H556" s="154">
        <v>2</v>
      </c>
    </row>
    <row r="557" spans="1:8" x14ac:dyDescent="0.2">
      <c r="A557" s="194" t="s">
        <v>787</v>
      </c>
      <c r="B557" s="5" t="s">
        <v>76</v>
      </c>
      <c r="C557" s="54" t="s">
        <v>435</v>
      </c>
      <c r="D557" s="153">
        <v>200</v>
      </c>
      <c r="E557" s="153">
        <v>200</v>
      </c>
      <c r="F557" s="153">
        <v>200</v>
      </c>
      <c r="G557" s="153"/>
      <c r="H557" s="154">
        <v>0.4</v>
      </c>
    </row>
    <row r="558" spans="1:8" x14ac:dyDescent="0.2">
      <c r="A558" s="194" t="s">
        <v>787</v>
      </c>
      <c r="B558" s="5" t="s">
        <v>76</v>
      </c>
      <c r="C558" s="54" t="s">
        <v>447</v>
      </c>
      <c r="D558" s="153">
        <v>500</v>
      </c>
      <c r="E558" s="153">
        <v>98</v>
      </c>
      <c r="F558" s="153">
        <v>98</v>
      </c>
      <c r="G558" s="153"/>
      <c r="H558" s="154">
        <v>2.5</v>
      </c>
    </row>
    <row r="559" spans="1:8" x14ac:dyDescent="0.2">
      <c r="A559" s="194" t="s">
        <v>787</v>
      </c>
      <c r="B559" s="5" t="s">
        <v>76</v>
      </c>
      <c r="C559" s="167" t="s">
        <v>444</v>
      </c>
      <c r="D559" s="153">
        <v>186</v>
      </c>
      <c r="E559" s="153">
        <v>186</v>
      </c>
      <c r="F559" s="153">
        <v>186</v>
      </c>
      <c r="G559" s="153"/>
      <c r="H559" s="154">
        <v>0.7</v>
      </c>
    </row>
    <row r="560" spans="1:8" x14ac:dyDescent="0.2">
      <c r="A560" s="192" t="s">
        <v>787</v>
      </c>
      <c r="B560" s="5" t="s">
        <v>76</v>
      </c>
      <c r="C560" s="54" t="s">
        <v>448</v>
      </c>
      <c r="D560" s="153">
        <v>60</v>
      </c>
      <c r="E560" s="153">
        <v>52</v>
      </c>
      <c r="F560" s="153">
        <v>52</v>
      </c>
      <c r="G560" s="153"/>
      <c r="H560" s="154">
        <v>0.5</v>
      </c>
    </row>
    <row r="561" spans="1:10" x14ac:dyDescent="0.2">
      <c r="A561" s="192" t="s">
        <v>787</v>
      </c>
      <c r="B561" s="5" t="s">
        <v>76</v>
      </c>
      <c r="C561" s="54" t="s">
        <v>462</v>
      </c>
      <c r="D561" s="153">
        <v>263</v>
      </c>
      <c r="E561" s="153">
        <v>159</v>
      </c>
      <c r="F561" s="153">
        <v>159</v>
      </c>
      <c r="G561" s="153"/>
      <c r="H561" s="154">
        <v>0.7</v>
      </c>
    </row>
    <row r="562" spans="1:10" x14ac:dyDescent="0.2">
      <c r="A562" s="192" t="s">
        <v>787</v>
      </c>
      <c r="B562" s="5" t="s">
        <v>76</v>
      </c>
      <c r="C562" s="54" t="s">
        <v>461</v>
      </c>
      <c r="D562" s="153">
        <v>50</v>
      </c>
      <c r="E562" s="153">
        <v>17</v>
      </c>
      <c r="F562" s="153">
        <v>17</v>
      </c>
      <c r="G562" s="153"/>
      <c r="H562" s="154">
        <v>0.7</v>
      </c>
    </row>
    <row r="563" spans="1:10" x14ac:dyDescent="0.2">
      <c r="A563" s="192" t="s">
        <v>787</v>
      </c>
      <c r="B563" s="5" t="s">
        <v>76</v>
      </c>
      <c r="C563" s="54" t="s">
        <v>762</v>
      </c>
      <c r="D563" s="153">
        <v>180</v>
      </c>
      <c r="E563" s="153">
        <v>63</v>
      </c>
      <c r="F563" s="153">
        <v>63</v>
      </c>
      <c r="G563" s="153"/>
      <c r="H563" s="154">
        <v>1.5</v>
      </c>
    </row>
    <row r="564" spans="1:10" x14ac:dyDescent="0.2">
      <c r="A564" s="193" t="s">
        <v>787</v>
      </c>
      <c r="B564" s="6" t="s">
        <v>76</v>
      </c>
      <c r="C564" s="63" t="s">
        <v>470</v>
      </c>
      <c r="D564" s="88">
        <v>220</v>
      </c>
      <c r="E564" s="88">
        <v>46</v>
      </c>
      <c r="F564" s="88">
        <v>46</v>
      </c>
      <c r="G564" s="88"/>
      <c r="H564" s="134">
        <v>0.6</v>
      </c>
    </row>
    <row r="565" spans="1:10" s="3" customFormat="1" x14ac:dyDescent="0.2">
      <c r="A565" s="189">
        <v>48</v>
      </c>
      <c r="B565" s="2" t="s">
        <v>230</v>
      </c>
      <c r="C565" s="42"/>
      <c r="D565" s="70">
        <f>SUM(D566:D571)</f>
        <v>364</v>
      </c>
      <c r="E565" s="70">
        <f>SUM(E566:E571)</f>
        <v>193</v>
      </c>
      <c r="F565" s="70">
        <f>SUM(F566:F571)</f>
        <v>188</v>
      </c>
      <c r="G565" s="70">
        <f>SUM(G566:G571)</f>
        <v>0</v>
      </c>
      <c r="H565" s="110"/>
      <c r="J565" s="1"/>
    </row>
    <row r="566" spans="1:10" x14ac:dyDescent="0.2">
      <c r="A566" s="204" t="s">
        <v>787</v>
      </c>
      <c r="B566" s="5" t="s">
        <v>148</v>
      </c>
      <c r="C566" s="54" t="s">
        <v>323</v>
      </c>
      <c r="D566" s="93">
        <v>207</v>
      </c>
      <c r="E566" s="93">
        <v>111</v>
      </c>
      <c r="F566" s="93">
        <v>111</v>
      </c>
      <c r="G566" s="93"/>
      <c r="H566" s="140">
        <v>1</v>
      </c>
    </row>
    <row r="567" spans="1:10" x14ac:dyDescent="0.2">
      <c r="A567" s="204" t="s">
        <v>787</v>
      </c>
      <c r="B567" s="5" t="s">
        <v>148</v>
      </c>
      <c r="C567" s="54" t="s">
        <v>330</v>
      </c>
      <c r="D567" s="93">
        <v>11</v>
      </c>
      <c r="E567" s="93">
        <v>11</v>
      </c>
      <c r="F567" s="93">
        <v>11</v>
      </c>
      <c r="G567" s="93"/>
      <c r="H567" s="140">
        <v>1</v>
      </c>
    </row>
    <row r="568" spans="1:10" x14ac:dyDescent="0.2">
      <c r="A568" s="204" t="s">
        <v>787</v>
      </c>
      <c r="B568" s="5" t="s">
        <v>148</v>
      </c>
      <c r="C568" s="54" t="s">
        <v>626</v>
      </c>
      <c r="D568" s="93">
        <v>8</v>
      </c>
      <c r="E568" s="93">
        <v>6</v>
      </c>
      <c r="F568" s="93">
        <v>1</v>
      </c>
      <c r="G568" s="93"/>
      <c r="H568" s="140">
        <v>1.5</v>
      </c>
    </row>
    <row r="569" spans="1:10" x14ac:dyDescent="0.2">
      <c r="A569" s="204" t="s">
        <v>787</v>
      </c>
      <c r="B569" s="9" t="s">
        <v>76</v>
      </c>
      <c r="C569" s="54" t="s">
        <v>504</v>
      </c>
      <c r="D569" s="93">
        <v>61</v>
      </c>
      <c r="E569" s="93">
        <v>31</v>
      </c>
      <c r="F569" s="93">
        <v>31</v>
      </c>
      <c r="G569" s="93"/>
      <c r="H569" s="140">
        <v>0.5</v>
      </c>
    </row>
    <row r="570" spans="1:10" x14ac:dyDescent="0.2">
      <c r="A570" s="204" t="s">
        <v>787</v>
      </c>
      <c r="B570" s="9" t="s">
        <v>76</v>
      </c>
      <c r="C570" s="54" t="s">
        <v>438</v>
      </c>
      <c r="D570" s="93">
        <v>22</v>
      </c>
      <c r="E570" s="93">
        <v>9</v>
      </c>
      <c r="F570" s="93">
        <v>9</v>
      </c>
      <c r="G570" s="93"/>
      <c r="H570" s="140">
        <v>0.2</v>
      </c>
    </row>
    <row r="571" spans="1:10" x14ac:dyDescent="0.2">
      <c r="A571" s="204" t="s">
        <v>787</v>
      </c>
      <c r="B571" s="5" t="s">
        <v>76</v>
      </c>
      <c r="C571" s="54" t="s">
        <v>450</v>
      </c>
      <c r="D571" s="93">
        <v>55</v>
      </c>
      <c r="E571" s="93">
        <v>25</v>
      </c>
      <c r="F571" s="93">
        <v>25</v>
      </c>
      <c r="G571" s="93"/>
      <c r="H571" s="140">
        <v>0.5</v>
      </c>
    </row>
    <row r="572" spans="1:10" s="3" customFormat="1" x14ac:dyDescent="0.2">
      <c r="A572" s="189">
        <v>49</v>
      </c>
      <c r="B572" s="2" t="s">
        <v>242</v>
      </c>
      <c r="C572" s="42"/>
      <c r="D572" s="70">
        <f>SUM(D573)</f>
        <v>2</v>
      </c>
      <c r="E572" s="70">
        <f>SUM(E573)</f>
        <v>2</v>
      </c>
      <c r="F572" s="70">
        <f>SUM(F573)</f>
        <v>0</v>
      </c>
      <c r="G572" s="70">
        <f>SUM(G573)</f>
        <v>0</v>
      </c>
      <c r="H572" s="110"/>
      <c r="J572" s="1"/>
    </row>
    <row r="573" spans="1:10" x14ac:dyDescent="0.2">
      <c r="A573" s="193" t="s">
        <v>787</v>
      </c>
      <c r="B573" s="6" t="s">
        <v>120</v>
      </c>
      <c r="C573" s="63" t="s">
        <v>303</v>
      </c>
      <c r="D573" s="90">
        <v>2</v>
      </c>
      <c r="E573" s="90">
        <v>2</v>
      </c>
      <c r="F573" s="90">
        <v>0</v>
      </c>
      <c r="G573" s="90">
        <v>0</v>
      </c>
      <c r="H573" s="136">
        <v>0.5</v>
      </c>
    </row>
    <row r="574" spans="1:10" x14ac:dyDescent="0.2">
      <c r="A574" s="194">
        <v>50</v>
      </c>
      <c r="B574" s="4" t="s">
        <v>250</v>
      </c>
      <c r="C574" s="41"/>
      <c r="D574" s="84">
        <f>SUM(D575:D576)</f>
        <v>477</v>
      </c>
      <c r="E574" s="84">
        <f>SUM(E575:E576)</f>
        <v>477</v>
      </c>
      <c r="F574" s="84">
        <f>SUM(F575:F576)</f>
        <v>0</v>
      </c>
      <c r="G574" s="84">
        <f>SUM(G575:G576)</f>
        <v>0</v>
      </c>
      <c r="H574" s="138"/>
    </row>
    <row r="575" spans="1:10" x14ac:dyDescent="0.2">
      <c r="A575" s="195" t="s">
        <v>787</v>
      </c>
      <c r="B575" s="46" t="s">
        <v>120</v>
      </c>
      <c r="C575" s="19" t="s">
        <v>368</v>
      </c>
      <c r="D575" s="92">
        <v>343</v>
      </c>
      <c r="E575" s="92">
        <v>343</v>
      </c>
      <c r="F575" s="92">
        <v>0</v>
      </c>
      <c r="G575" s="92">
        <v>0</v>
      </c>
      <c r="H575" s="137">
        <v>0.3</v>
      </c>
    </row>
    <row r="576" spans="1:10" x14ac:dyDescent="0.2">
      <c r="A576" s="193" t="s">
        <v>787</v>
      </c>
      <c r="B576" s="6" t="s">
        <v>120</v>
      </c>
      <c r="C576" s="63" t="s">
        <v>403</v>
      </c>
      <c r="D576" s="90">
        <v>134</v>
      </c>
      <c r="E576" s="90">
        <v>134</v>
      </c>
      <c r="F576" s="90">
        <v>0</v>
      </c>
      <c r="G576" s="90">
        <v>0</v>
      </c>
      <c r="H576" s="136">
        <v>0.2</v>
      </c>
    </row>
    <row r="577" spans="1:10" s="3" customFormat="1" ht="25.5" x14ac:dyDescent="0.2">
      <c r="A577" s="189">
        <v>51</v>
      </c>
      <c r="B577" s="2" t="s">
        <v>243</v>
      </c>
      <c r="C577" s="293"/>
      <c r="D577" s="224">
        <f>SUM(D578)</f>
        <v>107</v>
      </c>
      <c r="E577" s="224">
        <f>SUM(E578)</f>
        <v>107</v>
      </c>
      <c r="F577" s="224">
        <f>SUM(F578)</f>
        <v>0</v>
      </c>
      <c r="G577" s="224">
        <f>SUM(G578)</f>
        <v>0</v>
      </c>
      <c r="H577" s="294"/>
      <c r="J577" s="1"/>
    </row>
    <row r="578" spans="1:10" ht="13.5" thickBot="1" x14ac:dyDescent="0.25">
      <c r="A578" s="193" t="s">
        <v>787</v>
      </c>
      <c r="B578" s="6" t="s">
        <v>120</v>
      </c>
      <c r="C578" s="63" t="s">
        <v>303</v>
      </c>
      <c r="D578" s="90">
        <v>107</v>
      </c>
      <c r="E578" s="90">
        <v>107</v>
      </c>
      <c r="F578" s="90">
        <v>0</v>
      </c>
      <c r="G578" s="90">
        <v>0</v>
      </c>
      <c r="H578" s="136">
        <v>0.4</v>
      </c>
    </row>
    <row r="579" spans="1:10" ht="14.25" customHeight="1" thickBot="1" x14ac:dyDescent="0.25">
      <c r="A579" s="228"/>
      <c r="B579" s="229" t="s">
        <v>116</v>
      </c>
      <c r="C579" s="263"/>
      <c r="D579" s="264">
        <f>D316+D485+D494+D572+D577+D100+D102+D104+D106+D109+D111+D119+D134+D136+D139+D150+D161+D178+D181+D221+D228+D230+D270+D291+D310+D318+D329+D334+D337+D339+D343+D348+D370+D372+D374+D378+D415+D448+D451+D454+D488+D490+D496+D508+D514+D565+D574+D445+D368+D171+D268+D345</f>
        <v>162687</v>
      </c>
      <c r="E579" s="264">
        <f t="shared" ref="E579:G579" si="7">E316+E485+E494+E572+E577+E100+E102+E104+E106+E109+E111+E119+E134+E136+E139+E150+E161+E178+E181+E221+E228+E230+E270+E291+E310+E318+E329+E334+E337+E339+E343+E348+E370+E372+E374+E378+E415+E448+E451+E454+E488+E490+E496+E508+E514+E565+E574+E445+E368+E171+E268+E345</f>
        <v>76009</v>
      </c>
      <c r="F579" s="264">
        <f t="shared" si="7"/>
        <v>48372</v>
      </c>
      <c r="G579" s="264">
        <f t="shared" si="7"/>
        <v>6526</v>
      </c>
      <c r="H579" s="265"/>
      <c r="I579" s="312"/>
      <c r="J579" s="104"/>
    </row>
    <row r="580" spans="1:10" ht="14.25" customHeight="1" x14ac:dyDescent="0.2">
      <c r="A580" s="202"/>
      <c r="B580" s="12" t="s">
        <v>8</v>
      </c>
      <c r="C580" s="19"/>
      <c r="D580" s="87"/>
      <c r="E580" s="87" t="s">
        <v>1</v>
      </c>
      <c r="F580" s="87"/>
      <c r="G580" s="87"/>
      <c r="H580" s="127"/>
    </row>
    <row r="581" spans="1:10" ht="14.25" customHeight="1" x14ac:dyDescent="0.2">
      <c r="A581" s="189">
        <v>1</v>
      </c>
      <c r="B581" s="2" t="s">
        <v>182</v>
      </c>
      <c r="C581" s="34"/>
      <c r="D581" s="76">
        <f>SUM(D582:D582)</f>
        <v>473</v>
      </c>
      <c r="E581" s="76">
        <f>SUM(E582:E582)</f>
        <v>21</v>
      </c>
      <c r="F581" s="76">
        <f>SUM(F582:F582)</f>
        <v>21</v>
      </c>
      <c r="G581" s="76">
        <f>SUM(G582:G582)</f>
        <v>0</v>
      </c>
      <c r="H581" s="124"/>
    </row>
    <row r="582" spans="1:10" ht="14.25" customHeight="1" x14ac:dyDescent="0.2">
      <c r="A582" s="203" t="s">
        <v>787</v>
      </c>
      <c r="B582" s="9" t="s">
        <v>76</v>
      </c>
      <c r="C582" s="160" t="s">
        <v>451</v>
      </c>
      <c r="D582" s="155">
        <v>473</v>
      </c>
      <c r="E582" s="155">
        <v>21</v>
      </c>
      <c r="F582" s="155">
        <v>21</v>
      </c>
      <c r="G582" s="155"/>
      <c r="H582" s="135">
        <v>3</v>
      </c>
    </row>
    <row r="583" spans="1:10" ht="14.25" customHeight="1" x14ac:dyDescent="0.2">
      <c r="A583" s="189">
        <v>2</v>
      </c>
      <c r="B583" s="2" t="s">
        <v>62</v>
      </c>
      <c r="C583" s="173"/>
      <c r="D583" s="70">
        <f>SUM(D584:D591)</f>
        <v>1254</v>
      </c>
      <c r="E583" s="70">
        <f>SUM(E584:E591)</f>
        <v>236</v>
      </c>
      <c r="F583" s="70">
        <f>SUM(F584:F591)</f>
        <v>210</v>
      </c>
      <c r="G583" s="70">
        <f>SUM(G584:G591)</f>
        <v>16</v>
      </c>
      <c r="H583" s="111"/>
    </row>
    <row r="584" spans="1:10" ht="14.25" customHeight="1" x14ac:dyDescent="0.2">
      <c r="A584" s="191" t="s">
        <v>787</v>
      </c>
      <c r="B584" s="7" t="s">
        <v>125</v>
      </c>
      <c r="C584" s="175" t="s">
        <v>369</v>
      </c>
      <c r="D584" s="89">
        <v>80</v>
      </c>
      <c r="E584" s="89">
        <v>80</v>
      </c>
      <c r="F584" s="89">
        <v>80</v>
      </c>
      <c r="G584" s="89">
        <v>0</v>
      </c>
      <c r="H584" s="129" t="s">
        <v>593</v>
      </c>
    </row>
    <row r="585" spans="1:10" ht="14.25" customHeight="1" x14ac:dyDescent="0.2">
      <c r="A585" s="204" t="s">
        <v>787</v>
      </c>
      <c r="B585" s="5" t="s">
        <v>148</v>
      </c>
      <c r="C585" s="54" t="s">
        <v>326</v>
      </c>
      <c r="D585" s="93">
        <v>2</v>
      </c>
      <c r="E585" s="93">
        <v>2</v>
      </c>
      <c r="F585" s="93">
        <v>2</v>
      </c>
      <c r="G585" s="93"/>
      <c r="H585" s="140">
        <v>2.5</v>
      </c>
    </row>
    <row r="586" spans="1:10" ht="14.25" customHeight="1" x14ac:dyDescent="0.2">
      <c r="A586" s="204" t="s">
        <v>787</v>
      </c>
      <c r="B586" s="5" t="s">
        <v>148</v>
      </c>
      <c r="C586" s="54" t="s">
        <v>378</v>
      </c>
      <c r="D586" s="93">
        <v>26</v>
      </c>
      <c r="E586" s="93">
        <v>26</v>
      </c>
      <c r="F586" s="93"/>
      <c r="G586" s="93">
        <v>16</v>
      </c>
      <c r="H586" s="140">
        <v>3</v>
      </c>
    </row>
    <row r="587" spans="1:10" ht="14.25" customHeight="1" x14ac:dyDescent="0.2">
      <c r="A587" s="204" t="s">
        <v>787</v>
      </c>
      <c r="B587" s="5" t="s">
        <v>148</v>
      </c>
      <c r="C587" s="54" t="s">
        <v>304</v>
      </c>
      <c r="D587" s="93">
        <v>21</v>
      </c>
      <c r="E587" s="93">
        <v>17</v>
      </c>
      <c r="F587" s="93">
        <v>17</v>
      </c>
      <c r="G587" s="93"/>
      <c r="H587" s="140">
        <v>2</v>
      </c>
    </row>
    <row r="588" spans="1:10" ht="14.25" customHeight="1" x14ac:dyDescent="0.2">
      <c r="A588" s="192" t="s">
        <v>787</v>
      </c>
      <c r="B588" s="5" t="s">
        <v>76</v>
      </c>
      <c r="C588" s="54" t="s">
        <v>448</v>
      </c>
      <c r="D588" s="93">
        <v>60</v>
      </c>
      <c r="E588" s="93">
        <v>55</v>
      </c>
      <c r="F588" s="93">
        <v>55</v>
      </c>
      <c r="G588" s="93"/>
      <c r="H588" s="140">
        <v>1.5</v>
      </c>
    </row>
    <row r="589" spans="1:10" ht="14.25" customHeight="1" x14ac:dyDescent="0.2">
      <c r="A589" s="192" t="s">
        <v>787</v>
      </c>
      <c r="B589" s="5" t="s">
        <v>76</v>
      </c>
      <c r="C589" s="54" t="s">
        <v>450</v>
      </c>
      <c r="D589" s="93">
        <v>550</v>
      </c>
      <c r="E589" s="93">
        <v>6</v>
      </c>
      <c r="F589" s="93">
        <v>6</v>
      </c>
      <c r="G589" s="93"/>
      <c r="H589" s="140">
        <v>3</v>
      </c>
    </row>
    <row r="590" spans="1:10" ht="14.25" customHeight="1" x14ac:dyDescent="0.2">
      <c r="A590" s="192" t="s">
        <v>787</v>
      </c>
      <c r="B590" s="5" t="s">
        <v>76</v>
      </c>
      <c r="C590" s="54" t="s">
        <v>447</v>
      </c>
      <c r="D590" s="93">
        <v>450</v>
      </c>
      <c r="E590" s="93">
        <v>2</v>
      </c>
      <c r="F590" s="93">
        <v>2</v>
      </c>
      <c r="G590" s="93"/>
      <c r="H590" s="140">
        <v>1.6</v>
      </c>
    </row>
    <row r="591" spans="1:10" ht="14.25" customHeight="1" x14ac:dyDescent="0.2">
      <c r="A591" s="192" t="s">
        <v>787</v>
      </c>
      <c r="B591" s="5" t="s">
        <v>76</v>
      </c>
      <c r="C591" s="54" t="s">
        <v>762</v>
      </c>
      <c r="D591" s="93">
        <v>65</v>
      </c>
      <c r="E591" s="93">
        <v>48</v>
      </c>
      <c r="F591" s="93">
        <v>48</v>
      </c>
      <c r="G591" s="93"/>
      <c r="H591" s="140">
        <v>2</v>
      </c>
    </row>
    <row r="592" spans="1:10" ht="14.25" customHeight="1" x14ac:dyDescent="0.2">
      <c r="A592" s="189">
        <v>3</v>
      </c>
      <c r="B592" s="2" t="s">
        <v>88</v>
      </c>
      <c r="C592" s="34"/>
      <c r="D592" s="76">
        <f>SUM(D593)</f>
        <v>140</v>
      </c>
      <c r="E592" s="76">
        <f>SUM(E593)</f>
        <v>5</v>
      </c>
      <c r="F592" s="76">
        <f>SUM(F593)</f>
        <v>5</v>
      </c>
      <c r="G592" s="76">
        <f>SUM(G593)</f>
        <v>0</v>
      </c>
      <c r="H592" s="124"/>
    </row>
    <row r="593" spans="1:10" ht="14.25" customHeight="1" x14ac:dyDescent="0.2">
      <c r="A593" s="193" t="s">
        <v>787</v>
      </c>
      <c r="B593" s="6" t="s">
        <v>113</v>
      </c>
      <c r="C593" s="63" t="s">
        <v>297</v>
      </c>
      <c r="D593" s="88">
        <v>140</v>
      </c>
      <c r="E593" s="88">
        <v>5</v>
      </c>
      <c r="F593" s="88">
        <v>5</v>
      </c>
      <c r="G593" s="88"/>
      <c r="H593" s="134">
        <v>1.2</v>
      </c>
    </row>
    <row r="594" spans="1:10" ht="26.25" customHeight="1" x14ac:dyDescent="0.2">
      <c r="A594" s="189">
        <v>4</v>
      </c>
      <c r="B594" s="2" t="s">
        <v>171</v>
      </c>
      <c r="C594" s="34"/>
      <c r="D594" s="76">
        <f>SUM(D595:D598)</f>
        <v>623</v>
      </c>
      <c r="E594" s="76">
        <f>SUM(E595:E598)</f>
        <v>219</v>
      </c>
      <c r="F594" s="76">
        <f>SUM(F595:F598)</f>
        <v>98</v>
      </c>
      <c r="G594" s="76">
        <f>SUM(G595:G598)</f>
        <v>60</v>
      </c>
      <c r="H594" s="133"/>
    </row>
    <row r="595" spans="1:10" x14ac:dyDescent="0.2">
      <c r="A595" s="191" t="s">
        <v>787</v>
      </c>
      <c r="B595" s="7" t="s">
        <v>148</v>
      </c>
      <c r="C595" s="37" t="s">
        <v>330</v>
      </c>
      <c r="D595" s="156">
        <v>73</v>
      </c>
      <c r="E595" s="156">
        <v>61</v>
      </c>
      <c r="F595" s="156"/>
      <c r="G595" s="156"/>
      <c r="H595" s="403">
        <v>0.5</v>
      </c>
    </row>
    <row r="596" spans="1:10" ht="14.25" customHeight="1" x14ac:dyDescent="0.2">
      <c r="A596" s="191" t="s">
        <v>787</v>
      </c>
      <c r="B596" s="7" t="s">
        <v>113</v>
      </c>
      <c r="C596" s="404" t="s">
        <v>339</v>
      </c>
      <c r="D596" s="156">
        <v>480</v>
      </c>
      <c r="E596" s="156">
        <v>107</v>
      </c>
      <c r="F596" s="156">
        <v>47</v>
      </c>
      <c r="G596" s="156">
        <v>60</v>
      </c>
      <c r="H596" s="405">
        <v>3</v>
      </c>
    </row>
    <row r="597" spans="1:10" ht="14.25" customHeight="1" x14ac:dyDescent="0.2">
      <c r="A597" s="191" t="s">
        <v>787</v>
      </c>
      <c r="B597" s="7" t="s">
        <v>113</v>
      </c>
      <c r="C597" s="404" t="s">
        <v>536</v>
      </c>
      <c r="D597" s="156">
        <v>50</v>
      </c>
      <c r="E597" s="156">
        <v>31</v>
      </c>
      <c r="F597" s="156">
        <v>31</v>
      </c>
      <c r="G597" s="156"/>
      <c r="H597" s="405">
        <v>3.5</v>
      </c>
    </row>
    <row r="598" spans="1:10" ht="14.25" customHeight="1" x14ac:dyDescent="0.2">
      <c r="A598" s="191" t="s">
        <v>787</v>
      </c>
      <c r="B598" s="7" t="s">
        <v>113</v>
      </c>
      <c r="C598" s="37" t="s">
        <v>339</v>
      </c>
      <c r="D598" s="156">
        <v>20</v>
      </c>
      <c r="E598" s="156">
        <v>20</v>
      </c>
      <c r="F598" s="156">
        <v>20</v>
      </c>
      <c r="G598" s="156"/>
      <c r="H598" s="403">
        <v>4</v>
      </c>
    </row>
    <row r="599" spans="1:10" ht="14.25" customHeight="1" x14ac:dyDescent="0.2">
      <c r="A599" s="189">
        <v>5</v>
      </c>
      <c r="B599" s="2" t="s">
        <v>173</v>
      </c>
      <c r="C599" s="173"/>
      <c r="D599" s="70">
        <f>SUM(D600:D615)</f>
        <v>2718</v>
      </c>
      <c r="E599" s="70">
        <f>SUM(E600:E615)</f>
        <v>815</v>
      </c>
      <c r="F599" s="70">
        <f>SUM(F600:F615)</f>
        <v>426</v>
      </c>
      <c r="G599" s="70">
        <f>SUM(G600:G615)</f>
        <v>250</v>
      </c>
      <c r="H599" s="111"/>
    </row>
    <row r="600" spans="1:10" ht="14.25" customHeight="1" x14ac:dyDescent="0.2">
      <c r="A600" s="192" t="s">
        <v>787</v>
      </c>
      <c r="B600" s="5" t="s">
        <v>113</v>
      </c>
      <c r="C600" s="176" t="s">
        <v>330</v>
      </c>
      <c r="D600" s="153">
        <v>40</v>
      </c>
      <c r="E600" s="153">
        <v>15</v>
      </c>
      <c r="F600" s="153">
        <v>15</v>
      </c>
      <c r="G600" s="153"/>
      <c r="H600" s="406">
        <v>2.5</v>
      </c>
    </row>
    <row r="601" spans="1:10" ht="14.25" customHeight="1" x14ac:dyDescent="0.2">
      <c r="A601" s="192" t="s">
        <v>787</v>
      </c>
      <c r="B601" s="5" t="s">
        <v>120</v>
      </c>
      <c r="C601" s="54" t="s">
        <v>368</v>
      </c>
      <c r="D601" s="153">
        <v>77</v>
      </c>
      <c r="E601" s="153">
        <v>77</v>
      </c>
      <c r="F601" s="153"/>
      <c r="G601" s="153">
        <v>0</v>
      </c>
      <c r="H601" s="407">
        <v>2.2000000000000002</v>
      </c>
    </row>
    <row r="602" spans="1:10" ht="14.25" customHeight="1" x14ac:dyDescent="0.2">
      <c r="A602" s="192" t="s">
        <v>787</v>
      </c>
      <c r="B602" s="5" t="s">
        <v>125</v>
      </c>
      <c r="C602" s="54" t="s">
        <v>323</v>
      </c>
      <c r="D602" s="153">
        <v>0</v>
      </c>
      <c r="E602" s="153">
        <v>0</v>
      </c>
      <c r="F602" s="153">
        <v>0</v>
      </c>
      <c r="G602" s="153">
        <v>0</v>
      </c>
      <c r="H602" s="407">
        <v>1.5</v>
      </c>
    </row>
    <row r="603" spans="1:10" s="291" customFormat="1" ht="14.25" customHeight="1" x14ac:dyDescent="0.2">
      <c r="A603" s="290" t="s">
        <v>787</v>
      </c>
      <c r="B603" s="5" t="s">
        <v>148</v>
      </c>
      <c r="C603" s="54" t="s">
        <v>300</v>
      </c>
      <c r="D603" s="153">
        <v>20</v>
      </c>
      <c r="E603" s="153">
        <v>15</v>
      </c>
      <c r="F603" s="153">
        <v>15</v>
      </c>
      <c r="G603" s="153"/>
      <c r="H603" s="407">
        <v>1</v>
      </c>
      <c r="J603" s="1"/>
    </row>
    <row r="604" spans="1:10" s="291" customFormat="1" ht="14.25" customHeight="1" x14ac:dyDescent="0.2">
      <c r="A604" s="290" t="s">
        <v>787</v>
      </c>
      <c r="B604" s="5" t="s">
        <v>148</v>
      </c>
      <c r="C604" s="54" t="s">
        <v>324</v>
      </c>
      <c r="D604" s="153">
        <v>65</v>
      </c>
      <c r="E604" s="153">
        <v>55</v>
      </c>
      <c r="F604" s="153">
        <v>55</v>
      </c>
      <c r="G604" s="153"/>
      <c r="H604" s="407">
        <v>1.2</v>
      </c>
      <c r="J604" s="1"/>
    </row>
    <row r="605" spans="1:10" s="291" customFormat="1" ht="14.25" customHeight="1" x14ac:dyDescent="0.2">
      <c r="A605" s="290" t="s">
        <v>787</v>
      </c>
      <c r="B605" s="5" t="s">
        <v>148</v>
      </c>
      <c r="C605" s="54" t="s">
        <v>327</v>
      </c>
      <c r="D605" s="153">
        <v>47</v>
      </c>
      <c r="E605" s="153">
        <v>47</v>
      </c>
      <c r="F605" s="153"/>
      <c r="G605" s="153"/>
      <c r="H605" s="407">
        <v>1.5</v>
      </c>
      <c r="J605" s="1"/>
    </row>
    <row r="606" spans="1:10" s="291" customFormat="1" ht="14.25" customHeight="1" x14ac:dyDescent="0.2">
      <c r="A606" s="290" t="s">
        <v>787</v>
      </c>
      <c r="B606" s="5" t="s">
        <v>148</v>
      </c>
      <c r="C606" s="54" t="s">
        <v>309</v>
      </c>
      <c r="D606" s="153">
        <v>15</v>
      </c>
      <c r="E606" s="153">
        <v>15</v>
      </c>
      <c r="F606" s="153"/>
      <c r="G606" s="153"/>
      <c r="H606" s="407">
        <v>1.5</v>
      </c>
      <c r="J606" s="1"/>
    </row>
    <row r="607" spans="1:10" s="291" customFormat="1" ht="14.25" customHeight="1" x14ac:dyDescent="0.2">
      <c r="A607" s="290" t="s">
        <v>787</v>
      </c>
      <c r="B607" s="5" t="s">
        <v>148</v>
      </c>
      <c r="C607" s="54" t="s">
        <v>326</v>
      </c>
      <c r="D607" s="153">
        <v>15</v>
      </c>
      <c r="E607" s="153">
        <v>5</v>
      </c>
      <c r="F607" s="153">
        <v>3</v>
      </c>
      <c r="G607" s="153">
        <v>2</v>
      </c>
      <c r="H607" s="407">
        <v>2.5</v>
      </c>
      <c r="J607" s="1"/>
    </row>
    <row r="608" spans="1:10" s="291" customFormat="1" ht="14.25" customHeight="1" x14ac:dyDescent="0.2">
      <c r="A608" s="290" t="s">
        <v>787</v>
      </c>
      <c r="B608" s="5" t="s">
        <v>148</v>
      </c>
      <c r="C608" s="54" t="s">
        <v>406</v>
      </c>
      <c r="D608" s="153">
        <v>150</v>
      </c>
      <c r="E608" s="153">
        <v>142</v>
      </c>
      <c r="F608" s="153"/>
      <c r="G608" s="153">
        <v>142</v>
      </c>
      <c r="H608" s="407">
        <v>1.5</v>
      </c>
      <c r="J608" s="1"/>
    </row>
    <row r="609" spans="1:10" s="291" customFormat="1" ht="14.25" customHeight="1" x14ac:dyDescent="0.2">
      <c r="A609" s="290" t="s">
        <v>787</v>
      </c>
      <c r="B609" s="5" t="s">
        <v>148</v>
      </c>
      <c r="C609" s="54" t="s">
        <v>372</v>
      </c>
      <c r="D609" s="153">
        <v>0</v>
      </c>
      <c r="E609" s="153">
        <v>12</v>
      </c>
      <c r="F609" s="153"/>
      <c r="G609" s="153">
        <v>12</v>
      </c>
      <c r="H609" s="407">
        <v>2.5</v>
      </c>
      <c r="J609" s="1"/>
    </row>
    <row r="610" spans="1:10" s="291" customFormat="1" ht="14.25" customHeight="1" x14ac:dyDescent="0.2">
      <c r="A610" s="290" t="s">
        <v>787</v>
      </c>
      <c r="B610" s="5" t="s">
        <v>148</v>
      </c>
      <c r="C610" s="54" t="s">
        <v>360</v>
      </c>
      <c r="D610" s="153">
        <v>205</v>
      </c>
      <c r="E610" s="153">
        <v>197</v>
      </c>
      <c r="F610" s="153">
        <v>162</v>
      </c>
      <c r="G610" s="153">
        <v>35</v>
      </c>
      <c r="H610" s="407">
        <v>2.7</v>
      </c>
      <c r="J610" s="1"/>
    </row>
    <row r="611" spans="1:10" ht="14.25" customHeight="1" x14ac:dyDescent="0.2">
      <c r="A611" s="192" t="s">
        <v>787</v>
      </c>
      <c r="B611" s="5" t="s">
        <v>142</v>
      </c>
      <c r="C611" s="54" t="s">
        <v>364</v>
      </c>
      <c r="D611" s="153">
        <v>24</v>
      </c>
      <c r="E611" s="153">
        <v>1</v>
      </c>
      <c r="F611" s="153">
        <v>1</v>
      </c>
      <c r="G611" s="153">
        <v>0</v>
      </c>
      <c r="H611" s="407">
        <v>1.5</v>
      </c>
    </row>
    <row r="612" spans="1:10" ht="14.25" customHeight="1" x14ac:dyDescent="0.2">
      <c r="A612" s="192" t="s">
        <v>787</v>
      </c>
      <c r="B612" s="5" t="s">
        <v>76</v>
      </c>
      <c r="C612" s="54" t="s">
        <v>435</v>
      </c>
      <c r="D612" s="153">
        <v>160</v>
      </c>
      <c r="E612" s="153">
        <v>10</v>
      </c>
      <c r="F612" s="153">
        <v>10</v>
      </c>
      <c r="G612" s="153"/>
      <c r="H612" s="154">
        <v>1.2</v>
      </c>
    </row>
    <row r="613" spans="1:10" ht="14.25" customHeight="1" x14ac:dyDescent="0.2">
      <c r="A613" s="192" t="s">
        <v>787</v>
      </c>
      <c r="B613" s="5" t="s">
        <v>76</v>
      </c>
      <c r="C613" s="54" t="s">
        <v>441</v>
      </c>
      <c r="D613" s="153">
        <v>150</v>
      </c>
      <c r="E613" s="153">
        <v>4</v>
      </c>
      <c r="F613" s="153">
        <v>4</v>
      </c>
      <c r="G613" s="153"/>
      <c r="H613" s="154">
        <v>3</v>
      </c>
    </row>
    <row r="614" spans="1:10" ht="14.25" customHeight="1" x14ac:dyDescent="0.2">
      <c r="A614" s="192" t="s">
        <v>787</v>
      </c>
      <c r="B614" s="5" t="s">
        <v>76</v>
      </c>
      <c r="C614" s="54" t="s">
        <v>438</v>
      </c>
      <c r="D614" s="153">
        <v>30</v>
      </c>
      <c r="E614" s="153">
        <v>29</v>
      </c>
      <c r="F614" s="153">
        <v>29</v>
      </c>
      <c r="G614" s="153"/>
      <c r="H614" s="154">
        <v>1</v>
      </c>
    </row>
    <row r="615" spans="1:10" ht="14.25" customHeight="1" x14ac:dyDescent="0.2">
      <c r="A615" s="192" t="s">
        <v>787</v>
      </c>
      <c r="B615" s="5" t="s">
        <v>76</v>
      </c>
      <c r="C615" s="54" t="s">
        <v>442</v>
      </c>
      <c r="D615" s="153">
        <v>1720</v>
      </c>
      <c r="E615" s="153">
        <v>191</v>
      </c>
      <c r="F615" s="153">
        <v>132</v>
      </c>
      <c r="G615" s="153">
        <v>59</v>
      </c>
      <c r="H615" s="154">
        <v>3.2</v>
      </c>
    </row>
    <row r="616" spans="1:10" ht="14.25" customHeight="1" x14ac:dyDescent="0.2">
      <c r="A616" s="189">
        <v>6</v>
      </c>
      <c r="B616" s="2" t="s">
        <v>270</v>
      </c>
      <c r="C616" s="173"/>
      <c r="D616" s="70">
        <f>SUM(D617:D617)</f>
        <v>130</v>
      </c>
      <c r="E616" s="70">
        <f>SUM(E617:E617)</f>
        <v>10</v>
      </c>
      <c r="F616" s="70">
        <f>SUM(F617:F617)</f>
        <v>10</v>
      </c>
      <c r="G616" s="70">
        <f>SUM(G617:G617)</f>
        <v>0</v>
      </c>
      <c r="H616" s="111"/>
    </row>
    <row r="617" spans="1:10" ht="14.25" customHeight="1" x14ac:dyDescent="0.2">
      <c r="A617" s="194" t="s">
        <v>787</v>
      </c>
      <c r="B617" s="5" t="s">
        <v>113</v>
      </c>
      <c r="C617" s="54" t="s">
        <v>326</v>
      </c>
      <c r="D617" s="153">
        <v>130</v>
      </c>
      <c r="E617" s="153">
        <v>10</v>
      </c>
      <c r="F617" s="153">
        <v>10</v>
      </c>
      <c r="G617" s="153"/>
      <c r="H617" s="154">
        <v>1.3</v>
      </c>
    </row>
    <row r="618" spans="1:10" ht="14.25" customHeight="1" x14ac:dyDescent="0.2">
      <c r="A618" s="189">
        <v>7</v>
      </c>
      <c r="B618" s="2" t="s">
        <v>166</v>
      </c>
      <c r="C618" s="34"/>
      <c r="D618" s="76">
        <f>SUM(D619:D619)</f>
        <v>60</v>
      </c>
      <c r="E618" s="76">
        <f>SUM(E619:E619)</f>
        <v>26</v>
      </c>
      <c r="F618" s="76">
        <f>SUM(F619:F619)</f>
        <v>26</v>
      </c>
      <c r="G618" s="76">
        <f>SUM(G619:G619)</f>
        <v>0</v>
      </c>
      <c r="H618" s="124"/>
    </row>
    <row r="619" spans="1:10" ht="14.25" customHeight="1" x14ac:dyDescent="0.2">
      <c r="A619" s="195" t="s">
        <v>787</v>
      </c>
      <c r="B619" s="46" t="s">
        <v>113</v>
      </c>
      <c r="C619" s="19" t="s">
        <v>311</v>
      </c>
      <c r="D619" s="87">
        <v>60</v>
      </c>
      <c r="E619" s="87">
        <v>26</v>
      </c>
      <c r="F619" s="87">
        <v>26</v>
      </c>
      <c r="G619" s="87"/>
      <c r="H619" s="127">
        <v>3.5</v>
      </c>
    </row>
    <row r="620" spans="1:10" ht="14.25" customHeight="1" x14ac:dyDescent="0.2">
      <c r="A620" s="189">
        <v>8</v>
      </c>
      <c r="B620" s="2" t="s">
        <v>90</v>
      </c>
      <c r="C620" s="34"/>
      <c r="D620" s="76">
        <f>SUM(D621:D622)</f>
        <v>80</v>
      </c>
      <c r="E620" s="76">
        <f>SUM(E621:E622)</f>
        <v>31</v>
      </c>
      <c r="F620" s="76">
        <f>SUM(F621:F622)</f>
        <v>31</v>
      </c>
      <c r="G620" s="76">
        <f>SUM(G621:G622)</f>
        <v>0</v>
      </c>
      <c r="H620" s="124"/>
    </row>
    <row r="621" spans="1:10" ht="14.25" customHeight="1" x14ac:dyDescent="0.2">
      <c r="A621" s="192" t="s">
        <v>787</v>
      </c>
      <c r="B621" s="5" t="s">
        <v>125</v>
      </c>
      <c r="C621" s="408" t="s">
        <v>597</v>
      </c>
      <c r="D621" s="153">
        <v>50</v>
      </c>
      <c r="E621" s="153">
        <v>28</v>
      </c>
      <c r="F621" s="153">
        <v>28</v>
      </c>
      <c r="G621" s="153">
        <v>0</v>
      </c>
      <c r="H621" s="154">
        <v>2.5</v>
      </c>
    </row>
    <row r="622" spans="1:10" ht="14.25" customHeight="1" x14ac:dyDescent="0.2">
      <c r="A622" s="197" t="s">
        <v>787</v>
      </c>
      <c r="B622" s="9" t="s">
        <v>125</v>
      </c>
      <c r="C622" s="372" t="s">
        <v>598</v>
      </c>
      <c r="D622" s="155">
        <v>30</v>
      </c>
      <c r="E622" s="155">
        <v>3</v>
      </c>
      <c r="F622" s="155">
        <v>3</v>
      </c>
      <c r="G622" s="155">
        <v>0</v>
      </c>
      <c r="H622" s="135">
        <v>2.5</v>
      </c>
    </row>
    <row r="623" spans="1:10" s="3" customFormat="1" ht="14.25" customHeight="1" x14ac:dyDescent="0.2">
      <c r="A623" s="189">
        <v>9</v>
      </c>
      <c r="B623" s="2" t="s">
        <v>285</v>
      </c>
      <c r="C623" s="42"/>
      <c r="D623" s="76">
        <v>23</v>
      </c>
      <c r="E623" s="76">
        <v>9</v>
      </c>
      <c r="F623" s="76">
        <v>9</v>
      </c>
      <c r="G623" s="76">
        <v>0</v>
      </c>
      <c r="H623" s="121"/>
      <c r="J623" s="1"/>
    </row>
    <row r="624" spans="1:10" ht="14.25" customHeight="1" x14ac:dyDescent="0.2">
      <c r="A624" s="193" t="s">
        <v>787</v>
      </c>
      <c r="B624" s="6" t="s">
        <v>76</v>
      </c>
      <c r="C624" s="63" t="s">
        <v>760</v>
      </c>
      <c r="D624" s="88">
        <v>23</v>
      </c>
      <c r="E624" s="88">
        <v>9</v>
      </c>
      <c r="F624" s="88">
        <v>9</v>
      </c>
      <c r="G624" s="88"/>
      <c r="H624" s="134">
        <v>1</v>
      </c>
    </row>
    <row r="625" spans="1:10" s="3" customFormat="1" ht="14.25" customHeight="1" x14ac:dyDescent="0.2">
      <c r="A625" s="189">
        <v>10</v>
      </c>
      <c r="B625" s="26" t="s">
        <v>627</v>
      </c>
      <c r="C625" s="226"/>
      <c r="D625" s="70">
        <f>SUM(D626)</f>
        <v>640</v>
      </c>
      <c r="E625" s="70">
        <f>SUM(E626)</f>
        <v>640</v>
      </c>
      <c r="F625" s="70">
        <f>SUM(F626)</f>
        <v>640</v>
      </c>
      <c r="G625" s="70">
        <f>SUM(G626)</f>
        <v>0</v>
      </c>
      <c r="H625" s="110"/>
      <c r="J625" s="1"/>
    </row>
    <row r="626" spans="1:10" ht="14.25" customHeight="1" x14ac:dyDescent="0.2">
      <c r="A626" s="205" t="s">
        <v>787</v>
      </c>
      <c r="B626" s="6" t="s">
        <v>148</v>
      </c>
      <c r="C626" s="409" t="s">
        <v>364</v>
      </c>
      <c r="D626" s="161">
        <v>640</v>
      </c>
      <c r="E626" s="161">
        <v>640</v>
      </c>
      <c r="F626" s="161">
        <v>640</v>
      </c>
      <c r="G626" s="161"/>
      <c r="H626" s="139">
        <v>1</v>
      </c>
    </row>
    <row r="627" spans="1:10" s="3" customFormat="1" ht="14.25" customHeight="1" x14ac:dyDescent="0.2">
      <c r="A627" s="189">
        <v>11</v>
      </c>
      <c r="B627" s="26" t="s">
        <v>534</v>
      </c>
      <c r="C627" s="226"/>
      <c r="D627" s="70">
        <f>SUM(D628:D635)</f>
        <v>316</v>
      </c>
      <c r="E627" s="70">
        <f t="shared" ref="E627:G627" si="8">SUM(E628:E635)</f>
        <v>122</v>
      </c>
      <c r="F627" s="70">
        <f t="shared" si="8"/>
        <v>121</v>
      </c>
      <c r="G627" s="70">
        <f t="shared" si="8"/>
        <v>0</v>
      </c>
      <c r="H627" s="110"/>
      <c r="J627" s="1"/>
    </row>
    <row r="628" spans="1:10" ht="14.25" customHeight="1" x14ac:dyDescent="0.2">
      <c r="A628" s="192" t="s">
        <v>787</v>
      </c>
      <c r="B628" s="5" t="s">
        <v>113</v>
      </c>
      <c r="C628" s="174" t="s">
        <v>535</v>
      </c>
      <c r="D628" s="93">
        <v>8</v>
      </c>
      <c r="E628" s="93">
        <v>3</v>
      </c>
      <c r="F628" s="93">
        <v>3</v>
      </c>
      <c r="G628" s="93"/>
      <c r="H628" s="140">
        <v>0.75</v>
      </c>
    </row>
    <row r="629" spans="1:10" ht="14.25" customHeight="1" x14ac:dyDescent="0.2">
      <c r="A629" s="202" t="s">
        <v>787</v>
      </c>
      <c r="B629" s="46" t="s">
        <v>125</v>
      </c>
      <c r="C629" s="178" t="s">
        <v>334</v>
      </c>
      <c r="D629" s="92">
        <v>7</v>
      </c>
      <c r="E629" s="92">
        <v>7</v>
      </c>
      <c r="F629" s="92">
        <v>7</v>
      </c>
      <c r="G629" s="92">
        <v>0</v>
      </c>
      <c r="H629" s="137">
        <v>0.5</v>
      </c>
    </row>
    <row r="630" spans="1:10" x14ac:dyDescent="0.2">
      <c r="A630" s="192" t="s">
        <v>787</v>
      </c>
      <c r="B630" s="9" t="s">
        <v>148</v>
      </c>
      <c r="C630" s="160" t="s">
        <v>327</v>
      </c>
      <c r="D630" s="155">
        <v>1</v>
      </c>
      <c r="E630" s="155">
        <v>1</v>
      </c>
      <c r="F630" s="155">
        <v>0</v>
      </c>
      <c r="G630" s="155"/>
      <c r="H630" s="135">
        <v>1.2</v>
      </c>
    </row>
    <row r="631" spans="1:10" x14ac:dyDescent="0.2">
      <c r="A631" s="192" t="s">
        <v>787</v>
      </c>
      <c r="B631" s="9" t="s">
        <v>148</v>
      </c>
      <c r="C631" s="160" t="s">
        <v>314</v>
      </c>
      <c r="D631" s="155">
        <v>7</v>
      </c>
      <c r="E631" s="155">
        <v>5</v>
      </c>
      <c r="F631" s="155">
        <v>5</v>
      </c>
      <c r="G631" s="155"/>
      <c r="H631" s="135">
        <v>1.3</v>
      </c>
    </row>
    <row r="632" spans="1:10" x14ac:dyDescent="0.2">
      <c r="A632" s="192" t="s">
        <v>787</v>
      </c>
      <c r="B632" s="9" t="s">
        <v>148</v>
      </c>
      <c r="C632" s="160" t="s">
        <v>353</v>
      </c>
      <c r="D632" s="155">
        <v>3</v>
      </c>
      <c r="E632" s="155">
        <v>3</v>
      </c>
      <c r="F632" s="155">
        <v>3</v>
      </c>
      <c r="G632" s="155"/>
      <c r="H632" s="135">
        <v>3</v>
      </c>
    </row>
    <row r="633" spans="1:10" ht="14.25" customHeight="1" x14ac:dyDescent="0.2">
      <c r="A633" s="192" t="s">
        <v>787</v>
      </c>
      <c r="B633" s="5" t="s">
        <v>76</v>
      </c>
      <c r="C633" s="54" t="s">
        <v>444</v>
      </c>
      <c r="D633" s="153">
        <v>50</v>
      </c>
      <c r="E633" s="153">
        <v>50</v>
      </c>
      <c r="F633" s="153">
        <v>50</v>
      </c>
      <c r="G633" s="153"/>
      <c r="H633" s="154">
        <v>0.5</v>
      </c>
    </row>
    <row r="634" spans="1:10" ht="14.25" customHeight="1" x14ac:dyDescent="0.2">
      <c r="A634" s="192" t="s">
        <v>787</v>
      </c>
      <c r="B634" s="5" t="s">
        <v>76</v>
      </c>
      <c r="C634" s="54" t="s">
        <v>447</v>
      </c>
      <c r="D634" s="153">
        <v>150</v>
      </c>
      <c r="E634" s="153">
        <v>36</v>
      </c>
      <c r="F634" s="153">
        <v>36</v>
      </c>
      <c r="G634" s="153"/>
      <c r="H634" s="154">
        <v>0.8</v>
      </c>
    </row>
    <row r="635" spans="1:10" ht="14.25" customHeight="1" x14ac:dyDescent="0.2">
      <c r="A635" s="192" t="s">
        <v>787</v>
      </c>
      <c r="B635" s="5" t="s">
        <v>76</v>
      </c>
      <c r="C635" s="54" t="s">
        <v>763</v>
      </c>
      <c r="D635" s="153">
        <v>90</v>
      </c>
      <c r="E635" s="153">
        <v>17</v>
      </c>
      <c r="F635" s="153">
        <v>17</v>
      </c>
      <c r="G635" s="153"/>
      <c r="H635" s="154">
        <v>2.5</v>
      </c>
    </row>
    <row r="636" spans="1:10" s="3" customFormat="1" ht="14.25" customHeight="1" x14ac:dyDescent="0.2">
      <c r="A636" s="189">
        <v>12</v>
      </c>
      <c r="B636" s="26" t="s">
        <v>259</v>
      </c>
      <c r="C636" s="226"/>
      <c r="D636" s="70">
        <f>SUM(D637)</f>
        <v>20</v>
      </c>
      <c r="E636" s="70">
        <f>SUM(E637)</f>
        <v>17</v>
      </c>
      <c r="F636" s="70">
        <f>SUM(F637)</f>
        <v>17</v>
      </c>
      <c r="G636" s="70">
        <f>SUM(G637)</f>
        <v>0</v>
      </c>
      <c r="H636" s="110"/>
      <c r="J636" s="1"/>
    </row>
    <row r="637" spans="1:10" ht="14.25" customHeight="1" x14ac:dyDescent="0.2">
      <c r="A637" s="205" t="s">
        <v>787</v>
      </c>
      <c r="B637" s="6" t="s">
        <v>113</v>
      </c>
      <c r="C637" s="409" t="s">
        <v>336</v>
      </c>
      <c r="D637" s="161">
        <v>20</v>
      </c>
      <c r="E637" s="161">
        <v>17</v>
      </c>
      <c r="F637" s="161">
        <v>17</v>
      </c>
      <c r="G637" s="161"/>
      <c r="H637" s="139">
        <v>0.9</v>
      </c>
    </row>
    <row r="638" spans="1:10" ht="14.25" customHeight="1" x14ac:dyDescent="0.2">
      <c r="A638" s="189">
        <v>13</v>
      </c>
      <c r="B638" s="2" t="s">
        <v>265</v>
      </c>
      <c r="C638" s="226"/>
      <c r="D638" s="70">
        <f>SUM(D639)</f>
        <v>120</v>
      </c>
      <c r="E638" s="70">
        <f>SUM(E639)</f>
        <v>120</v>
      </c>
      <c r="F638" s="70">
        <f>SUM(F639)</f>
        <v>102</v>
      </c>
      <c r="G638" s="70">
        <f>SUM(G639)</f>
        <v>0</v>
      </c>
      <c r="H638" s="110"/>
    </row>
    <row r="639" spans="1:10" ht="14.25" customHeight="1" x14ac:dyDescent="0.2">
      <c r="A639" s="205" t="s">
        <v>787</v>
      </c>
      <c r="B639" s="38" t="s">
        <v>142</v>
      </c>
      <c r="C639" s="409" t="s">
        <v>369</v>
      </c>
      <c r="D639" s="161">
        <v>120</v>
      </c>
      <c r="E639" s="161">
        <v>120</v>
      </c>
      <c r="F639" s="161">
        <v>102</v>
      </c>
      <c r="G639" s="161">
        <v>0</v>
      </c>
      <c r="H639" s="139" t="s">
        <v>411</v>
      </c>
    </row>
    <row r="640" spans="1:10" ht="14.25" customHeight="1" x14ac:dyDescent="0.2">
      <c r="A640" s="189">
        <v>14</v>
      </c>
      <c r="B640" s="2" t="s">
        <v>118</v>
      </c>
      <c r="C640" s="34"/>
      <c r="D640" s="76">
        <f>SUM(D641:D643)</f>
        <v>190</v>
      </c>
      <c r="E640" s="76">
        <f>SUM(E641:E643)</f>
        <v>183</v>
      </c>
      <c r="F640" s="76">
        <f>SUM(F641:F643)</f>
        <v>33</v>
      </c>
      <c r="G640" s="76">
        <f>SUM(G641:G643)</f>
        <v>150</v>
      </c>
      <c r="H640" s="124"/>
    </row>
    <row r="641" spans="1:8" ht="14.25" customHeight="1" x14ac:dyDescent="0.2">
      <c r="A641" s="192" t="s">
        <v>787</v>
      </c>
      <c r="B641" s="5" t="s">
        <v>125</v>
      </c>
      <c r="C641" s="54" t="s">
        <v>303</v>
      </c>
      <c r="D641" s="153">
        <v>150</v>
      </c>
      <c r="E641" s="153">
        <v>150</v>
      </c>
      <c r="F641" s="153">
        <v>0</v>
      </c>
      <c r="G641" s="153">
        <v>150</v>
      </c>
      <c r="H641" s="154">
        <v>2.5</v>
      </c>
    </row>
    <row r="642" spans="1:8" ht="14.25" customHeight="1" x14ac:dyDescent="0.2">
      <c r="A642" s="192" t="s">
        <v>787</v>
      </c>
      <c r="B642" s="5" t="s">
        <v>125</v>
      </c>
      <c r="C642" s="54" t="s">
        <v>330</v>
      </c>
      <c r="D642" s="153">
        <v>0</v>
      </c>
      <c r="E642" s="153">
        <v>0</v>
      </c>
      <c r="F642" s="153">
        <v>0</v>
      </c>
      <c r="G642" s="153">
        <v>0</v>
      </c>
      <c r="H642" s="154"/>
    </row>
    <row r="643" spans="1:8" ht="14.25" customHeight="1" x14ac:dyDescent="0.2">
      <c r="A643" s="192" t="s">
        <v>787</v>
      </c>
      <c r="B643" s="5" t="s">
        <v>148</v>
      </c>
      <c r="C643" s="54" t="s">
        <v>314</v>
      </c>
      <c r="D643" s="153">
        <v>40</v>
      </c>
      <c r="E643" s="153">
        <v>33</v>
      </c>
      <c r="F643" s="153">
        <v>33</v>
      </c>
      <c r="G643" s="153"/>
      <c r="H643" s="154">
        <v>3</v>
      </c>
    </row>
    <row r="644" spans="1:8" ht="14.25" customHeight="1" x14ac:dyDescent="0.2">
      <c r="A644" s="194">
        <v>15</v>
      </c>
      <c r="B644" s="4" t="s">
        <v>45</v>
      </c>
      <c r="C644" s="175"/>
      <c r="D644" s="84">
        <f>SUM(D645:D657)</f>
        <v>2115</v>
      </c>
      <c r="E644" s="84">
        <f>SUM(E645:E657)</f>
        <v>1235</v>
      </c>
      <c r="F644" s="84">
        <f>SUM(F645:F657)</f>
        <v>608</v>
      </c>
      <c r="G644" s="84">
        <f>SUM(G645:G657)</f>
        <v>276</v>
      </c>
      <c r="H644" s="129"/>
    </row>
    <row r="645" spans="1:8" ht="14.25" customHeight="1" x14ac:dyDescent="0.2">
      <c r="A645" s="192" t="s">
        <v>787</v>
      </c>
      <c r="B645" s="5" t="s">
        <v>113</v>
      </c>
      <c r="C645" s="54" t="s">
        <v>314</v>
      </c>
      <c r="D645" s="153">
        <v>320</v>
      </c>
      <c r="E645" s="153">
        <v>113</v>
      </c>
      <c r="F645" s="153">
        <v>113</v>
      </c>
      <c r="G645" s="153"/>
      <c r="H645" s="154">
        <v>3.5</v>
      </c>
    </row>
    <row r="646" spans="1:8" ht="14.1" customHeight="1" x14ac:dyDescent="0.2">
      <c r="A646" s="192" t="s">
        <v>787</v>
      </c>
      <c r="B646" s="5" t="s">
        <v>120</v>
      </c>
      <c r="C646" s="54" t="s">
        <v>327</v>
      </c>
      <c r="D646" s="153">
        <v>73</v>
      </c>
      <c r="E646" s="153">
        <v>73</v>
      </c>
      <c r="F646" s="153"/>
      <c r="G646" s="153">
        <v>0</v>
      </c>
      <c r="H646" s="154">
        <v>1.6</v>
      </c>
    </row>
    <row r="647" spans="1:8" ht="14.25" customHeight="1" x14ac:dyDescent="0.2">
      <c r="A647" s="192" t="s">
        <v>787</v>
      </c>
      <c r="B647" s="5" t="s">
        <v>125</v>
      </c>
      <c r="C647" s="54" t="s">
        <v>334</v>
      </c>
      <c r="D647" s="153">
        <v>0</v>
      </c>
      <c r="E647" s="153">
        <v>0</v>
      </c>
      <c r="F647" s="153">
        <v>0</v>
      </c>
      <c r="G647" s="153">
        <v>0</v>
      </c>
      <c r="H647" s="154"/>
    </row>
    <row r="648" spans="1:8" ht="14.25" customHeight="1" x14ac:dyDescent="0.2">
      <c r="A648" s="192" t="s">
        <v>787</v>
      </c>
      <c r="B648" s="5" t="s">
        <v>148</v>
      </c>
      <c r="C648" s="54" t="s">
        <v>324</v>
      </c>
      <c r="D648" s="153">
        <v>0</v>
      </c>
      <c r="E648" s="153">
        <v>34</v>
      </c>
      <c r="F648" s="153">
        <v>34</v>
      </c>
      <c r="G648" s="153"/>
      <c r="H648" s="154">
        <v>1.5</v>
      </c>
    </row>
    <row r="649" spans="1:8" ht="14.25" customHeight="1" x14ac:dyDescent="0.2">
      <c r="A649" s="192" t="s">
        <v>787</v>
      </c>
      <c r="B649" s="5" t="s">
        <v>148</v>
      </c>
      <c r="C649" s="54" t="s">
        <v>339</v>
      </c>
      <c r="D649" s="153">
        <v>127</v>
      </c>
      <c r="E649" s="153">
        <v>89</v>
      </c>
      <c r="F649" s="153"/>
      <c r="G649" s="153"/>
      <c r="H649" s="154">
        <v>2</v>
      </c>
    </row>
    <row r="650" spans="1:8" ht="14.25" customHeight="1" x14ac:dyDescent="0.2">
      <c r="A650" s="192" t="s">
        <v>787</v>
      </c>
      <c r="B650" s="5" t="s">
        <v>148</v>
      </c>
      <c r="C650" s="54" t="s">
        <v>378</v>
      </c>
      <c r="D650" s="153">
        <v>379</v>
      </c>
      <c r="E650" s="153">
        <v>359</v>
      </c>
      <c r="F650" s="153"/>
      <c r="G650" s="153">
        <v>276</v>
      </c>
      <c r="H650" s="154">
        <v>3</v>
      </c>
    </row>
    <row r="651" spans="1:8" ht="14.25" customHeight="1" x14ac:dyDescent="0.2">
      <c r="A651" s="192" t="s">
        <v>787</v>
      </c>
      <c r="B651" s="5" t="s">
        <v>148</v>
      </c>
      <c r="C651" s="54" t="s">
        <v>316</v>
      </c>
      <c r="D651" s="153">
        <v>106</v>
      </c>
      <c r="E651" s="153">
        <v>106</v>
      </c>
      <c r="F651" s="153"/>
      <c r="G651" s="153"/>
      <c r="H651" s="154">
        <v>3</v>
      </c>
    </row>
    <row r="652" spans="1:8" ht="14.25" customHeight="1" x14ac:dyDescent="0.2">
      <c r="A652" s="192" t="s">
        <v>787</v>
      </c>
      <c r="B652" s="5" t="s">
        <v>142</v>
      </c>
      <c r="C652" s="54" t="s">
        <v>362</v>
      </c>
      <c r="D652" s="153">
        <v>100</v>
      </c>
      <c r="E652" s="153">
        <v>70</v>
      </c>
      <c r="F652" s="153">
        <v>70</v>
      </c>
      <c r="G652" s="153">
        <v>0</v>
      </c>
      <c r="H652" s="154">
        <v>1</v>
      </c>
    </row>
    <row r="653" spans="1:8" ht="14.25" customHeight="1" x14ac:dyDescent="0.2">
      <c r="A653" s="192" t="s">
        <v>787</v>
      </c>
      <c r="B653" s="5" t="s">
        <v>142</v>
      </c>
      <c r="C653" s="54" t="s">
        <v>324</v>
      </c>
      <c r="D653" s="153">
        <v>70</v>
      </c>
      <c r="E653" s="153">
        <v>50</v>
      </c>
      <c r="F653" s="153">
        <v>50</v>
      </c>
      <c r="G653" s="153">
        <v>0</v>
      </c>
      <c r="H653" s="154">
        <v>2.2999999999999998</v>
      </c>
    </row>
    <row r="654" spans="1:8" ht="14.25" customHeight="1" x14ac:dyDescent="0.2">
      <c r="A654" s="192" t="s">
        <v>787</v>
      </c>
      <c r="B654" s="5" t="s">
        <v>76</v>
      </c>
      <c r="C654" s="54" t="s">
        <v>446</v>
      </c>
      <c r="D654" s="153">
        <v>150</v>
      </c>
      <c r="E654" s="153">
        <v>26</v>
      </c>
      <c r="F654" s="153">
        <v>26</v>
      </c>
      <c r="G654" s="153"/>
      <c r="H654" s="154">
        <v>2</v>
      </c>
    </row>
    <row r="655" spans="1:8" ht="14.25" customHeight="1" x14ac:dyDescent="0.2">
      <c r="A655" s="192" t="s">
        <v>787</v>
      </c>
      <c r="B655" s="56" t="s">
        <v>76</v>
      </c>
      <c r="C655" s="54" t="s">
        <v>450</v>
      </c>
      <c r="D655" s="153">
        <v>35</v>
      </c>
      <c r="E655" s="153">
        <v>18</v>
      </c>
      <c r="F655" s="153">
        <v>18</v>
      </c>
      <c r="G655" s="153"/>
      <c r="H655" s="154">
        <v>1.3</v>
      </c>
    </row>
    <row r="656" spans="1:8" ht="14.25" customHeight="1" x14ac:dyDescent="0.2">
      <c r="A656" s="192" t="s">
        <v>787</v>
      </c>
      <c r="B656" s="56" t="s">
        <v>76</v>
      </c>
      <c r="C656" s="54" t="s">
        <v>437</v>
      </c>
      <c r="D656" s="153">
        <v>200</v>
      </c>
      <c r="E656" s="153">
        <v>200</v>
      </c>
      <c r="F656" s="153">
        <v>200</v>
      </c>
      <c r="G656" s="153"/>
      <c r="H656" s="154">
        <v>0.6</v>
      </c>
    </row>
    <row r="657" spans="1:8" ht="14.25" customHeight="1" x14ac:dyDescent="0.2">
      <c r="A657" s="192" t="s">
        <v>787</v>
      </c>
      <c r="B657" s="5" t="s">
        <v>76</v>
      </c>
      <c r="C657" s="54" t="s">
        <v>451</v>
      </c>
      <c r="D657" s="93">
        <v>555</v>
      </c>
      <c r="E657" s="93">
        <v>97</v>
      </c>
      <c r="F657" s="93">
        <v>97</v>
      </c>
      <c r="G657" s="93"/>
      <c r="H657" s="140">
        <v>2.8</v>
      </c>
    </row>
    <row r="658" spans="1:8" ht="14.25" customHeight="1" x14ac:dyDescent="0.2">
      <c r="A658" s="189">
        <v>16</v>
      </c>
      <c r="B658" s="2" t="s">
        <v>141</v>
      </c>
      <c r="C658" s="34"/>
      <c r="D658" s="76">
        <f>SUM(D659:D660)</f>
        <v>360</v>
      </c>
      <c r="E658" s="76">
        <f>SUM(E659:E660)</f>
        <v>154</v>
      </c>
      <c r="F658" s="76">
        <f>SUM(F659:F660)</f>
        <v>154</v>
      </c>
      <c r="G658" s="76">
        <f>SUM(G659:G660)</f>
        <v>0</v>
      </c>
      <c r="H658" s="124"/>
    </row>
    <row r="659" spans="1:8" ht="14.25" customHeight="1" x14ac:dyDescent="0.2">
      <c r="A659" s="191" t="s">
        <v>787</v>
      </c>
      <c r="B659" s="7" t="s">
        <v>125</v>
      </c>
      <c r="C659" s="37" t="s">
        <v>369</v>
      </c>
      <c r="D659" s="156">
        <v>60</v>
      </c>
      <c r="E659" s="156">
        <v>60</v>
      </c>
      <c r="F659" s="156">
        <v>60</v>
      </c>
      <c r="G659" s="156">
        <v>0</v>
      </c>
      <c r="H659" s="132">
        <v>1.5</v>
      </c>
    </row>
    <row r="660" spans="1:8" ht="14.25" customHeight="1" x14ac:dyDescent="0.2">
      <c r="A660" s="192" t="s">
        <v>787</v>
      </c>
      <c r="B660" s="5" t="s">
        <v>142</v>
      </c>
      <c r="C660" s="37" t="s">
        <v>368</v>
      </c>
      <c r="D660" s="156">
        <v>300</v>
      </c>
      <c r="E660" s="156">
        <v>94</v>
      </c>
      <c r="F660" s="156">
        <v>94</v>
      </c>
      <c r="G660" s="156">
        <v>0</v>
      </c>
      <c r="H660" s="132">
        <v>2</v>
      </c>
    </row>
    <row r="661" spans="1:8" ht="14.25" customHeight="1" x14ac:dyDescent="0.2">
      <c r="A661" s="189">
        <v>17</v>
      </c>
      <c r="B661" s="2" t="s">
        <v>63</v>
      </c>
      <c r="C661" s="173"/>
      <c r="D661" s="70">
        <f>SUM(D662:D662)</f>
        <v>5</v>
      </c>
      <c r="E661" s="70">
        <f>SUM(E662:E662)</f>
        <v>1</v>
      </c>
      <c r="F661" s="70">
        <f>SUM(F662:F662)</f>
        <v>1</v>
      </c>
      <c r="G661" s="70">
        <f>SUM(G662:G662)</f>
        <v>0</v>
      </c>
      <c r="H661" s="111"/>
    </row>
    <row r="662" spans="1:8" ht="14.25" customHeight="1" x14ac:dyDescent="0.2">
      <c r="A662" s="208" t="s">
        <v>787</v>
      </c>
      <c r="B662" s="6" t="s">
        <v>76</v>
      </c>
      <c r="C662" s="63" t="s">
        <v>753</v>
      </c>
      <c r="D662" s="88">
        <v>5</v>
      </c>
      <c r="E662" s="88">
        <v>1</v>
      </c>
      <c r="F662" s="88">
        <v>1</v>
      </c>
      <c r="G662" s="88"/>
      <c r="H662" s="134">
        <v>2</v>
      </c>
    </row>
    <row r="663" spans="1:8" ht="14.25" customHeight="1" x14ac:dyDescent="0.2">
      <c r="A663" s="194">
        <v>18</v>
      </c>
      <c r="B663" s="4" t="s">
        <v>56</v>
      </c>
      <c r="C663" s="175"/>
      <c r="D663" s="84">
        <f>SUM(D664:D671)</f>
        <v>3321</v>
      </c>
      <c r="E663" s="84">
        <f>SUM(E664:E671)</f>
        <v>2991</v>
      </c>
      <c r="F663" s="84">
        <f>SUM(F664:F671)</f>
        <v>572</v>
      </c>
      <c r="G663" s="84">
        <f>SUM(G664:G671)</f>
        <v>5</v>
      </c>
      <c r="H663" s="129"/>
    </row>
    <row r="664" spans="1:8" ht="14.25" customHeight="1" x14ac:dyDescent="0.2">
      <c r="A664" s="192" t="s">
        <v>787</v>
      </c>
      <c r="B664" s="5" t="s">
        <v>113</v>
      </c>
      <c r="C664" s="54" t="s">
        <v>333</v>
      </c>
      <c r="D664" s="153">
        <v>30</v>
      </c>
      <c r="E664" s="153">
        <v>5</v>
      </c>
      <c r="F664" s="153"/>
      <c r="G664" s="153">
        <v>5</v>
      </c>
      <c r="H664" s="154">
        <v>3</v>
      </c>
    </row>
    <row r="665" spans="1:8" ht="14.25" customHeight="1" x14ac:dyDescent="0.2">
      <c r="A665" s="192" t="s">
        <v>787</v>
      </c>
      <c r="B665" s="5" t="s">
        <v>125</v>
      </c>
      <c r="C665" s="54" t="s">
        <v>296</v>
      </c>
      <c r="D665" s="153">
        <v>0</v>
      </c>
      <c r="E665" s="153">
        <v>0</v>
      </c>
      <c r="F665" s="153">
        <v>0</v>
      </c>
      <c r="G665" s="153">
        <v>0</v>
      </c>
      <c r="H665" s="154"/>
    </row>
    <row r="666" spans="1:8" ht="14.25" customHeight="1" x14ac:dyDescent="0.2">
      <c r="A666" s="192" t="s">
        <v>787</v>
      </c>
      <c r="B666" s="5" t="s">
        <v>125</v>
      </c>
      <c r="C666" s="54" t="s">
        <v>365</v>
      </c>
      <c r="D666" s="153">
        <v>250</v>
      </c>
      <c r="E666" s="153">
        <v>250</v>
      </c>
      <c r="F666" s="153">
        <v>250</v>
      </c>
      <c r="G666" s="153">
        <v>0</v>
      </c>
      <c r="H666" s="154">
        <v>0.3</v>
      </c>
    </row>
    <row r="667" spans="1:8" ht="14.25" customHeight="1" x14ac:dyDescent="0.2">
      <c r="A667" s="192" t="s">
        <v>787</v>
      </c>
      <c r="B667" s="5" t="s">
        <v>148</v>
      </c>
      <c r="C667" s="54" t="s">
        <v>380</v>
      </c>
      <c r="D667" s="153">
        <v>120</v>
      </c>
      <c r="E667" s="153">
        <v>120</v>
      </c>
      <c r="F667" s="153">
        <v>120</v>
      </c>
      <c r="G667" s="153"/>
      <c r="H667" s="154">
        <v>2.2999999999999998</v>
      </c>
    </row>
    <row r="668" spans="1:8" ht="14.25" customHeight="1" x14ac:dyDescent="0.2">
      <c r="A668" s="192" t="s">
        <v>787</v>
      </c>
      <c r="B668" s="5" t="s">
        <v>148</v>
      </c>
      <c r="C668" s="54" t="s">
        <v>313</v>
      </c>
      <c r="D668" s="153">
        <v>937</v>
      </c>
      <c r="E668" s="153">
        <v>806</v>
      </c>
      <c r="F668" s="153">
        <v>14</v>
      </c>
      <c r="G668" s="153"/>
      <c r="H668" s="154">
        <v>2.5</v>
      </c>
    </row>
    <row r="669" spans="1:8" ht="14.25" customHeight="1" x14ac:dyDescent="0.2">
      <c r="A669" s="192" t="s">
        <v>787</v>
      </c>
      <c r="B669" s="5" t="s">
        <v>148</v>
      </c>
      <c r="C669" s="54" t="s">
        <v>305</v>
      </c>
      <c r="D669" s="153">
        <v>188</v>
      </c>
      <c r="E669" s="153">
        <v>188</v>
      </c>
      <c r="F669" s="153">
        <v>188</v>
      </c>
      <c r="G669" s="153"/>
      <c r="H669" s="154">
        <v>1.5</v>
      </c>
    </row>
    <row r="670" spans="1:8" ht="14.25" customHeight="1" x14ac:dyDescent="0.2">
      <c r="A670" s="192" t="s">
        <v>787</v>
      </c>
      <c r="B670" s="5" t="s">
        <v>148</v>
      </c>
      <c r="C670" s="54" t="s">
        <v>335</v>
      </c>
      <c r="D670" s="153">
        <v>477</v>
      </c>
      <c r="E670" s="153">
        <v>421</v>
      </c>
      <c r="F670" s="153"/>
      <c r="G670" s="153"/>
      <c r="H670" s="154">
        <v>2</v>
      </c>
    </row>
    <row r="671" spans="1:8" ht="14.25" customHeight="1" x14ac:dyDescent="0.2">
      <c r="A671" s="192" t="s">
        <v>787</v>
      </c>
      <c r="B671" s="5" t="s">
        <v>148</v>
      </c>
      <c r="C671" s="54" t="s">
        <v>360</v>
      </c>
      <c r="D671" s="153">
        <v>1319</v>
      </c>
      <c r="E671" s="153">
        <v>1201</v>
      </c>
      <c r="F671" s="153"/>
      <c r="G671" s="153"/>
      <c r="H671" s="154">
        <v>1.5</v>
      </c>
    </row>
    <row r="672" spans="1:8" ht="14.25" customHeight="1" x14ac:dyDescent="0.2">
      <c r="A672" s="189">
        <v>19</v>
      </c>
      <c r="B672" s="2" t="s">
        <v>46</v>
      </c>
      <c r="C672" s="173"/>
      <c r="D672" s="70">
        <f>SUM(D673:D684)</f>
        <v>1523</v>
      </c>
      <c r="E672" s="70">
        <f>SUM(E673:E684)</f>
        <v>968</v>
      </c>
      <c r="F672" s="70">
        <f>SUM(F673:F684)</f>
        <v>203</v>
      </c>
      <c r="G672" s="70">
        <f>SUM(G673:G684)</f>
        <v>314</v>
      </c>
      <c r="H672" s="111"/>
    </row>
    <row r="673" spans="1:8" ht="14.25" customHeight="1" x14ac:dyDescent="0.2">
      <c r="A673" s="192" t="s">
        <v>787</v>
      </c>
      <c r="B673" s="5" t="s">
        <v>113</v>
      </c>
      <c r="C673" s="176" t="s">
        <v>328</v>
      </c>
      <c r="D673" s="153">
        <v>288</v>
      </c>
      <c r="E673" s="153">
        <v>76</v>
      </c>
      <c r="F673" s="153">
        <v>61</v>
      </c>
      <c r="G673" s="153">
        <v>15</v>
      </c>
      <c r="H673" s="154">
        <v>2</v>
      </c>
    </row>
    <row r="674" spans="1:8" ht="14.25" customHeight="1" x14ac:dyDescent="0.2">
      <c r="A674" s="192" t="s">
        <v>787</v>
      </c>
      <c r="B674" s="5" t="s">
        <v>113</v>
      </c>
      <c r="C674" s="176" t="s">
        <v>321</v>
      </c>
      <c r="D674" s="153">
        <v>11</v>
      </c>
      <c r="E674" s="153">
        <v>7</v>
      </c>
      <c r="F674" s="153">
        <v>7</v>
      </c>
      <c r="G674" s="153"/>
      <c r="H674" s="154">
        <v>0.45</v>
      </c>
    </row>
    <row r="675" spans="1:8" ht="14.25" customHeight="1" x14ac:dyDescent="0.2">
      <c r="A675" s="192" t="s">
        <v>787</v>
      </c>
      <c r="B675" s="5" t="s">
        <v>125</v>
      </c>
      <c r="C675" s="54" t="s">
        <v>594</v>
      </c>
      <c r="D675" s="153">
        <v>20</v>
      </c>
      <c r="E675" s="153">
        <v>20</v>
      </c>
      <c r="F675" s="153">
        <v>20</v>
      </c>
      <c r="G675" s="153">
        <v>0</v>
      </c>
      <c r="H675" s="154" t="s">
        <v>389</v>
      </c>
    </row>
    <row r="676" spans="1:8" ht="14.25" customHeight="1" x14ac:dyDescent="0.2">
      <c r="A676" s="192" t="s">
        <v>787</v>
      </c>
      <c r="B676" s="5" t="s">
        <v>148</v>
      </c>
      <c r="C676" s="54" t="s">
        <v>371</v>
      </c>
      <c r="D676" s="153">
        <v>64</v>
      </c>
      <c r="E676" s="153">
        <v>54</v>
      </c>
      <c r="F676" s="153">
        <v>54</v>
      </c>
      <c r="G676" s="153"/>
      <c r="H676" s="154">
        <v>3.2</v>
      </c>
    </row>
    <row r="677" spans="1:8" ht="14.25" customHeight="1" x14ac:dyDescent="0.2">
      <c r="A677" s="192" t="s">
        <v>787</v>
      </c>
      <c r="B677" s="5" t="s">
        <v>148</v>
      </c>
      <c r="C677" s="54" t="s">
        <v>314</v>
      </c>
      <c r="D677" s="153">
        <v>233</v>
      </c>
      <c r="E677" s="153">
        <v>193</v>
      </c>
      <c r="F677" s="153"/>
      <c r="G677" s="153"/>
      <c r="H677" s="154">
        <v>3</v>
      </c>
    </row>
    <row r="678" spans="1:8" ht="14.25" customHeight="1" x14ac:dyDescent="0.2">
      <c r="A678" s="192" t="s">
        <v>787</v>
      </c>
      <c r="B678" s="5" t="s">
        <v>148</v>
      </c>
      <c r="C678" s="54" t="s">
        <v>334</v>
      </c>
      <c r="D678" s="153">
        <v>274</v>
      </c>
      <c r="E678" s="153">
        <v>258</v>
      </c>
      <c r="F678" s="153"/>
      <c r="G678" s="153"/>
      <c r="H678" s="154">
        <v>3</v>
      </c>
    </row>
    <row r="679" spans="1:8" ht="14.25" customHeight="1" x14ac:dyDescent="0.2">
      <c r="A679" s="192" t="s">
        <v>787</v>
      </c>
      <c r="B679" s="5" t="s">
        <v>148</v>
      </c>
      <c r="C679" s="54" t="s">
        <v>346</v>
      </c>
      <c r="D679" s="153">
        <v>17</v>
      </c>
      <c r="E679" s="153">
        <v>15</v>
      </c>
      <c r="F679" s="153"/>
      <c r="G679" s="153">
        <v>15</v>
      </c>
      <c r="H679" s="154">
        <v>3.5</v>
      </c>
    </row>
    <row r="680" spans="1:8" ht="14.25" customHeight="1" x14ac:dyDescent="0.2">
      <c r="A680" s="192" t="s">
        <v>787</v>
      </c>
      <c r="B680" s="5" t="s">
        <v>148</v>
      </c>
      <c r="C680" s="54" t="s">
        <v>309</v>
      </c>
      <c r="D680" s="153">
        <v>2</v>
      </c>
      <c r="E680" s="153">
        <v>1</v>
      </c>
      <c r="F680" s="153"/>
      <c r="G680" s="153">
        <v>1</v>
      </c>
      <c r="H680" s="154">
        <v>3.5</v>
      </c>
    </row>
    <row r="681" spans="1:8" ht="14.25" customHeight="1" x14ac:dyDescent="0.2">
      <c r="A681" s="192" t="s">
        <v>787</v>
      </c>
      <c r="B681" s="5" t="s">
        <v>148</v>
      </c>
      <c r="C681" s="54" t="s">
        <v>339</v>
      </c>
      <c r="D681" s="153">
        <v>44</v>
      </c>
      <c r="E681" s="153">
        <v>23</v>
      </c>
      <c r="F681" s="153"/>
      <c r="G681" s="153">
        <v>23</v>
      </c>
      <c r="H681" s="154">
        <v>2</v>
      </c>
    </row>
    <row r="682" spans="1:8" ht="14.25" customHeight="1" x14ac:dyDescent="0.2">
      <c r="A682" s="192" t="s">
        <v>787</v>
      </c>
      <c r="B682" s="5" t="s">
        <v>148</v>
      </c>
      <c r="C682" s="54" t="s">
        <v>388</v>
      </c>
      <c r="D682" s="153">
        <v>260</v>
      </c>
      <c r="E682" s="153">
        <v>260</v>
      </c>
      <c r="F682" s="153"/>
      <c r="G682" s="153">
        <v>260</v>
      </c>
      <c r="H682" s="154">
        <v>4</v>
      </c>
    </row>
    <row r="683" spans="1:8" ht="14.25" customHeight="1" x14ac:dyDescent="0.2">
      <c r="A683" s="192" t="s">
        <v>787</v>
      </c>
      <c r="B683" s="5" t="s">
        <v>76</v>
      </c>
      <c r="C683" s="54" t="s">
        <v>435</v>
      </c>
      <c r="D683" s="153">
        <v>10</v>
      </c>
      <c r="E683" s="153">
        <v>2</v>
      </c>
      <c r="F683" s="153">
        <v>2</v>
      </c>
      <c r="G683" s="153"/>
      <c r="H683" s="154">
        <v>0.3</v>
      </c>
    </row>
    <row r="684" spans="1:8" ht="14.25" customHeight="1" x14ac:dyDescent="0.2">
      <c r="A684" s="192" t="s">
        <v>787</v>
      </c>
      <c r="B684" s="5" t="s">
        <v>76</v>
      </c>
      <c r="C684" s="54" t="s">
        <v>445</v>
      </c>
      <c r="D684" s="153">
        <v>300</v>
      </c>
      <c r="E684" s="153">
        <v>59</v>
      </c>
      <c r="F684" s="153">
        <v>59</v>
      </c>
      <c r="G684" s="153"/>
      <c r="H684" s="154">
        <v>2</v>
      </c>
    </row>
    <row r="685" spans="1:8" ht="14.25" customHeight="1" x14ac:dyDescent="0.2">
      <c r="A685" s="189">
        <v>20</v>
      </c>
      <c r="B685" s="2" t="s">
        <v>71</v>
      </c>
      <c r="C685" s="173"/>
      <c r="D685" s="70">
        <f>SUM(D686:D694)</f>
        <v>720</v>
      </c>
      <c r="E685" s="70">
        <f>SUM(E686:E694)</f>
        <v>605</v>
      </c>
      <c r="F685" s="70">
        <f>SUM(F686:F694)</f>
        <v>83</v>
      </c>
      <c r="G685" s="70">
        <f>SUM(G686:G694)</f>
        <v>435</v>
      </c>
      <c r="H685" s="111"/>
    </row>
    <row r="686" spans="1:8" ht="14.25" customHeight="1" x14ac:dyDescent="0.2">
      <c r="A686" s="192" t="s">
        <v>787</v>
      </c>
      <c r="B686" s="5" t="s">
        <v>113</v>
      </c>
      <c r="C686" s="54" t="s">
        <v>328</v>
      </c>
      <c r="D686" s="153">
        <v>100</v>
      </c>
      <c r="E686" s="153">
        <v>60</v>
      </c>
      <c r="F686" s="153">
        <v>60</v>
      </c>
      <c r="G686" s="153"/>
      <c r="H686" s="154">
        <v>1</v>
      </c>
    </row>
    <row r="687" spans="1:8" ht="14.25" customHeight="1" x14ac:dyDescent="0.2">
      <c r="A687" s="192" t="s">
        <v>787</v>
      </c>
      <c r="B687" s="5" t="s">
        <v>113</v>
      </c>
      <c r="C687" s="54" t="s">
        <v>369</v>
      </c>
      <c r="D687" s="153">
        <v>11</v>
      </c>
      <c r="E687" s="153">
        <v>11</v>
      </c>
      <c r="F687" s="153">
        <v>11</v>
      </c>
      <c r="G687" s="153"/>
      <c r="H687" s="154">
        <v>0.6</v>
      </c>
    </row>
    <row r="688" spans="1:8" ht="14.25" customHeight="1" x14ac:dyDescent="0.2">
      <c r="A688" s="192" t="s">
        <v>787</v>
      </c>
      <c r="B688" s="5" t="s">
        <v>76</v>
      </c>
      <c r="C688" s="54" t="s">
        <v>448</v>
      </c>
      <c r="D688" s="153">
        <v>15</v>
      </c>
      <c r="E688" s="153">
        <v>12</v>
      </c>
      <c r="F688" s="153">
        <v>12</v>
      </c>
      <c r="G688" s="153"/>
      <c r="H688" s="154">
        <v>0.8</v>
      </c>
    </row>
    <row r="689" spans="1:8" ht="14.25" customHeight="1" x14ac:dyDescent="0.2">
      <c r="A689" s="192" t="s">
        <v>787</v>
      </c>
      <c r="B689" s="5" t="s">
        <v>148</v>
      </c>
      <c r="C689" s="54" t="s">
        <v>314</v>
      </c>
      <c r="D689" s="153">
        <v>100</v>
      </c>
      <c r="E689" s="153">
        <v>60</v>
      </c>
      <c r="F689" s="153"/>
      <c r="G689" s="153"/>
      <c r="H689" s="154">
        <v>2</v>
      </c>
    </row>
    <row r="690" spans="1:8" ht="14.25" customHeight="1" x14ac:dyDescent="0.2">
      <c r="A690" s="192" t="s">
        <v>787</v>
      </c>
      <c r="B690" s="5" t="s">
        <v>148</v>
      </c>
      <c r="C690" s="54" t="s">
        <v>313</v>
      </c>
      <c r="D690" s="153">
        <v>27</v>
      </c>
      <c r="E690" s="153">
        <v>27</v>
      </c>
      <c r="F690" s="153"/>
      <c r="G690" s="153"/>
      <c r="H690" s="154">
        <v>2.5</v>
      </c>
    </row>
    <row r="691" spans="1:8" ht="14.25" customHeight="1" x14ac:dyDescent="0.2">
      <c r="A691" s="192" t="s">
        <v>787</v>
      </c>
      <c r="B691" s="5" t="s">
        <v>148</v>
      </c>
      <c r="C691" s="54" t="s">
        <v>329</v>
      </c>
      <c r="D691" s="153">
        <v>33</v>
      </c>
      <c r="E691" s="153">
        <v>15</v>
      </c>
      <c r="F691" s="153"/>
      <c r="G691" s="153">
        <v>15</v>
      </c>
      <c r="H691" s="154">
        <v>2.5</v>
      </c>
    </row>
    <row r="692" spans="1:8" ht="14.25" customHeight="1" x14ac:dyDescent="0.2">
      <c r="A692" s="192" t="s">
        <v>787</v>
      </c>
      <c r="B692" s="5" t="s">
        <v>148</v>
      </c>
      <c r="C692" s="54" t="s">
        <v>494</v>
      </c>
      <c r="D692" s="153">
        <v>184</v>
      </c>
      <c r="E692" s="153">
        <v>184</v>
      </c>
      <c r="F692" s="153"/>
      <c r="G692" s="153">
        <v>184</v>
      </c>
      <c r="H692" s="154">
        <v>4</v>
      </c>
    </row>
    <row r="693" spans="1:8" ht="14.25" customHeight="1" x14ac:dyDescent="0.2">
      <c r="A693" s="192" t="s">
        <v>787</v>
      </c>
      <c r="B693" s="5" t="s">
        <v>148</v>
      </c>
      <c r="C693" s="54" t="s">
        <v>621</v>
      </c>
      <c r="D693" s="153">
        <v>218</v>
      </c>
      <c r="E693" s="153">
        <v>218</v>
      </c>
      <c r="F693" s="153"/>
      <c r="G693" s="153">
        <v>218</v>
      </c>
      <c r="H693" s="154">
        <v>4</v>
      </c>
    </row>
    <row r="694" spans="1:8" ht="14.25" customHeight="1" x14ac:dyDescent="0.2">
      <c r="A694" s="192" t="s">
        <v>787</v>
      </c>
      <c r="B694" s="5" t="s">
        <v>148</v>
      </c>
      <c r="C694" s="54" t="s">
        <v>325</v>
      </c>
      <c r="D694" s="153">
        <v>32</v>
      </c>
      <c r="E694" s="153">
        <v>18</v>
      </c>
      <c r="F694" s="153"/>
      <c r="G694" s="153">
        <v>18</v>
      </c>
      <c r="H694" s="154">
        <v>4</v>
      </c>
    </row>
    <row r="695" spans="1:8" ht="14.25" customHeight="1" x14ac:dyDescent="0.2">
      <c r="A695" s="189">
        <v>21</v>
      </c>
      <c r="B695" s="2" t="s">
        <v>135</v>
      </c>
      <c r="C695" s="34"/>
      <c r="D695" s="76">
        <f>SUM(D696:D698)</f>
        <v>300</v>
      </c>
      <c r="E695" s="76">
        <f>SUM(E696:E698)</f>
        <v>190</v>
      </c>
      <c r="F695" s="76">
        <f>SUM(F696:F698)</f>
        <v>70</v>
      </c>
      <c r="G695" s="76">
        <f>SUM(G696:G698)</f>
        <v>120</v>
      </c>
      <c r="H695" s="124"/>
    </row>
    <row r="696" spans="1:8" ht="14.25" customHeight="1" x14ac:dyDescent="0.2">
      <c r="A696" s="194" t="s">
        <v>787</v>
      </c>
      <c r="B696" s="7" t="s">
        <v>148</v>
      </c>
      <c r="C696" s="37" t="s">
        <v>329</v>
      </c>
      <c r="D696" s="156">
        <v>40</v>
      </c>
      <c r="E696" s="156">
        <v>40</v>
      </c>
      <c r="F696" s="156"/>
      <c r="G696" s="156">
        <v>40</v>
      </c>
      <c r="H696" s="132">
        <v>2</v>
      </c>
    </row>
    <row r="697" spans="1:8" ht="14.25" customHeight="1" x14ac:dyDescent="0.2">
      <c r="A697" s="194" t="s">
        <v>787</v>
      </c>
      <c r="B697" s="7" t="s">
        <v>148</v>
      </c>
      <c r="C697" s="37" t="s">
        <v>494</v>
      </c>
      <c r="D697" s="156">
        <v>80</v>
      </c>
      <c r="E697" s="156">
        <v>80</v>
      </c>
      <c r="F697" s="156"/>
      <c r="G697" s="156">
        <v>80</v>
      </c>
      <c r="H697" s="132">
        <v>3.5</v>
      </c>
    </row>
    <row r="698" spans="1:8" ht="14.25" customHeight="1" x14ac:dyDescent="0.2">
      <c r="A698" s="195" t="s">
        <v>787</v>
      </c>
      <c r="B698" s="46" t="s">
        <v>142</v>
      </c>
      <c r="C698" s="19" t="s">
        <v>496</v>
      </c>
      <c r="D698" s="87">
        <v>180</v>
      </c>
      <c r="E698" s="87">
        <v>70</v>
      </c>
      <c r="F698" s="87">
        <v>70</v>
      </c>
      <c r="G698" s="87">
        <v>0</v>
      </c>
      <c r="H698" s="127">
        <v>0.75</v>
      </c>
    </row>
    <row r="699" spans="1:8" ht="14.25" customHeight="1" x14ac:dyDescent="0.2">
      <c r="A699" s="189">
        <v>22</v>
      </c>
      <c r="B699" s="2" t="s">
        <v>60</v>
      </c>
      <c r="C699" s="173"/>
      <c r="D699" s="70">
        <f>SUM(D700:D702)</f>
        <v>398</v>
      </c>
      <c r="E699" s="70">
        <f>SUM(E700:E702)</f>
        <v>181</v>
      </c>
      <c r="F699" s="70">
        <f>SUM(F700:F702)</f>
        <v>181</v>
      </c>
      <c r="G699" s="70">
        <f>SUM(G700:G702)</f>
        <v>0</v>
      </c>
      <c r="H699" s="111"/>
    </row>
    <row r="700" spans="1:8" ht="14.25" customHeight="1" x14ac:dyDescent="0.2">
      <c r="A700" s="192" t="s">
        <v>787</v>
      </c>
      <c r="B700" s="5" t="s">
        <v>113</v>
      </c>
      <c r="C700" s="54" t="s">
        <v>502</v>
      </c>
      <c r="D700" s="93">
        <v>200</v>
      </c>
      <c r="E700" s="93">
        <v>15</v>
      </c>
      <c r="F700" s="93">
        <v>15</v>
      </c>
      <c r="G700" s="93"/>
      <c r="H700" s="140">
        <v>2.2000000000000002</v>
      </c>
    </row>
    <row r="701" spans="1:8" ht="14.25" customHeight="1" x14ac:dyDescent="0.2">
      <c r="A701" s="192" t="s">
        <v>787</v>
      </c>
      <c r="B701" s="5" t="s">
        <v>148</v>
      </c>
      <c r="C701" s="54" t="s">
        <v>334</v>
      </c>
      <c r="D701" s="93">
        <v>140</v>
      </c>
      <c r="E701" s="93">
        <v>138</v>
      </c>
      <c r="F701" s="93">
        <v>138</v>
      </c>
      <c r="G701" s="93"/>
      <c r="H701" s="140">
        <v>2.5</v>
      </c>
    </row>
    <row r="702" spans="1:8" ht="14.25" customHeight="1" x14ac:dyDescent="0.2">
      <c r="A702" s="192" t="s">
        <v>787</v>
      </c>
      <c r="B702" s="5" t="s">
        <v>148</v>
      </c>
      <c r="C702" s="54" t="s">
        <v>326</v>
      </c>
      <c r="D702" s="93">
        <v>58</v>
      </c>
      <c r="E702" s="93">
        <v>28</v>
      </c>
      <c r="F702" s="93">
        <v>28</v>
      </c>
      <c r="G702" s="93"/>
      <c r="H702" s="140">
        <v>2.5</v>
      </c>
    </row>
    <row r="703" spans="1:8" ht="14.25" customHeight="1" x14ac:dyDescent="0.2">
      <c r="A703" s="192" t="s">
        <v>787</v>
      </c>
      <c r="B703" s="5" t="s">
        <v>142</v>
      </c>
      <c r="C703" s="54" t="s">
        <v>319</v>
      </c>
      <c r="D703" s="93">
        <v>6</v>
      </c>
      <c r="E703" s="93">
        <v>6</v>
      </c>
      <c r="F703" s="93">
        <v>6</v>
      </c>
      <c r="G703" s="93">
        <v>0</v>
      </c>
      <c r="H703" s="140">
        <v>0.4</v>
      </c>
    </row>
    <row r="704" spans="1:8" ht="14.25" customHeight="1" x14ac:dyDescent="0.2">
      <c r="A704" s="193" t="s">
        <v>787</v>
      </c>
      <c r="B704" s="6" t="s">
        <v>142</v>
      </c>
      <c r="C704" s="63" t="s">
        <v>344</v>
      </c>
      <c r="D704" s="90">
        <v>62</v>
      </c>
      <c r="E704" s="90">
        <v>62</v>
      </c>
      <c r="F704" s="90">
        <v>62</v>
      </c>
      <c r="G704" s="90">
        <v>0</v>
      </c>
      <c r="H704" s="136">
        <v>0.6</v>
      </c>
    </row>
    <row r="705" spans="1:8" ht="14.25" customHeight="1" x14ac:dyDescent="0.2">
      <c r="A705" s="202">
        <v>23</v>
      </c>
      <c r="B705" s="12" t="s">
        <v>186</v>
      </c>
      <c r="C705" s="19"/>
      <c r="D705" s="82">
        <f>SUM(D706)</f>
        <v>30</v>
      </c>
      <c r="E705" s="82">
        <f>SUM(E706)</f>
        <v>14</v>
      </c>
      <c r="F705" s="82">
        <f>SUM(F706)</f>
        <v>14</v>
      </c>
      <c r="G705" s="82">
        <f>SUM(G706)</f>
        <v>0</v>
      </c>
      <c r="H705" s="127"/>
    </row>
    <row r="706" spans="1:8" ht="14.25" customHeight="1" x14ac:dyDescent="0.2">
      <c r="A706" s="197" t="s">
        <v>787</v>
      </c>
      <c r="B706" s="9" t="s">
        <v>76</v>
      </c>
      <c r="C706" s="160" t="s">
        <v>451</v>
      </c>
      <c r="D706" s="155">
        <v>30</v>
      </c>
      <c r="E706" s="155">
        <v>14</v>
      </c>
      <c r="F706" s="155">
        <v>14</v>
      </c>
      <c r="G706" s="155"/>
      <c r="H706" s="135">
        <v>1.3</v>
      </c>
    </row>
    <row r="707" spans="1:8" ht="14.25" customHeight="1" x14ac:dyDescent="0.2">
      <c r="A707" s="189">
        <v>24</v>
      </c>
      <c r="B707" s="2" t="s">
        <v>253</v>
      </c>
      <c r="C707" s="173"/>
      <c r="D707" s="70">
        <f>SUM(D708:D709)</f>
        <v>54</v>
      </c>
      <c r="E707" s="70">
        <f>SUM(E708:E709)</f>
        <v>51</v>
      </c>
      <c r="F707" s="70">
        <f>SUM(F708:F709)</f>
        <v>1</v>
      </c>
      <c r="G707" s="70">
        <f>SUM(G708:G709)</f>
        <v>50</v>
      </c>
      <c r="H707" s="111"/>
    </row>
    <row r="708" spans="1:8" ht="14.25" customHeight="1" x14ac:dyDescent="0.2">
      <c r="A708" s="192" t="s">
        <v>787</v>
      </c>
      <c r="B708" s="5" t="s">
        <v>125</v>
      </c>
      <c r="C708" s="54" t="s">
        <v>368</v>
      </c>
      <c r="D708" s="153">
        <v>50</v>
      </c>
      <c r="E708" s="153">
        <v>50</v>
      </c>
      <c r="F708" s="153">
        <v>0</v>
      </c>
      <c r="G708" s="153">
        <v>50</v>
      </c>
      <c r="H708" s="154">
        <v>2.5</v>
      </c>
    </row>
    <row r="709" spans="1:8" ht="14.25" customHeight="1" x14ac:dyDescent="0.2">
      <c r="A709" s="192" t="s">
        <v>787</v>
      </c>
      <c r="B709" s="5" t="s">
        <v>142</v>
      </c>
      <c r="C709" s="54" t="s">
        <v>320</v>
      </c>
      <c r="D709" s="153">
        <v>4</v>
      </c>
      <c r="E709" s="153">
        <v>1</v>
      </c>
      <c r="F709" s="153">
        <v>1</v>
      </c>
      <c r="G709" s="153">
        <v>0</v>
      </c>
      <c r="H709" s="154">
        <v>3.3</v>
      </c>
    </row>
    <row r="710" spans="1:8" ht="14.25" customHeight="1" x14ac:dyDescent="0.2">
      <c r="A710" s="189">
        <v>25</v>
      </c>
      <c r="B710" s="2" t="s">
        <v>188</v>
      </c>
      <c r="C710" s="34"/>
      <c r="D710" s="76">
        <f>SUM(D711:D712)</f>
        <v>1526</v>
      </c>
      <c r="E710" s="76">
        <f t="shared" ref="E710:G710" si="9">SUM(E711:E712)</f>
        <v>1396</v>
      </c>
      <c r="F710" s="76">
        <f t="shared" si="9"/>
        <v>0</v>
      </c>
      <c r="G710" s="76">
        <f t="shared" si="9"/>
        <v>76</v>
      </c>
      <c r="H710" s="124"/>
    </row>
    <row r="711" spans="1:8" ht="14.25" customHeight="1" x14ac:dyDescent="0.2">
      <c r="A711" s="204" t="s">
        <v>787</v>
      </c>
      <c r="B711" s="5" t="s">
        <v>148</v>
      </c>
      <c r="C711" s="54" t="s">
        <v>520</v>
      </c>
      <c r="D711" s="153">
        <v>76</v>
      </c>
      <c r="E711" s="153">
        <v>76</v>
      </c>
      <c r="F711" s="153"/>
      <c r="G711" s="153">
        <v>76</v>
      </c>
      <c r="H711" s="154">
        <v>4.5</v>
      </c>
    </row>
    <row r="712" spans="1:8" ht="14.25" customHeight="1" x14ac:dyDescent="0.2">
      <c r="A712" s="195" t="s">
        <v>787</v>
      </c>
      <c r="B712" s="46" t="s">
        <v>142</v>
      </c>
      <c r="C712" s="19" t="s">
        <v>718</v>
      </c>
      <c r="D712" s="87">
        <v>1450</v>
      </c>
      <c r="E712" s="87">
        <v>1320</v>
      </c>
      <c r="F712" s="87">
        <v>0</v>
      </c>
      <c r="G712" s="87">
        <v>0</v>
      </c>
      <c r="H712" s="127">
        <v>0.35</v>
      </c>
    </row>
    <row r="713" spans="1:8" ht="14.25" customHeight="1" x14ac:dyDescent="0.2">
      <c r="A713" s="189">
        <v>26</v>
      </c>
      <c r="B713" s="2" t="s">
        <v>236</v>
      </c>
      <c r="C713" s="173"/>
      <c r="D713" s="70">
        <f>SUM(D714)</f>
        <v>40</v>
      </c>
      <c r="E713" s="70">
        <f>SUM(E714)</f>
        <v>38</v>
      </c>
      <c r="F713" s="70">
        <f>SUM(F714)</f>
        <v>38</v>
      </c>
      <c r="G713" s="70">
        <f>SUM(G714)</f>
        <v>0</v>
      </c>
      <c r="H713" s="111"/>
    </row>
    <row r="714" spans="1:8" ht="14.25" customHeight="1" x14ac:dyDescent="0.2">
      <c r="A714" s="193" t="s">
        <v>787</v>
      </c>
      <c r="B714" s="6" t="s">
        <v>76</v>
      </c>
      <c r="C714" s="63" t="s">
        <v>450</v>
      </c>
      <c r="D714" s="88">
        <v>40</v>
      </c>
      <c r="E714" s="88">
        <v>38</v>
      </c>
      <c r="F714" s="88">
        <v>38</v>
      </c>
      <c r="G714" s="88"/>
      <c r="H714" s="134">
        <v>1.1000000000000001</v>
      </c>
    </row>
    <row r="715" spans="1:8" ht="14.25" customHeight="1" x14ac:dyDescent="0.2">
      <c r="A715" s="189">
        <v>27</v>
      </c>
      <c r="B715" s="2" t="s">
        <v>286</v>
      </c>
      <c r="C715" s="173"/>
      <c r="D715" s="70">
        <f>SUM(D716)</f>
        <v>6</v>
      </c>
      <c r="E715" s="70">
        <f>SUM(E716)</f>
        <v>6</v>
      </c>
      <c r="F715" s="70">
        <f>SUM(F716)</f>
        <v>6</v>
      </c>
      <c r="G715" s="70">
        <f>SUM(G716)</f>
        <v>0</v>
      </c>
      <c r="H715" s="111"/>
    </row>
    <row r="716" spans="1:8" ht="14.25" customHeight="1" x14ac:dyDescent="0.2">
      <c r="A716" s="193" t="s">
        <v>787</v>
      </c>
      <c r="B716" s="6" t="s">
        <v>76</v>
      </c>
      <c r="C716" s="382" t="s">
        <v>460</v>
      </c>
      <c r="D716" s="381">
        <v>6</v>
      </c>
      <c r="E716" s="382">
        <v>6</v>
      </c>
      <c r="F716" s="382">
        <v>6</v>
      </c>
      <c r="G716" s="382"/>
      <c r="H716" s="383">
        <v>0.7</v>
      </c>
    </row>
    <row r="717" spans="1:8" ht="14.25" customHeight="1" x14ac:dyDescent="0.2">
      <c r="A717" s="189">
        <v>28</v>
      </c>
      <c r="B717" s="2" t="s">
        <v>92</v>
      </c>
      <c r="C717" s="173"/>
      <c r="D717" s="70">
        <f>SUM(D718:D722)</f>
        <v>194</v>
      </c>
      <c r="E717" s="70">
        <f>SUM(E718:E722)</f>
        <v>35</v>
      </c>
      <c r="F717" s="70">
        <f>SUM(F718:F722)</f>
        <v>14</v>
      </c>
      <c r="G717" s="70">
        <f>SUM(G718:G722)</f>
        <v>18</v>
      </c>
      <c r="H717" s="111"/>
    </row>
    <row r="718" spans="1:8" ht="14.25" customHeight="1" x14ac:dyDescent="0.2">
      <c r="A718" s="192" t="s">
        <v>787</v>
      </c>
      <c r="B718" s="5" t="s">
        <v>148</v>
      </c>
      <c r="C718" s="54" t="s">
        <v>380</v>
      </c>
      <c r="D718" s="153">
        <v>3</v>
      </c>
      <c r="E718" s="153">
        <v>3</v>
      </c>
      <c r="F718" s="153"/>
      <c r="G718" s="153"/>
      <c r="H718" s="154">
        <v>2.2000000000000002</v>
      </c>
    </row>
    <row r="719" spans="1:8" ht="14.25" customHeight="1" x14ac:dyDescent="0.2">
      <c r="A719" s="192" t="s">
        <v>787</v>
      </c>
      <c r="B719" s="5" t="s">
        <v>148</v>
      </c>
      <c r="C719" s="54" t="s">
        <v>339</v>
      </c>
      <c r="D719" s="153">
        <v>2</v>
      </c>
      <c r="E719" s="153">
        <v>1</v>
      </c>
      <c r="F719" s="153">
        <v>1</v>
      </c>
      <c r="G719" s="153"/>
      <c r="H719" s="154">
        <v>2.5</v>
      </c>
    </row>
    <row r="720" spans="1:8" ht="14.25" customHeight="1" x14ac:dyDescent="0.2">
      <c r="A720" s="192" t="s">
        <v>787</v>
      </c>
      <c r="B720" s="5" t="s">
        <v>148</v>
      </c>
      <c r="C720" s="54" t="s">
        <v>316</v>
      </c>
      <c r="D720" s="153">
        <v>29</v>
      </c>
      <c r="E720" s="153">
        <v>9</v>
      </c>
      <c r="F720" s="153">
        <v>9</v>
      </c>
      <c r="G720" s="153"/>
      <c r="H720" s="154">
        <v>2.5</v>
      </c>
    </row>
    <row r="721" spans="1:8" ht="14.25" customHeight="1" x14ac:dyDescent="0.2">
      <c r="A721" s="192" t="s">
        <v>787</v>
      </c>
      <c r="B721" s="5" t="s">
        <v>148</v>
      </c>
      <c r="C721" s="54" t="s">
        <v>498</v>
      </c>
      <c r="D721" s="153">
        <v>5</v>
      </c>
      <c r="E721" s="153">
        <v>4</v>
      </c>
      <c r="F721" s="153">
        <v>4</v>
      </c>
      <c r="G721" s="153"/>
      <c r="H721" s="154">
        <v>4</v>
      </c>
    </row>
    <row r="722" spans="1:8" ht="14.25" customHeight="1" x14ac:dyDescent="0.2">
      <c r="A722" s="192" t="s">
        <v>787</v>
      </c>
      <c r="B722" s="5" t="s">
        <v>76</v>
      </c>
      <c r="C722" s="54" t="s">
        <v>439</v>
      </c>
      <c r="D722" s="153">
        <v>155</v>
      </c>
      <c r="E722" s="153">
        <v>18</v>
      </c>
      <c r="F722" s="153"/>
      <c r="G722" s="153">
        <v>18</v>
      </c>
      <c r="H722" s="154">
        <v>2.5</v>
      </c>
    </row>
    <row r="723" spans="1:8" ht="14.25" customHeight="1" x14ac:dyDescent="0.2">
      <c r="A723" s="189">
        <v>29</v>
      </c>
      <c r="B723" s="2" t="s">
        <v>149</v>
      </c>
      <c r="C723" s="173"/>
      <c r="D723" s="77">
        <f>SUM(D724:D725)</f>
        <v>175</v>
      </c>
      <c r="E723" s="77">
        <f>SUM(E724:E725)</f>
        <v>53</v>
      </c>
      <c r="F723" s="77">
        <f>SUM(F724:F725)</f>
        <v>8</v>
      </c>
      <c r="G723" s="77">
        <f>SUM(G724:G725)</f>
        <v>45</v>
      </c>
      <c r="H723" s="122"/>
    </row>
    <row r="724" spans="1:8" ht="14.25" customHeight="1" x14ac:dyDescent="0.2">
      <c r="A724" s="192" t="s">
        <v>787</v>
      </c>
      <c r="B724" s="5" t="s">
        <v>148</v>
      </c>
      <c r="C724" s="54" t="s">
        <v>315</v>
      </c>
      <c r="D724" s="153">
        <v>51</v>
      </c>
      <c r="E724" s="153">
        <v>8</v>
      </c>
      <c r="F724" s="153">
        <v>8</v>
      </c>
      <c r="G724" s="153"/>
      <c r="H724" s="154">
        <v>3.5</v>
      </c>
    </row>
    <row r="725" spans="1:8" ht="14.25" customHeight="1" x14ac:dyDescent="0.2">
      <c r="A725" s="193" t="s">
        <v>787</v>
      </c>
      <c r="B725" s="6" t="s">
        <v>76</v>
      </c>
      <c r="C725" s="63" t="s">
        <v>439</v>
      </c>
      <c r="D725" s="88">
        <v>124</v>
      </c>
      <c r="E725" s="88">
        <v>45</v>
      </c>
      <c r="F725" s="88"/>
      <c r="G725" s="88">
        <v>45</v>
      </c>
      <c r="H725" s="134">
        <v>3</v>
      </c>
    </row>
    <row r="726" spans="1:8" ht="14.25" customHeight="1" x14ac:dyDescent="0.2">
      <c r="A726" s="194">
        <v>30</v>
      </c>
      <c r="B726" s="4" t="s">
        <v>47</v>
      </c>
      <c r="C726" s="175"/>
      <c r="D726" s="84">
        <f>SUM(D727:D746)</f>
        <v>3271</v>
      </c>
      <c r="E726" s="84">
        <f>SUM(E727:E746)</f>
        <v>2239</v>
      </c>
      <c r="F726" s="84">
        <f>SUM(F727:F746)</f>
        <v>1327</v>
      </c>
      <c r="G726" s="84">
        <f>SUM(G727:G746)</f>
        <v>187</v>
      </c>
      <c r="H726" s="129"/>
    </row>
    <row r="727" spans="1:8" ht="14.25" customHeight="1" x14ac:dyDescent="0.2">
      <c r="A727" s="192" t="s">
        <v>787</v>
      </c>
      <c r="B727" s="5" t="s">
        <v>113</v>
      </c>
      <c r="C727" s="54" t="s">
        <v>308</v>
      </c>
      <c r="D727" s="153">
        <v>120</v>
      </c>
      <c r="E727" s="153">
        <v>36</v>
      </c>
      <c r="F727" s="153">
        <v>36</v>
      </c>
      <c r="G727" s="153"/>
      <c r="H727" s="154">
        <v>3.5</v>
      </c>
    </row>
    <row r="728" spans="1:8" ht="14.25" customHeight="1" x14ac:dyDescent="0.2">
      <c r="A728" s="192" t="s">
        <v>787</v>
      </c>
      <c r="B728" s="5" t="s">
        <v>113</v>
      </c>
      <c r="C728" s="54" t="s">
        <v>324</v>
      </c>
      <c r="D728" s="153">
        <v>8</v>
      </c>
      <c r="E728" s="153">
        <v>8</v>
      </c>
      <c r="F728" s="153">
        <v>8</v>
      </c>
      <c r="G728" s="153"/>
      <c r="H728" s="154">
        <v>0.4</v>
      </c>
    </row>
    <row r="729" spans="1:8" ht="14.25" customHeight="1" x14ac:dyDescent="0.2">
      <c r="A729" s="192" t="s">
        <v>787</v>
      </c>
      <c r="B729" s="5" t="s">
        <v>120</v>
      </c>
      <c r="C729" s="54" t="s">
        <v>372</v>
      </c>
      <c r="D729" s="153">
        <v>50</v>
      </c>
      <c r="E729" s="153">
        <v>50</v>
      </c>
      <c r="F729" s="153"/>
      <c r="G729" s="153">
        <v>0</v>
      </c>
      <c r="H729" s="154">
        <v>3</v>
      </c>
    </row>
    <row r="730" spans="1:8" ht="14.25" customHeight="1" x14ac:dyDescent="0.2">
      <c r="A730" s="210" t="s">
        <v>787</v>
      </c>
      <c r="B730" s="5" t="s">
        <v>125</v>
      </c>
      <c r="C730" s="54" t="s">
        <v>364</v>
      </c>
      <c r="D730" s="153">
        <v>400</v>
      </c>
      <c r="E730" s="153">
        <v>400</v>
      </c>
      <c r="F730" s="153">
        <v>400</v>
      </c>
      <c r="G730" s="153">
        <v>0</v>
      </c>
      <c r="H730" s="154">
        <v>2</v>
      </c>
    </row>
    <row r="731" spans="1:8" ht="14.25" customHeight="1" x14ac:dyDescent="0.2">
      <c r="A731" s="210" t="s">
        <v>787</v>
      </c>
      <c r="B731" s="5" t="s">
        <v>125</v>
      </c>
      <c r="C731" s="54" t="s">
        <v>372</v>
      </c>
      <c r="D731" s="153">
        <v>30</v>
      </c>
      <c r="E731" s="153">
        <v>30</v>
      </c>
      <c r="F731" s="153">
        <v>30</v>
      </c>
      <c r="G731" s="153">
        <v>0</v>
      </c>
      <c r="H731" s="154" t="s">
        <v>383</v>
      </c>
    </row>
    <row r="732" spans="1:8" ht="14.25" customHeight="1" x14ac:dyDescent="0.2">
      <c r="A732" s="210" t="s">
        <v>787</v>
      </c>
      <c r="B732" s="5" t="s">
        <v>125</v>
      </c>
      <c r="C732" s="54" t="s">
        <v>594</v>
      </c>
      <c r="D732" s="153">
        <v>20</v>
      </c>
      <c r="E732" s="153">
        <v>20</v>
      </c>
      <c r="F732" s="153">
        <v>20</v>
      </c>
      <c r="G732" s="153">
        <v>0</v>
      </c>
      <c r="H732" s="154" t="s">
        <v>390</v>
      </c>
    </row>
    <row r="733" spans="1:8" ht="14.25" customHeight="1" x14ac:dyDescent="0.2">
      <c r="A733" s="210" t="s">
        <v>787</v>
      </c>
      <c r="B733" s="5" t="s">
        <v>148</v>
      </c>
      <c r="C733" s="54" t="s">
        <v>371</v>
      </c>
      <c r="D733" s="153">
        <v>672</v>
      </c>
      <c r="E733" s="153">
        <v>551</v>
      </c>
      <c r="F733" s="153">
        <v>67</v>
      </c>
      <c r="G733" s="153"/>
      <c r="H733" s="154">
        <v>5</v>
      </c>
    </row>
    <row r="734" spans="1:8" ht="14.25" customHeight="1" x14ac:dyDescent="0.2">
      <c r="A734" s="210" t="s">
        <v>787</v>
      </c>
      <c r="B734" s="5" t="s">
        <v>148</v>
      </c>
      <c r="C734" s="54" t="s">
        <v>372</v>
      </c>
      <c r="D734" s="153">
        <v>61</v>
      </c>
      <c r="E734" s="153">
        <v>53</v>
      </c>
      <c r="F734" s="153"/>
      <c r="G734" s="153"/>
      <c r="H734" s="154">
        <v>5</v>
      </c>
    </row>
    <row r="735" spans="1:8" ht="14.25" customHeight="1" x14ac:dyDescent="0.2">
      <c r="A735" s="210" t="s">
        <v>787</v>
      </c>
      <c r="B735" s="5" t="s">
        <v>148</v>
      </c>
      <c r="C735" s="54" t="s">
        <v>382</v>
      </c>
      <c r="D735" s="153">
        <v>79</v>
      </c>
      <c r="E735" s="153">
        <v>71</v>
      </c>
      <c r="F735" s="153"/>
      <c r="G735" s="153">
        <v>22</v>
      </c>
      <c r="H735" s="154">
        <v>4</v>
      </c>
    </row>
    <row r="736" spans="1:8" ht="14.25" customHeight="1" x14ac:dyDescent="0.2">
      <c r="A736" s="210" t="s">
        <v>787</v>
      </c>
      <c r="B736" s="5" t="s">
        <v>148</v>
      </c>
      <c r="C736" s="54" t="s">
        <v>326</v>
      </c>
      <c r="D736" s="153">
        <v>95</v>
      </c>
      <c r="E736" s="153">
        <v>92</v>
      </c>
      <c r="F736" s="153"/>
      <c r="G736" s="153">
        <v>3</v>
      </c>
      <c r="H736" s="154">
        <v>4</v>
      </c>
    </row>
    <row r="737" spans="1:8" ht="14.25" customHeight="1" x14ac:dyDescent="0.2">
      <c r="A737" s="210" t="s">
        <v>787</v>
      </c>
      <c r="B737" s="5" t="s">
        <v>148</v>
      </c>
      <c r="C737" s="54" t="s">
        <v>388</v>
      </c>
      <c r="D737" s="153">
        <v>128</v>
      </c>
      <c r="E737" s="153">
        <v>128</v>
      </c>
      <c r="F737" s="153"/>
      <c r="G737" s="153">
        <v>128</v>
      </c>
      <c r="H737" s="154">
        <v>4.5</v>
      </c>
    </row>
    <row r="738" spans="1:8" ht="14.25" customHeight="1" x14ac:dyDescent="0.2">
      <c r="A738" s="210" t="s">
        <v>787</v>
      </c>
      <c r="B738" s="5" t="s">
        <v>142</v>
      </c>
      <c r="C738" s="54" t="s">
        <v>362</v>
      </c>
      <c r="D738" s="153">
        <v>200</v>
      </c>
      <c r="E738" s="153">
        <v>49</v>
      </c>
      <c r="F738" s="153">
        <v>49</v>
      </c>
      <c r="G738" s="153">
        <v>0</v>
      </c>
      <c r="H738" s="154">
        <v>0.5</v>
      </c>
    </row>
    <row r="739" spans="1:8" ht="14.25" customHeight="1" x14ac:dyDescent="0.2">
      <c r="A739" s="210" t="s">
        <v>787</v>
      </c>
      <c r="B739" s="5" t="s">
        <v>142</v>
      </c>
      <c r="C739" s="54" t="s">
        <v>306</v>
      </c>
      <c r="D739" s="153">
        <v>81</v>
      </c>
      <c r="E739" s="153">
        <v>32</v>
      </c>
      <c r="F739" s="153">
        <v>32</v>
      </c>
      <c r="G739" s="153">
        <v>0</v>
      </c>
      <c r="H739" s="154">
        <v>1</v>
      </c>
    </row>
    <row r="740" spans="1:8" ht="14.25" customHeight="1" x14ac:dyDescent="0.2">
      <c r="A740" s="192" t="s">
        <v>787</v>
      </c>
      <c r="B740" s="5" t="s">
        <v>76</v>
      </c>
      <c r="C740" s="54" t="s">
        <v>435</v>
      </c>
      <c r="D740" s="153">
        <v>130</v>
      </c>
      <c r="E740" s="93">
        <v>66</v>
      </c>
      <c r="F740" s="93">
        <v>66</v>
      </c>
      <c r="G740" s="153"/>
      <c r="H740" s="154">
        <v>1</v>
      </c>
    </row>
    <row r="741" spans="1:8" ht="14.25" customHeight="1" x14ac:dyDescent="0.2">
      <c r="A741" s="192" t="s">
        <v>787</v>
      </c>
      <c r="B741" s="5" t="s">
        <v>76</v>
      </c>
      <c r="C741" s="54" t="s">
        <v>437</v>
      </c>
      <c r="D741" s="153">
        <v>200</v>
      </c>
      <c r="E741" s="93">
        <v>200</v>
      </c>
      <c r="F741" s="93">
        <v>200</v>
      </c>
      <c r="G741" s="153"/>
      <c r="H741" s="154">
        <v>0.6</v>
      </c>
    </row>
    <row r="742" spans="1:8" ht="14.25" customHeight="1" x14ac:dyDescent="0.2">
      <c r="A742" s="192" t="s">
        <v>787</v>
      </c>
      <c r="B742" s="5" t="s">
        <v>76</v>
      </c>
      <c r="C742" s="54" t="s">
        <v>432</v>
      </c>
      <c r="D742" s="153">
        <v>700</v>
      </c>
      <c r="E742" s="93">
        <v>355</v>
      </c>
      <c r="F742" s="93">
        <v>355</v>
      </c>
      <c r="G742" s="153"/>
      <c r="H742" s="154">
        <v>2</v>
      </c>
    </row>
    <row r="743" spans="1:8" ht="14.45" customHeight="1" x14ac:dyDescent="0.2">
      <c r="A743" s="192" t="s">
        <v>787</v>
      </c>
      <c r="B743" s="5" t="s">
        <v>76</v>
      </c>
      <c r="C743" s="54" t="s">
        <v>443</v>
      </c>
      <c r="D743" s="153">
        <v>185</v>
      </c>
      <c r="E743" s="93">
        <v>34</v>
      </c>
      <c r="F743" s="93"/>
      <c r="G743" s="153">
        <v>34</v>
      </c>
      <c r="H743" s="154">
        <v>3</v>
      </c>
    </row>
    <row r="744" spans="1:8" ht="14.25" customHeight="1" x14ac:dyDescent="0.2">
      <c r="A744" s="192" t="s">
        <v>787</v>
      </c>
      <c r="B744" s="5" t="s">
        <v>76</v>
      </c>
      <c r="C744" s="54" t="s">
        <v>444</v>
      </c>
      <c r="D744" s="153">
        <v>50</v>
      </c>
      <c r="E744" s="93">
        <v>50</v>
      </c>
      <c r="F744" s="93">
        <v>50</v>
      </c>
      <c r="G744" s="153"/>
      <c r="H744" s="154">
        <v>0.5</v>
      </c>
    </row>
    <row r="745" spans="1:8" ht="14.25" customHeight="1" x14ac:dyDescent="0.2">
      <c r="A745" s="192" t="s">
        <v>787</v>
      </c>
      <c r="B745" s="5" t="s">
        <v>76</v>
      </c>
      <c r="C745" s="54" t="s">
        <v>457</v>
      </c>
      <c r="D745" s="153">
        <v>50</v>
      </c>
      <c r="E745" s="93">
        <v>2</v>
      </c>
      <c r="F745" s="93">
        <v>2</v>
      </c>
      <c r="G745" s="153"/>
      <c r="H745" s="154">
        <v>1.6</v>
      </c>
    </row>
    <row r="746" spans="1:8" ht="14.25" customHeight="1" x14ac:dyDescent="0.2">
      <c r="A746" s="192" t="s">
        <v>787</v>
      </c>
      <c r="B746" s="5" t="s">
        <v>76</v>
      </c>
      <c r="C746" s="54" t="s">
        <v>434</v>
      </c>
      <c r="D746" s="153">
        <v>12</v>
      </c>
      <c r="E746" s="153">
        <v>12</v>
      </c>
      <c r="F746" s="153">
        <v>12</v>
      </c>
      <c r="G746" s="153"/>
      <c r="H746" s="154">
        <v>1</v>
      </c>
    </row>
    <row r="747" spans="1:8" ht="14.25" customHeight="1" x14ac:dyDescent="0.2">
      <c r="A747" s="189">
        <v>31</v>
      </c>
      <c r="B747" s="2" t="s">
        <v>91</v>
      </c>
      <c r="C747" s="34"/>
      <c r="D747" s="76">
        <f>SUM(D748:D749)</f>
        <v>92</v>
      </c>
      <c r="E747" s="76">
        <f>SUM(E748:E749)</f>
        <v>16</v>
      </c>
      <c r="F747" s="76">
        <f>SUM(F748:F749)</f>
        <v>16</v>
      </c>
      <c r="G747" s="76">
        <f>SUM(G748:G749)</f>
        <v>0</v>
      </c>
      <c r="H747" s="124"/>
    </row>
    <row r="748" spans="1:8" ht="14.25" customHeight="1" x14ac:dyDescent="0.2">
      <c r="A748" s="192" t="s">
        <v>787</v>
      </c>
      <c r="B748" s="5" t="s">
        <v>113</v>
      </c>
      <c r="C748" s="54" t="s">
        <v>380</v>
      </c>
      <c r="D748" s="153">
        <v>90</v>
      </c>
      <c r="E748" s="153">
        <v>14</v>
      </c>
      <c r="F748" s="153">
        <v>14</v>
      </c>
      <c r="G748" s="153"/>
      <c r="H748" s="154">
        <v>1</v>
      </c>
    </row>
    <row r="749" spans="1:8" ht="14.25" customHeight="1" x14ac:dyDescent="0.2">
      <c r="A749" s="197" t="s">
        <v>787</v>
      </c>
      <c r="B749" s="5" t="s">
        <v>113</v>
      </c>
      <c r="C749" s="160" t="s">
        <v>537</v>
      </c>
      <c r="D749" s="155">
        <v>2</v>
      </c>
      <c r="E749" s="155">
        <v>2</v>
      </c>
      <c r="F749" s="155">
        <v>2</v>
      </c>
      <c r="G749" s="155"/>
      <c r="H749" s="135">
        <v>1.1499999999999999</v>
      </c>
    </row>
    <row r="750" spans="1:8" ht="14.25" customHeight="1" x14ac:dyDescent="0.2">
      <c r="A750" s="189">
        <v>32</v>
      </c>
      <c r="B750" s="2" t="s">
        <v>132</v>
      </c>
      <c r="C750" s="34"/>
      <c r="D750" s="76">
        <f>SUM(D751:D752)</f>
        <v>197</v>
      </c>
      <c r="E750" s="76">
        <f>SUM(E751:E752)</f>
        <v>30</v>
      </c>
      <c r="F750" s="76">
        <f>SUM(F751:F752)</f>
        <v>30</v>
      </c>
      <c r="G750" s="76">
        <f>SUM(G751:G752)</f>
        <v>0</v>
      </c>
      <c r="H750" s="124"/>
    </row>
    <row r="751" spans="1:8" ht="14.25" customHeight="1" x14ac:dyDescent="0.2">
      <c r="A751" s="192" t="s">
        <v>787</v>
      </c>
      <c r="B751" s="5" t="s">
        <v>76</v>
      </c>
      <c r="C751" s="382" t="s">
        <v>448</v>
      </c>
      <c r="D751" s="382">
        <v>30</v>
      </c>
      <c r="E751" s="382">
        <v>25</v>
      </c>
      <c r="F751" s="382">
        <v>25</v>
      </c>
      <c r="G751" s="382"/>
      <c r="H751" s="383">
        <v>1</v>
      </c>
    </row>
    <row r="752" spans="1:8" ht="14.25" customHeight="1" x14ac:dyDescent="0.2">
      <c r="A752" s="193" t="s">
        <v>787</v>
      </c>
      <c r="B752" s="30" t="s">
        <v>76</v>
      </c>
      <c r="C752" s="382" t="s">
        <v>432</v>
      </c>
      <c r="D752" s="382">
        <v>167</v>
      </c>
      <c r="E752" s="382">
        <v>5</v>
      </c>
      <c r="F752" s="382">
        <v>5</v>
      </c>
      <c r="G752" s="382"/>
      <c r="H752" s="383">
        <v>1</v>
      </c>
    </row>
    <row r="753" spans="1:8" ht="14.25" customHeight="1" x14ac:dyDescent="0.2">
      <c r="A753" s="189">
        <v>33</v>
      </c>
      <c r="B753" s="32" t="s">
        <v>138</v>
      </c>
      <c r="C753" s="34"/>
      <c r="D753" s="76">
        <f>SUM(D754:D754)</f>
        <v>300</v>
      </c>
      <c r="E753" s="76">
        <f>SUM(E754:E754)</f>
        <v>221</v>
      </c>
      <c r="F753" s="76">
        <f>SUM(F754:F754)</f>
        <v>221</v>
      </c>
      <c r="G753" s="76">
        <f>SUM(G754:G754)</f>
        <v>0</v>
      </c>
      <c r="H753" s="124"/>
    </row>
    <row r="754" spans="1:8" ht="14.25" customHeight="1" x14ac:dyDescent="0.2">
      <c r="A754" s="195" t="s">
        <v>787</v>
      </c>
      <c r="B754" s="20" t="s">
        <v>142</v>
      </c>
      <c r="C754" s="19" t="s">
        <v>362</v>
      </c>
      <c r="D754" s="87">
        <v>300</v>
      </c>
      <c r="E754" s="87">
        <v>221</v>
      </c>
      <c r="F754" s="87">
        <v>221</v>
      </c>
      <c r="G754" s="87">
        <v>0</v>
      </c>
      <c r="H754" s="127">
        <v>0.8</v>
      </c>
    </row>
    <row r="755" spans="1:8" ht="30" customHeight="1" x14ac:dyDescent="0.2">
      <c r="A755" s="189">
        <v>34</v>
      </c>
      <c r="B755" s="31" t="s">
        <v>190</v>
      </c>
      <c r="C755" s="34"/>
      <c r="D755" s="76">
        <f>SUM(D756:D756)</f>
        <v>50</v>
      </c>
      <c r="E755" s="76">
        <f>SUM(E756:E756)</f>
        <v>1</v>
      </c>
      <c r="F755" s="76">
        <f>SUM(F756:F756)</f>
        <v>1</v>
      </c>
      <c r="G755" s="76">
        <f>SUM(G756:G756)</f>
        <v>0</v>
      </c>
      <c r="H755" s="124"/>
    </row>
    <row r="756" spans="1:8" x14ac:dyDescent="0.2">
      <c r="A756" s="204" t="s">
        <v>787</v>
      </c>
      <c r="B756" s="410" t="s">
        <v>113</v>
      </c>
      <c r="C756" s="54" t="s">
        <v>320</v>
      </c>
      <c r="D756" s="153">
        <v>50</v>
      </c>
      <c r="E756" s="153">
        <v>1</v>
      </c>
      <c r="F756" s="153">
        <v>1</v>
      </c>
      <c r="G756" s="153"/>
      <c r="H756" s="154">
        <v>0.7</v>
      </c>
    </row>
    <row r="757" spans="1:8" ht="14.25" customHeight="1" x14ac:dyDescent="0.2">
      <c r="A757" s="189">
        <v>35</v>
      </c>
      <c r="B757" s="2" t="s">
        <v>93</v>
      </c>
      <c r="C757" s="173"/>
      <c r="D757" s="70">
        <f>SUM(D758:D759)</f>
        <v>84</v>
      </c>
      <c r="E757" s="70">
        <f>SUM(E758:E759)</f>
        <v>35</v>
      </c>
      <c r="F757" s="70">
        <f>SUM(F758:F759)</f>
        <v>35</v>
      </c>
      <c r="G757" s="70">
        <f>SUM(G758:G759)</f>
        <v>0</v>
      </c>
      <c r="H757" s="111"/>
    </row>
    <row r="758" spans="1:8" ht="14.25" customHeight="1" x14ac:dyDescent="0.2">
      <c r="A758" s="191" t="s">
        <v>787</v>
      </c>
      <c r="B758" s="7" t="s">
        <v>76</v>
      </c>
      <c r="C758" s="175" t="s">
        <v>765</v>
      </c>
      <c r="D758" s="89">
        <v>14</v>
      </c>
      <c r="E758" s="89">
        <v>14</v>
      </c>
      <c r="F758" s="89">
        <v>14</v>
      </c>
      <c r="G758" s="89"/>
      <c r="H758" s="129">
        <v>1</v>
      </c>
    </row>
    <row r="759" spans="1:8" ht="14.25" customHeight="1" x14ac:dyDescent="0.2">
      <c r="A759" s="192" t="s">
        <v>787</v>
      </c>
      <c r="B759" s="5" t="s">
        <v>113</v>
      </c>
      <c r="C759" s="54" t="s">
        <v>353</v>
      </c>
      <c r="D759" s="153">
        <v>70</v>
      </c>
      <c r="E759" s="153">
        <v>21</v>
      </c>
      <c r="F759" s="153">
        <v>21</v>
      </c>
      <c r="G759" s="153"/>
      <c r="H759" s="154">
        <v>0.8</v>
      </c>
    </row>
    <row r="760" spans="1:8" ht="14.25" customHeight="1" x14ac:dyDescent="0.2">
      <c r="A760" s="189">
        <v>36</v>
      </c>
      <c r="B760" s="2" t="s">
        <v>167</v>
      </c>
      <c r="C760" s="34"/>
      <c r="D760" s="76">
        <f>SUM(D761)</f>
        <v>215</v>
      </c>
      <c r="E760" s="76">
        <f>SUM(E761)</f>
        <v>135</v>
      </c>
      <c r="F760" s="76">
        <f>SUM(F761)</f>
        <v>135</v>
      </c>
      <c r="G760" s="76">
        <f>SUM(G761)</f>
        <v>0</v>
      </c>
      <c r="H760" s="124"/>
    </row>
    <row r="761" spans="1:8" ht="14.25" customHeight="1" x14ac:dyDescent="0.2">
      <c r="A761" s="193" t="s">
        <v>787</v>
      </c>
      <c r="B761" s="6" t="s">
        <v>113</v>
      </c>
      <c r="C761" s="63" t="s">
        <v>326</v>
      </c>
      <c r="D761" s="88">
        <v>215</v>
      </c>
      <c r="E761" s="88">
        <v>135</v>
      </c>
      <c r="F761" s="88">
        <v>135</v>
      </c>
      <c r="G761" s="88"/>
      <c r="H761" s="134">
        <v>2</v>
      </c>
    </row>
    <row r="762" spans="1:8" ht="14.25" customHeight="1" x14ac:dyDescent="0.2">
      <c r="A762" s="194">
        <v>37</v>
      </c>
      <c r="B762" s="4" t="s">
        <v>136</v>
      </c>
      <c r="C762" s="37"/>
      <c r="D762" s="86">
        <f>SUM(D763:D764)</f>
        <v>45</v>
      </c>
      <c r="E762" s="86">
        <f>SUM(E763:E764)</f>
        <v>21</v>
      </c>
      <c r="F762" s="86">
        <f>SUM(F763:F764)</f>
        <v>21</v>
      </c>
      <c r="G762" s="86">
        <f>SUM(G763:G764)</f>
        <v>0</v>
      </c>
      <c r="H762" s="132"/>
    </row>
    <row r="763" spans="1:8" ht="14.25" customHeight="1" x14ac:dyDescent="0.2">
      <c r="A763" s="197" t="s">
        <v>787</v>
      </c>
      <c r="B763" s="9" t="s">
        <v>76</v>
      </c>
      <c r="C763" s="160" t="s">
        <v>446</v>
      </c>
      <c r="D763" s="155">
        <v>5</v>
      </c>
      <c r="E763" s="155">
        <v>3</v>
      </c>
      <c r="F763" s="155">
        <v>3</v>
      </c>
      <c r="G763" s="155"/>
      <c r="H763" s="135">
        <v>1</v>
      </c>
    </row>
    <row r="764" spans="1:8" ht="14.25" customHeight="1" x14ac:dyDescent="0.2">
      <c r="A764" s="193" t="s">
        <v>787</v>
      </c>
      <c r="B764" s="6" t="s">
        <v>76</v>
      </c>
      <c r="C764" s="63" t="s">
        <v>764</v>
      </c>
      <c r="D764" s="88">
        <v>40</v>
      </c>
      <c r="E764" s="88">
        <v>18</v>
      </c>
      <c r="F764" s="88">
        <v>18</v>
      </c>
      <c r="G764" s="88"/>
      <c r="H764" s="134">
        <v>2.5</v>
      </c>
    </row>
    <row r="765" spans="1:8" ht="14.25" customHeight="1" x14ac:dyDescent="0.2">
      <c r="A765" s="189">
        <v>38</v>
      </c>
      <c r="B765" s="2" t="s">
        <v>121</v>
      </c>
      <c r="C765" s="34"/>
      <c r="D765" s="76">
        <f>SUM(D766:D767)</f>
        <v>352</v>
      </c>
      <c r="E765" s="76">
        <f>SUM(E766:E767)</f>
        <v>288</v>
      </c>
      <c r="F765" s="76">
        <f>SUM(F766:F767)</f>
        <v>288</v>
      </c>
      <c r="G765" s="76">
        <f>SUM(G766:G767)</f>
        <v>0</v>
      </c>
      <c r="H765" s="124"/>
    </row>
    <row r="766" spans="1:8" ht="14.25" customHeight="1" x14ac:dyDescent="0.2">
      <c r="A766" s="204" t="s">
        <v>787</v>
      </c>
      <c r="B766" s="5" t="s">
        <v>113</v>
      </c>
      <c r="C766" s="54" t="s">
        <v>326</v>
      </c>
      <c r="D766" s="153">
        <v>340</v>
      </c>
      <c r="E766" s="153">
        <v>276</v>
      </c>
      <c r="F766" s="153">
        <v>276</v>
      </c>
      <c r="G766" s="153"/>
      <c r="H766" s="127">
        <v>2.4</v>
      </c>
    </row>
    <row r="767" spans="1:8" ht="14.25" customHeight="1" x14ac:dyDescent="0.2">
      <c r="A767" s="190" t="s">
        <v>787</v>
      </c>
      <c r="B767" s="6" t="s">
        <v>113</v>
      </c>
      <c r="C767" s="63" t="s">
        <v>337</v>
      </c>
      <c r="D767" s="88">
        <v>12</v>
      </c>
      <c r="E767" s="88">
        <v>12</v>
      </c>
      <c r="F767" s="88">
        <v>12</v>
      </c>
      <c r="G767" s="88"/>
      <c r="H767" s="146">
        <v>1.25</v>
      </c>
    </row>
    <row r="768" spans="1:8" ht="14.25" customHeight="1" x14ac:dyDescent="0.2">
      <c r="A768" s="202">
        <v>39</v>
      </c>
      <c r="B768" s="12" t="s">
        <v>177</v>
      </c>
      <c r="C768" s="19"/>
      <c r="D768" s="82">
        <f>SUM(D769:D770)</f>
        <v>118</v>
      </c>
      <c r="E768" s="82">
        <f>SUM(E769:E770)</f>
        <v>86</v>
      </c>
      <c r="F768" s="82">
        <f>SUM(F769:F770)</f>
        <v>86</v>
      </c>
      <c r="G768" s="82">
        <f>SUM(G769:G770)</f>
        <v>0</v>
      </c>
      <c r="H768" s="127"/>
    </row>
    <row r="769" spans="1:10" ht="14.25" customHeight="1" x14ac:dyDescent="0.2">
      <c r="A769" s="192" t="s">
        <v>787</v>
      </c>
      <c r="B769" s="5" t="s">
        <v>142</v>
      </c>
      <c r="C769" s="54" t="s">
        <v>327</v>
      </c>
      <c r="D769" s="153">
        <v>115</v>
      </c>
      <c r="E769" s="153">
        <v>83</v>
      </c>
      <c r="F769" s="153">
        <v>83</v>
      </c>
      <c r="G769" s="153">
        <v>0</v>
      </c>
      <c r="H769" s="154">
        <v>1.3</v>
      </c>
    </row>
    <row r="770" spans="1:10" ht="14.25" customHeight="1" x14ac:dyDescent="0.2">
      <c r="A770" s="194" t="s">
        <v>787</v>
      </c>
      <c r="B770" s="7" t="s">
        <v>76</v>
      </c>
      <c r="C770" s="37" t="s">
        <v>435</v>
      </c>
      <c r="D770" s="156">
        <v>3</v>
      </c>
      <c r="E770" s="156">
        <v>3</v>
      </c>
      <c r="F770" s="156">
        <v>3</v>
      </c>
      <c r="G770" s="156"/>
      <c r="H770" s="132">
        <v>0.8</v>
      </c>
    </row>
    <row r="771" spans="1:10" ht="14.25" customHeight="1" x14ac:dyDescent="0.2">
      <c r="A771" s="189">
        <v>40</v>
      </c>
      <c r="B771" s="2" t="s">
        <v>127</v>
      </c>
      <c r="C771" s="34"/>
      <c r="D771" s="76">
        <f>SUM(D772:D775)</f>
        <v>270</v>
      </c>
      <c r="E771" s="76">
        <f>SUM(E772:E775)</f>
        <v>185</v>
      </c>
      <c r="F771" s="76">
        <f>SUM(F772:F775)</f>
        <v>35</v>
      </c>
      <c r="G771" s="76">
        <f>SUM(G772:G775)</f>
        <v>108</v>
      </c>
      <c r="H771" s="124"/>
    </row>
    <row r="772" spans="1:10" ht="14.25" customHeight="1" x14ac:dyDescent="0.2">
      <c r="A772" s="194" t="s">
        <v>787</v>
      </c>
      <c r="B772" s="5" t="s">
        <v>113</v>
      </c>
      <c r="C772" s="37" t="s">
        <v>327</v>
      </c>
      <c r="D772" s="156">
        <v>120</v>
      </c>
      <c r="E772" s="156">
        <v>35</v>
      </c>
      <c r="F772" s="156">
        <v>35</v>
      </c>
      <c r="G772" s="156"/>
      <c r="H772" s="132">
        <v>1.8</v>
      </c>
    </row>
    <row r="773" spans="1:10" ht="14.25" customHeight="1" x14ac:dyDescent="0.2">
      <c r="A773" s="192" t="s">
        <v>787</v>
      </c>
      <c r="B773" s="5" t="s">
        <v>148</v>
      </c>
      <c r="C773" s="54" t="s">
        <v>359</v>
      </c>
      <c r="D773" s="153">
        <v>30</v>
      </c>
      <c r="E773" s="153">
        <v>30</v>
      </c>
      <c r="F773" s="153"/>
      <c r="G773" s="153"/>
      <c r="H773" s="154">
        <v>2.5</v>
      </c>
    </row>
    <row r="774" spans="1:10" ht="14.25" customHeight="1" x14ac:dyDescent="0.2">
      <c r="A774" s="192" t="s">
        <v>787</v>
      </c>
      <c r="B774" s="5" t="s">
        <v>148</v>
      </c>
      <c r="C774" s="54" t="s">
        <v>407</v>
      </c>
      <c r="D774" s="153">
        <v>12</v>
      </c>
      <c r="E774" s="153">
        <v>12</v>
      </c>
      <c r="F774" s="153"/>
      <c r="G774" s="153"/>
      <c r="H774" s="154">
        <v>2</v>
      </c>
    </row>
    <row r="775" spans="1:10" ht="14.25" customHeight="1" x14ac:dyDescent="0.2">
      <c r="A775" s="193" t="s">
        <v>787</v>
      </c>
      <c r="B775" s="6" t="s">
        <v>76</v>
      </c>
      <c r="C775" s="382" t="s">
        <v>433</v>
      </c>
      <c r="D775" s="332">
        <v>108</v>
      </c>
      <c r="E775" s="382">
        <v>108</v>
      </c>
      <c r="F775" s="382"/>
      <c r="G775" s="382">
        <v>108</v>
      </c>
      <c r="H775" s="333">
        <v>1.4</v>
      </c>
    </row>
    <row r="776" spans="1:10" ht="14.25" customHeight="1" x14ac:dyDescent="0.2">
      <c r="A776" s="189">
        <v>41</v>
      </c>
      <c r="B776" s="2" t="s">
        <v>64</v>
      </c>
      <c r="C776" s="173"/>
      <c r="D776" s="70">
        <f>SUM(D777:D782)</f>
        <v>658</v>
      </c>
      <c r="E776" s="70">
        <f>SUM(E777:E782)</f>
        <v>271</v>
      </c>
      <c r="F776" s="70">
        <f>SUM(F777:F782)</f>
        <v>230</v>
      </c>
      <c r="G776" s="70">
        <f>SUM(G777:G782)</f>
        <v>0</v>
      </c>
      <c r="H776" s="111"/>
    </row>
    <row r="777" spans="1:10" ht="14.25" customHeight="1" x14ac:dyDescent="0.2">
      <c r="A777" s="192" t="s">
        <v>787</v>
      </c>
      <c r="B777" s="5" t="s">
        <v>113</v>
      </c>
      <c r="C777" s="54" t="s">
        <v>326</v>
      </c>
      <c r="D777" s="153">
        <v>215</v>
      </c>
      <c r="E777" s="153">
        <v>70</v>
      </c>
      <c r="F777" s="153">
        <v>70</v>
      </c>
      <c r="G777" s="153"/>
      <c r="H777" s="154">
        <v>2.2000000000000002</v>
      </c>
    </row>
    <row r="778" spans="1:10" ht="14.25" customHeight="1" x14ac:dyDescent="0.2">
      <c r="A778" s="192" t="s">
        <v>787</v>
      </c>
      <c r="B778" s="5" t="s">
        <v>113</v>
      </c>
      <c r="C778" s="54" t="s">
        <v>380</v>
      </c>
      <c r="D778" s="153">
        <v>150</v>
      </c>
      <c r="E778" s="153">
        <v>8</v>
      </c>
      <c r="F778" s="153">
        <v>8</v>
      </c>
      <c r="G778" s="153"/>
      <c r="H778" s="154">
        <v>2.5</v>
      </c>
    </row>
    <row r="779" spans="1:10" ht="14.25" customHeight="1" x14ac:dyDescent="0.2">
      <c r="A779" s="192" t="s">
        <v>787</v>
      </c>
      <c r="B779" s="5" t="s">
        <v>113</v>
      </c>
      <c r="C779" s="54" t="s">
        <v>337</v>
      </c>
      <c r="D779" s="153">
        <v>15</v>
      </c>
      <c r="E779" s="153">
        <v>7</v>
      </c>
      <c r="F779" s="153">
        <v>7</v>
      </c>
      <c r="G779" s="153"/>
      <c r="H779" s="154">
        <v>1.25</v>
      </c>
    </row>
    <row r="780" spans="1:10" ht="14.25" customHeight="1" x14ac:dyDescent="0.2">
      <c r="A780" s="192" t="s">
        <v>787</v>
      </c>
      <c r="B780" s="5" t="s">
        <v>148</v>
      </c>
      <c r="C780" s="54" t="s">
        <v>328</v>
      </c>
      <c r="D780" s="153">
        <v>18</v>
      </c>
      <c r="E780" s="153">
        <v>18</v>
      </c>
      <c r="F780" s="153">
        <v>18</v>
      </c>
      <c r="G780" s="153"/>
      <c r="H780" s="154">
        <v>2</v>
      </c>
    </row>
    <row r="781" spans="1:10" ht="14.25" customHeight="1" x14ac:dyDescent="0.2">
      <c r="A781" s="192" t="s">
        <v>787</v>
      </c>
      <c r="B781" s="5" t="s">
        <v>148</v>
      </c>
      <c r="C781" s="54" t="s">
        <v>334</v>
      </c>
      <c r="D781" s="153">
        <v>219</v>
      </c>
      <c r="E781" s="153">
        <v>127</v>
      </c>
      <c r="F781" s="153">
        <v>127</v>
      </c>
      <c r="G781" s="153"/>
      <c r="H781" s="154">
        <v>2.5</v>
      </c>
    </row>
    <row r="782" spans="1:10" ht="14.25" customHeight="1" x14ac:dyDescent="0.2">
      <c r="A782" s="192" t="s">
        <v>787</v>
      </c>
      <c r="B782" s="5" t="s">
        <v>148</v>
      </c>
      <c r="C782" s="54" t="s">
        <v>338</v>
      </c>
      <c r="D782" s="153">
        <v>41</v>
      </c>
      <c r="E782" s="153">
        <v>41</v>
      </c>
      <c r="F782" s="153">
        <v>0</v>
      </c>
      <c r="G782" s="153"/>
      <c r="H782" s="154">
        <v>3</v>
      </c>
    </row>
    <row r="783" spans="1:10" s="3" customFormat="1" ht="14.25" customHeight="1" x14ac:dyDescent="0.2">
      <c r="A783" s="189">
        <v>42</v>
      </c>
      <c r="B783" s="2" t="s">
        <v>244</v>
      </c>
      <c r="C783" s="42"/>
      <c r="D783" s="70">
        <f>SUM(D784)</f>
        <v>4</v>
      </c>
      <c r="E783" s="70">
        <f>SUM(E784)</f>
        <v>4</v>
      </c>
      <c r="F783" s="70">
        <f>SUM(F784)</f>
        <v>0</v>
      </c>
      <c r="G783" s="70">
        <f>SUM(G784)</f>
        <v>0</v>
      </c>
      <c r="H783" s="110"/>
      <c r="J783" s="1"/>
    </row>
    <row r="784" spans="1:10" ht="14.25" customHeight="1" x14ac:dyDescent="0.2">
      <c r="A784" s="193" t="s">
        <v>787</v>
      </c>
      <c r="B784" s="6" t="s">
        <v>120</v>
      </c>
      <c r="C784" s="63" t="s">
        <v>327</v>
      </c>
      <c r="D784" s="90">
        <v>4</v>
      </c>
      <c r="E784" s="90">
        <v>4</v>
      </c>
      <c r="F784" s="90"/>
      <c r="G784" s="90">
        <v>0</v>
      </c>
      <c r="H784" s="136">
        <v>2.5</v>
      </c>
    </row>
    <row r="785" spans="1:8" ht="14.25" customHeight="1" x14ac:dyDescent="0.2">
      <c r="A785" s="189">
        <v>43</v>
      </c>
      <c r="B785" s="2" t="s">
        <v>168</v>
      </c>
      <c r="C785" s="34"/>
      <c r="D785" s="76">
        <f>SUM(D786:D791)</f>
        <v>1147</v>
      </c>
      <c r="E785" s="76">
        <f>SUM(E786:E791)</f>
        <v>537</v>
      </c>
      <c r="F785" s="76">
        <f>SUM(F786:F791)</f>
        <v>537</v>
      </c>
      <c r="G785" s="76">
        <f>SUM(G786:G791)</f>
        <v>0</v>
      </c>
      <c r="H785" s="124"/>
    </row>
    <row r="786" spans="1:8" ht="14.25" customHeight="1" x14ac:dyDescent="0.2">
      <c r="A786" s="191" t="s">
        <v>787</v>
      </c>
      <c r="B786" s="7" t="s">
        <v>113</v>
      </c>
      <c r="C786" s="37" t="s">
        <v>334</v>
      </c>
      <c r="D786" s="156">
        <v>430</v>
      </c>
      <c r="E786" s="156">
        <v>43</v>
      </c>
      <c r="F786" s="156">
        <v>43</v>
      </c>
      <c r="G786" s="156"/>
      <c r="H786" s="132">
        <v>2</v>
      </c>
    </row>
    <row r="787" spans="1:8" ht="14.25" customHeight="1" x14ac:dyDescent="0.2">
      <c r="A787" s="192" t="s">
        <v>787</v>
      </c>
      <c r="B787" s="5" t="s">
        <v>125</v>
      </c>
      <c r="C787" s="54" t="s">
        <v>330</v>
      </c>
      <c r="D787" s="153">
        <v>9</v>
      </c>
      <c r="E787" s="153">
        <v>9</v>
      </c>
      <c r="F787" s="153">
        <v>9</v>
      </c>
      <c r="G787" s="153">
        <v>0</v>
      </c>
      <c r="H787" s="154" t="s">
        <v>393</v>
      </c>
    </row>
    <row r="788" spans="1:8" ht="14.25" customHeight="1" x14ac:dyDescent="0.2">
      <c r="A788" s="192" t="s">
        <v>787</v>
      </c>
      <c r="B788" s="5" t="s">
        <v>125</v>
      </c>
      <c r="C788" s="54" t="s">
        <v>371</v>
      </c>
      <c r="D788" s="153">
        <v>22</v>
      </c>
      <c r="E788" s="153">
        <v>22</v>
      </c>
      <c r="F788" s="153">
        <v>22</v>
      </c>
      <c r="G788" s="153">
        <v>0</v>
      </c>
      <c r="H788" s="154" t="s">
        <v>390</v>
      </c>
    </row>
    <row r="789" spans="1:8" ht="14.25" customHeight="1" x14ac:dyDescent="0.2">
      <c r="A789" s="192" t="s">
        <v>787</v>
      </c>
      <c r="B789" s="5" t="s">
        <v>125</v>
      </c>
      <c r="C789" s="54" t="s">
        <v>500</v>
      </c>
      <c r="D789" s="153">
        <v>49</v>
      </c>
      <c r="E789" s="153">
        <v>49</v>
      </c>
      <c r="F789" s="153">
        <v>49</v>
      </c>
      <c r="G789" s="153">
        <v>0</v>
      </c>
      <c r="H789" s="154" t="s">
        <v>390</v>
      </c>
    </row>
    <row r="790" spans="1:8" ht="14.25" customHeight="1" x14ac:dyDescent="0.2">
      <c r="A790" s="192" t="s">
        <v>787</v>
      </c>
      <c r="B790" s="5" t="s">
        <v>148</v>
      </c>
      <c r="C790" s="54" t="s">
        <v>334</v>
      </c>
      <c r="D790" s="153">
        <v>5</v>
      </c>
      <c r="E790" s="153">
        <v>4</v>
      </c>
      <c r="F790" s="153">
        <v>4</v>
      </c>
      <c r="G790" s="153"/>
      <c r="H790" s="154">
        <v>3.5</v>
      </c>
    </row>
    <row r="791" spans="1:8" ht="14.25" customHeight="1" x14ac:dyDescent="0.2">
      <c r="A791" s="192" t="s">
        <v>787</v>
      </c>
      <c r="B791" s="5" t="s">
        <v>142</v>
      </c>
      <c r="C791" s="54" t="s">
        <v>324</v>
      </c>
      <c r="D791" s="153">
        <v>632</v>
      </c>
      <c r="E791" s="153">
        <v>410</v>
      </c>
      <c r="F791" s="153">
        <v>410</v>
      </c>
      <c r="G791" s="153">
        <v>0</v>
      </c>
      <c r="H791" s="154">
        <v>2</v>
      </c>
    </row>
    <row r="792" spans="1:8" ht="14.25" customHeight="1" x14ac:dyDescent="0.2">
      <c r="A792" s="194">
        <v>44</v>
      </c>
      <c r="B792" s="4" t="s">
        <v>169</v>
      </c>
      <c r="C792" s="37"/>
      <c r="D792" s="86">
        <f>SUM(D793:D800)</f>
        <v>2278</v>
      </c>
      <c r="E792" s="86">
        <f>SUM(E793:E800)</f>
        <v>1246</v>
      </c>
      <c r="F792" s="86">
        <f>SUM(F793:F800)</f>
        <v>1235</v>
      </c>
      <c r="G792" s="86">
        <f>SUM(G793:G800)</f>
        <v>0</v>
      </c>
      <c r="H792" s="132"/>
    </row>
    <row r="793" spans="1:8" ht="14.25" customHeight="1" x14ac:dyDescent="0.2">
      <c r="A793" s="191" t="s">
        <v>787</v>
      </c>
      <c r="B793" s="7" t="s">
        <v>125</v>
      </c>
      <c r="C793" s="37" t="s">
        <v>300</v>
      </c>
      <c r="D793" s="156">
        <v>150</v>
      </c>
      <c r="E793" s="156">
        <v>150</v>
      </c>
      <c r="F793" s="156">
        <v>150</v>
      </c>
      <c r="G793" s="156">
        <v>0</v>
      </c>
      <c r="H793" s="132">
        <v>1</v>
      </c>
    </row>
    <row r="794" spans="1:8" ht="14.25" customHeight="1" x14ac:dyDescent="0.2">
      <c r="A794" s="191" t="s">
        <v>787</v>
      </c>
      <c r="B794" s="7" t="s">
        <v>125</v>
      </c>
      <c r="C794" s="54" t="s">
        <v>525</v>
      </c>
      <c r="D794" s="153">
        <v>111</v>
      </c>
      <c r="E794" s="153">
        <v>111</v>
      </c>
      <c r="F794" s="153">
        <v>100</v>
      </c>
      <c r="G794" s="153">
        <v>0</v>
      </c>
      <c r="H794" s="154">
        <v>7.8</v>
      </c>
    </row>
    <row r="795" spans="1:8" ht="14.25" customHeight="1" x14ac:dyDescent="0.2">
      <c r="A795" s="192" t="s">
        <v>787</v>
      </c>
      <c r="B795" s="5" t="s">
        <v>142</v>
      </c>
      <c r="C795" s="54" t="s">
        <v>336</v>
      </c>
      <c r="D795" s="153">
        <v>180</v>
      </c>
      <c r="E795" s="153">
        <v>31</v>
      </c>
      <c r="F795" s="153">
        <v>31</v>
      </c>
      <c r="G795" s="153">
        <v>0</v>
      </c>
      <c r="H795" s="154">
        <v>1.5</v>
      </c>
    </row>
    <row r="796" spans="1:8" ht="14.25" customHeight="1" x14ac:dyDescent="0.2">
      <c r="A796" s="192" t="s">
        <v>787</v>
      </c>
      <c r="B796" s="5" t="s">
        <v>76</v>
      </c>
      <c r="C796" s="54" t="s">
        <v>432</v>
      </c>
      <c r="D796" s="153">
        <v>170</v>
      </c>
      <c r="E796" s="153">
        <v>109</v>
      </c>
      <c r="F796" s="153">
        <v>109</v>
      </c>
      <c r="G796" s="153"/>
      <c r="H796" s="154">
        <v>2</v>
      </c>
    </row>
    <row r="797" spans="1:8" ht="14.25" customHeight="1" x14ac:dyDescent="0.2">
      <c r="A797" s="192" t="s">
        <v>787</v>
      </c>
      <c r="B797" s="5" t="s">
        <v>76</v>
      </c>
      <c r="C797" s="54" t="s">
        <v>437</v>
      </c>
      <c r="D797" s="153">
        <v>150</v>
      </c>
      <c r="E797" s="153">
        <v>150</v>
      </c>
      <c r="F797" s="153">
        <v>150</v>
      </c>
      <c r="G797" s="153"/>
      <c r="H797" s="154">
        <v>0.5</v>
      </c>
    </row>
    <row r="798" spans="1:8" ht="14.25" customHeight="1" x14ac:dyDescent="0.2">
      <c r="A798" s="192" t="s">
        <v>787</v>
      </c>
      <c r="B798" s="5" t="s">
        <v>76</v>
      </c>
      <c r="C798" s="54" t="s">
        <v>441</v>
      </c>
      <c r="D798" s="153">
        <v>867</v>
      </c>
      <c r="E798" s="153">
        <v>620</v>
      </c>
      <c r="F798" s="153">
        <v>620</v>
      </c>
      <c r="G798" s="153"/>
      <c r="H798" s="154">
        <v>2.2000000000000002</v>
      </c>
    </row>
    <row r="799" spans="1:8" ht="14.25" customHeight="1" x14ac:dyDescent="0.2">
      <c r="A799" s="192" t="s">
        <v>787</v>
      </c>
      <c r="B799" s="5" t="s">
        <v>76</v>
      </c>
      <c r="C799" s="54" t="s">
        <v>442</v>
      </c>
      <c r="D799" s="153">
        <v>600</v>
      </c>
      <c r="E799" s="153">
        <v>25</v>
      </c>
      <c r="F799" s="153">
        <v>25</v>
      </c>
      <c r="G799" s="153"/>
      <c r="H799" s="154">
        <v>2</v>
      </c>
    </row>
    <row r="800" spans="1:8" ht="14.25" customHeight="1" x14ac:dyDescent="0.2">
      <c r="A800" s="192" t="s">
        <v>787</v>
      </c>
      <c r="B800" s="5" t="s">
        <v>76</v>
      </c>
      <c r="C800" s="54" t="s">
        <v>444</v>
      </c>
      <c r="D800" s="153">
        <v>50</v>
      </c>
      <c r="E800" s="153">
        <v>50</v>
      </c>
      <c r="F800" s="153">
        <v>50</v>
      </c>
      <c r="G800" s="153"/>
      <c r="H800" s="154">
        <v>0.5</v>
      </c>
    </row>
    <row r="801" spans="1:8" ht="25.5" x14ac:dyDescent="0.2">
      <c r="A801" s="189">
        <v>45</v>
      </c>
      <c r="B801" s="2" t="s">
        <v>232</v>
      </c>
      <c r="C801" s="34"/>
      <c r="D801" s="70">
        <f>SUM(D802:D802)</f>
        <v>40</v>
      </c>
      <c r="E801" s="70">
        <f>SUM(E802:E802)</f>
        <v>40</v>
      </c>
      <c r="F801" s="70">
        <f>SUM(F802:F802)</f>
        <v>0</v>
      </c>
      <c r="G801" s="70">
        <f>SUM(G802:G802)</f>
        <v>0</v>
      </c>
      <c r="H801" s="111"/>
    </row>
    <row r="802" spans="1:8" ht="14.25" customHeight="1" x14ac:dyDescent="0.2">
      <c r="A802" s="193" t="s">
        <v>787</v>
      </c>
      <c r="B802" s="6" t="s">
        <v>148</v>
      </c>
      <c r="C802" s="63" t="s">
        <v>330</v>
      </c>
      <c r="D802" s="90">
        <v>40</v>
      </c>
      <c r="E802" s="90">
        <v>40</v>
      </c>
      <c r="F802" s="90"/>
      <c r="G802" s="90"/>
      <c r="H802" s="136">
        <v>3</v>
      </c>
    </row>
    <row r="803" spans="1:8" ht="14.25" customHeight="1" x14ac:dyDescent="0.2">
      <c r="A803" s="194">
        <v>46</v>
      </c>
      <c r="B803" s="2" t="s">
        <v>94</v>
      </c>
      <c r="C803" s="34"/>
      <c r="D803" s="76">
        <f>SUM(D804:D805)</f>
        <v>160</v>
      </c>
      <c r="E803" s="76">
        <f t="shared" ref="E803:G803" si="10">SUM(E804:E805)</f>
        <v>69</v>
      </c>
      <c r="F803" s="76">
        <f t="shared" si="10"/>
        <v>69</v>
      </c>
      <c r="G803" s="76">
        <f t="shared" si="10"/>
        <v>0</v>
      </c>
      <c r="H803" s="124"/>
    </row>
    <row r="804" spans="1:8" ht="14.25" customHeight="1" x14ac:dyDescent="0.2">
      <c r="A804" s="193" t="s">
        <v>787</v>
      </c>
      <c r="B804" s="6" t="s">
        <v>113</v>
      </c>
      <c r="C804" s="63" t="s">
        <v>538</v>
      </c>
      <c r="D804" s="88">
        <v>100</v>
      </c>
      <c r="E804" s="88">
        <v>9</v>
      </c>
      <c r="F804" s="88">
        <v>9</v>
      </c>
      <c r="G804" s="88"/>
      <c r="H804" s="134">
        <v>0.9</v>
      </c>
    </row>
    <row r="805" spans="1:8" ht="14.25" customHeight="1" x14ac:dyDescent="0.2">
      <c r="A805" s="202" t="s">
        <v>787</v>
      </c>
      <c r="B805" s="46" t="s">
        <v>125</v>
      </c>
      <c r="C805" s="19" t="s">
        <v>604</v>
      </c>
      <c r="D805" s="87">
        <v>60</v>
      </c>
      <c r="E805" s="87">
        <v>60</v>
      </c>
      <c r="F805" s="87">
        <v>60</v>
      </c>
      <c r="G805" s="87">
        <v>0</v>
      </c>
      <c r="H805" s="127" t="s">
        <v>605</v>
      </c>
    </row>
    <row r="806" spans="1:8" ht="14.25" customHeight="1" x14ac:dyDescent="0.2">
      <c r="A806" s="194">
        <v>47</v>
      </c>
      <c r="B806" s="2" t="s">
        <v>391</v>
      </c>
      <c r="C806" s="34"/>
      <c r="D806" s="76">
        <f>SUM(D807:D807)</f>
        <v>20</v>
      </c>
      <c r="E806" s="76">
        <f>SUM(E807:E807)</f>
        <v>20</v>
      </c>
      <c r="F806" s="76">
        <f>SUM(F807:F807)</f>
        <v>20</v>
      </c>
      <c r="G806" s="76">
        <f>SUM(G807:G807)</f>
        <v>0</v>
      </c>
      <c r="H806" s="124"/>
    </row>
    <row r="807" spans="1:8" ht="14.25" customHeight="1" x14ac:dyDescent="0.2">
      <c r="A807" s="193" t="s">
        <v>787</v>
      </c>
      <c r="B807" s="6" t="s">
        <v>125</v>
      </c>
      <c r="C807" s="63" t="s">
        <v>362</v>
      </c>
      <c r="D807" s="88">
        <v>20</v>
      </c>
      <c r="E807" s="88">
        <v>20</v>
      </c>
      <c r="F807" s="88">
        <v>20</v>
      </c>
      <c r="G807" s="88">
        <v>0</v>
      </c>
      <c r="H807" s="134">
        <v>0.5</v>
      </c>
    </row>
    <row r="808" spans="1:8" ht="14.25" customHeight="1" x14ac:dyDescent="0.2">
      <c r="A808" s="189">
        <v>48</v>
      </c>
      <c r="B808" s="2" t="s">
        <v>180</v>
      </c>
      <c r="C808" s="173"/>
      <c r="D808" s="70">
        <f>SUM(D809:D812)</f>
        <v>519</v>
      </c>
      <c r="E808" s="70">
        <f t="shared" ref="E808:G808" si="11">SUM(E809:E812)</f>
        <v>160</v>
      </c>
      <c r="F808" s="70">
        <f t="shared" si="11"/>
        <v>160</v>
      </c>
      <c r="G808" s="70">
        <f t="shared" si="11"/>
        <v>0</v>
      </c>
      <c r="H808" s="111"/>
    </row>
    <row r="809" spans="1:8" ht="14.25" customHeight="1" x14ac:dyDescent="0.2">
      <c r="A809" s="192" t="s">
        <v>787</v>
      </c>
      <c r="B809" s="5" t="s">
        <v>125</v>
      </c>
      <c r="C809" s="54" t="s">
        <v>500</v>
      </c>
      <c r="D809" s="153">
        <v>20</v>
      </c>
      <c r="E809" s="153">
        <v>20</v>
      </c>
      <c r="F809" s="153">
        <v>20</v>
      </c>
      <c r="G809" s="153">
        <v>0</v>
      </c>
      <c r="H809" s="154" t="s">
        <v>392</v>
      </c>
    </row>
    <row r="810" spans="1:8" ht="14.25" customHeight="1" x14ac:dyDescent="0.2">
      <c r="A810" s="192" t="s">
        <v>787</v>
      </c>
      <c r="B810" s="5" t="s">
        <v>142</v>
      </c>
      <c r="C810" s="54" t="s">
        <v>362</v>
      </c>
      <c r="D810" s="153">
        <v>18</v>
      </c>
      <c r="E810" s="153">
        <v>2</v>
      </c>
      <c r="F810" s="153">
        <v>2</v>
      </c>
      <c r="G810" s="153">
        <v>0</v>
      </c>
      <c r="H810" s="154">
        <v>0.85</v>
      </c>
    </row>
    <row r="811" spans="1:8" ht="14.25" customHeight="1" x14ac:dyDescent="0.2">
      <c r="A811" s="192" t="s">
        <v>787</v>
      </c>
      <c r="B811" s="5" t="s">
        <v>142</v>
      </c>
      <c r="C811" s="54" t="s">
        <v>324</v>
      </c>
      <c r="D811" s="153">
        <v>360</v>
      </c>
      <c r="E811" s="153">
        <v>108</v>
      </c>
      <c r="F811" s="153">
        <v>108</v>
      </c>
      <c r="G811" s="153">
        <v>0</v>
      </c>
      <c r="H811" s="154" t="s">
        <v>414</v>
      </c>
    </row>
    <row r="812" spans="1:8" ht="14.25" customHeight="1" x14ac:dyDescent="0.2">
      <c r="A812" s="192" t="s">
        <v>787</v>
      </c>
      <c r="B812" s="5" t="s">
        <v>142</v>
      </c>
      <c r="C812" s="54" t="s">
        <v>496</v>
      </c>
      <c r="D812" s="153">
        <v>121</v>
      </c>
      <c r="E812" s="153">
        <v>30</v>
      </c>
      <c r="F812" s="153">
        <v>30</v>
      </c>
      <c r="G812" s="153">
        <v>0</v>
      </c>
      <c r="H812" s="154" t="s">
        <v>415</v>
      </c>
    </row>
    <row r="813" spans="1:8" ht="14.25" customHeight="1" x14ac:dyDescent="0.2">
      <c r="A813" s="189">
        <v>49</v>
      </c>
      <c r="B813" s="2" t="s">
        <v>54</v>
      </c>
      <c r="C813" s="173"/>
      <c r="D813" s="70">
        <f>SUM(D814:D820)</f>
        <v>2145</v>
      </c>
      <c r="E813" s="70">
        <f>SUM(E814:E820)</f>
        <v>1518</v>
      </c>
      <c r="F813" s="70">
        <f>SUM(F814:F820)</f>
        <v>599</v>
      </c>
      <c r="G813" s="70">
        <f>SUM(G814:G820)</f>
        <v>200</v>
      </c>
      <c r="H813" s="111"/>
    </row>
    <row r="814" spans="1:8" ht="14.25" customHeight="1" x14ac:dyDescent="0.2">
      <c r="A814" s="192" t="s">
        <v>787</v>
      </c>
      <c r="B814" s="5" t="s">
        <v>113</v>
      </c>
      <c r="C814" s="54" t="s">
        <v>353</v>
      </c>
      <c r="D814" s="153">
        <v>100</v>
      </c>
      <c r="E814" s="153">
        <v>4</v>
      </c>
      <c r="F814" s="153">
        <v>4</v>
      </c>
      <c r="G814" s="153"/>
      <c r="H814" s="154">
        <v>2.5</v>
      </c>
    </row>
    <row r="815" spans="1:8" ht="14.25" customHeight="1" x14ac:dyDescent="0.2">
      <c r="A815" s="192" t="s">
        <v>787</v>
      </c>
      <c r="B815" s="5" t="s">
        <v>125</v>
      </c>
      <c r="C815" s="54" t="s">
        <v>371</v>
      </c>
      <c r="D815" s="153">
        <v>45</v>
      </c>
      <c r="E815" s="153">
        <v>45</v>
      </c>
      <c r="F815" s="153">
        <v>45</v>
      </c>
      <c r="G815" s="153">
        <v>0</v>
      </c>
      <c r="H815" s="154" t="s">
        <v>381</v>
      </c>
    </row>
    <row r="816" spans="1:8" ht="14.25" customHeight="1" x14ac:dyDescent="0.2">
      <c r="A816" s="192" t="s">
        <v>787</v>
      </c>
      <c r="B816" s="5" t="s">
        <v>148</v>
      </c>
      <c r="C816" s="54" t="s">
        <v>372</v>
      </c>
      <c r="D816" s="153">
        <v>260</v>
      </c>
      <c r="E816" s="153">
        <v>259</v>
      </c>
      <c r="F816" s="153">
        <v>59</v>
      </c>
      <c r="G816" s="153">
        <v>200</v>
      </c>
      <c r="H816" s="154">
        <v>3</v>
      </c>
    </row>
    <row r="817" spans="1:8" ht="14.25" customHeight="1" x14ac:dyDescent="0.2">
      <c r="A817" s="192" t="s">
        <v>787</v>
      </c>
      <c r="B817" s="5" t="s">
        <v>148</v>
      </c>
      <c r="C817" s="54" t="s">
        <v>297</v>
      </c>
      <c r="D817" s="153">
        <v>10</v>
      </c>
      <c r="E817" s="153">
        <v>10</v>
      </c>
      <c r="F817" s="153"/>
      <c r="G817" s="153"/>
      <c r="H817" s="154">
        <v>3.5</v>
      </c>
    </row>
    <row r="818" spans="1:8" ht="14.25" customHeight="1" x14ac:dyDescent="0.2">
      <c r="A818" s="192" t="s">
        <v>787</v>
      </c>
      <c r="B818" s="5" t="s">
        <v>148</v>
      </c>
      <c r="C818" s="54" t="s">
        <v>353</v>
      </c>
      <c r="D818" s="153">
        <v>780</v>
      </c>
      <c r="E818" s="153">
        <v>709</v>
      </c>
      <c r="F818" s="153"/>
      <c r="G818" s="153"/>
      <c r="H818" s="154">
        <v>3.5</v>
      </c>
    </row>
    <row r="819" spans="1:8" ht="14.25" customHeight="1" x14ac:dyDescent="0.2">
      <c r="A819" s="192" t="s">
        <v>787</v>
      </c>
      <c r="B819" s="5" t="s">
        <v>76</v>
      </c>
      <c r="C819" s="332" t="s">
        <v>440</v>
      </c>
      <c r="D819" s="332">
        <v>350</v>
      </c>
      <c r="E819" s="332">
        <v>100</v>
      </c>
      <c r="F819" s="332">
        <v>100</v>
      </c>
      <c r="G819" s="332"/>
      <c r="H819" s="333">
        <v>2</v>
      </c>
    </row>
    <row r="820" spans="1:8" ht="14.25" customHeight="1" x14ac:dyDescent="0.2">
      <c r="A820" s="192" t="s">
        <v>787</v>
      </c>
      <c r="B820" s="5" t="s">
        <v>76</v>
      </c>
      <c r="C820" s="382" t="s">
        <v>466</v>
      </c>
      <c r="D820" s="382">
        <v>600</v>
      </c>
      <c r="E820" s="382">
        <v>391</v>
      </c>
      <c r="F820" s="382">
        <v>391</v>
      </c>
      <c r="G820" s="382"/>
      <c r="H820" s="333">
        <v>2.8</v>
      </c>
    </row>
    <row r="821" spans="1:8" ht="14.25" customHeight="1" x14ac:dyDescent="0.2">
      <c r="A821" s="194">
        <v>50</v>
      </c>
      <c r="B821" s="4" t="s">
        <v>48</v>
      </c>
      <c r="C821" s="175"/>
      <c r="D821" s="84">
        <f>SUM(D822:D843)</f>
        <v>6255</v>
      </c>
      <c r="E821" s="84">
        <f>SUM(E822:E843)</f>
        <v>5686</v>
      </c>
      <c r="F821" s="84">
        <f>SUM(F822:F843)</f>
        <v>1927</v>
      </c>
      <c r="G821" s="84">
        <f>SUM(G822:G843)</f>
        <v>83</v>
      </c>
      <c r="H821" s="129"/>
    </row>
    <row r="822" spans="1:8" ht="14.25" customHeight="1" x14ac:dyDescent="0.2">
      <c r="A822" s="192" t="s">
        <v>787</v>
      </c>
      <c r="B822" s="5" t="s">
        <v>113</v>
      </c>
      <c r="C822" s="176" t="s">
        <v>353</v>
      </c>
      <c r="D822" s="153">
        <v>60</v>
      </c>
      <c r="E822" s="153">
        <v>27</v>
      </c>
      <c r="F822" s="153">
        <v>27</v>
      </c>
      <c r="G822" s="153"/>
      <c r="H822" s="130">
        <v>2.4</v>
      </c>
    </row>
    <row r="823" spans="1:8" ht="14.25" customHeight="1" x14ac:dyDescent="0.2">
      <c r="A823" s="192" t="s">
        <v>787</v>
      </c>
      <c r="B823" s="5" t="s">
        <v>120</v>
      </c>
      <c r="C823" s="54" t="s">
        <v>327</v>
      </c>
      <c r="D823" s="153">
        <v>32</v>
      </c>
      <c r="E823" s="153">
        <v>32</v>
      </c>
      <c r="F823" s="153"/>
      <c r="G823" s="153">
        <v>0</v>
      </c>
      <c r="H823" s="154">
        <v>0.5</v>
      </c>
    </row>
    <row r="824" spans="1:8" ht="14.25" customHeight="1" x14ac:dyDescent="0.2">
      <c r="A824" s="192" t="s">
        <v>787</v>
      </c>
      <c r="B824" s="5" t="s">
        <v>120</v>
      </c>
      <c r="C824" s="54" t="s">
        <v>406</v>
      </c>
      <c r="D824" s="153">
        <v>189</v>
      </c>
      <c r="E824" s="153">
        <v>189</v>
      </c>
      <c r="F824" s="153"/>
      <c r="G824" s="153">
        <v>0</v>
      </c>
      <c r="H824" s="154">
        <v>3.2</v>
      </c>
    </row>
    <row r="825" spans="1:8" ht="14.25" customHeight="1" x14ac:dyDescent="0.2">
      <c r="A825" s="192" t="s">
        <v>787</v>
      </c>
      <c r="B825" s="5" t="s">
        <v>125</v>
      </c>
      <c r="C825" s="54" t="s">
        <v>319</v>
      </c>
      <c r="D825" s="153">
        <v>100</v>
      </c>
      <c r="E825" s="153">
        <v>100</v>
      </c>
      <c r="F825" s="153">
        <v>100</v>
      </c>
      <c r="G825" s="153">
        <v>0</v>
      </c>
      <c r="H825" s="154">
        <v>1</v>
      </c>
    </row>
    <row r="826" spans="1:8" ht="14.25" customHeight="1" x14ac:dyDescent="0.2">
      <c r="A826" s="192" t="s">
        <v>787</v>
      </c>
      <c r="B826" s="5" t="s">
        <v>125</v>
      </c>
      <c r="C826" s="54" t="s">
        <v>371</v>
      </c>
      <c r="D826" s="153">
        <v>339</v>
      </c>
      <c r="E826" s="153">
        <v>339</v>
      </c>
      <c r="F826" s="153">
        <v>339</v>
      </c>
      <c r="G826" s="153">
        <v>0</v>
      </c>
      <c r="H826" s="154" t="s">
        <v>595</v>
      </c>
    </row>
    <row r="827" spans="1:8" ht="14.25" customHeight="1" x14ac:dyDescent="0.2">
      <c r="A827" s="192" t="s">
        <v>787</v>
      </c>
      <c r="B827" s="5" t="s">
        <v>148</v>
      </c>
      <c r="C827" s="54" t="s">
        <v>324</v>
      </c>
      <c r="D827" s="153">
        <v>70</v>
      </c>
      <c r="E827" s="153">
        <v>67</v>
      </c>
      <c r="F827" s="153">
        <v>67</v>
      </c>
      <c r="G827" s="153"/>
      <c r="H827" s="154">
        <v>2</v>
      </c>
    </row>
    <row r="828" spans="1:8" ht="14.25" customHeight="1" x14ac:dyDescent="0.2">
      <c r="A828" s="192" t="s">
        <v>787</v>
      </c>
      <c r="B828" s="5" t="s">
        <v>148</v>
      </c>
      <c r="C828" s="54" t="s">
        <v>336</v>
      </c>
      <c r="D828" s="153">
        <v>30</v>
      </c>
      <c r="E828" s="153">
        <v>25</v>
      </c>
      <c r="F828" s="153">
        <v>25</v>
      </c>
      <c r="G828" s="153"/>
      <c r="H828" s="154">
        <v>2</v>
      </c>
    </row>
    <row r="829" spans="1:8" ht="14.25" customHeight="1" x14ac:dyDescent="0.2">
      <c r="A829" s="192" t="s">
        <v>787</v>
      </c>
      <c r="B829" s="5" t="s">
        <v>148</v>
      </c>
      <c r="C829" s="54" t="s">
        <v>371</v>
      </c>
      <c r="D829" s="153">
        <v>1941</v>
      </c>
      <c r="E829" s="153">
        <v>1941</v>
      </c>
      <c r="F829" s="153"/>
      <c r="G829" s="153"/>
      <c r="H829" s="154">
        <v>2.5</v>
      </c>
    </row>
    <row r="830" spans="1:8" ht="14.25" customHeight="1" x14ac:dyDescent="0.2">
      <c r="A830" s="192" t="s">
        <v>787</v>
      </c>
      <c r="B830" s="5" t="s">
        <v>148</v>
      </c>
      <c r="C830" s="54" t="s">
        <v>372</v>
      </c>
      <c r="D830" s="153">
        <v>9</v>
      </c>
      <c r="E830" s="153">
        <v>5</v>
      </c>
      <c r="F830" s="153">
        <v>5</v>
      </c>
      <c r="G830" s="153"/>
      <c r="H830" s="154">
        <v>2.2000000000000002</v>
      </c>
    </row>
    <row r="831" spans="1:8" ht="14.25" customHeight="1" x14ac:dyDescent="0.2">
      <c r="A831" s="192" t="s">
        <v>787</v>
      </c>
      <c r="B831" s="5" t="s">
        <v>148</v>
      </c>
      <c r="C831" s="54" t="s">
        <v>297</v>
      </c>
      <c r="D831" s="153">
        <v>262</v>
      </c>
      <c r="E831" s="153">
        <v>262</v>
      </c>
      <c r="F831" s="153">
        <v>249</v>
      </c>
      <c r="G831" s="153">
        <v>13</v>
      </c>
      <c r="H831" s="154">
        <v>2.5</v>
      </c>
    </row>
    <row r="832" spans="1:8" ht="14.25" customHeight="1" x14ac:dyDescent="0.2">
      <c r="A832" s="192" t="s">
        <v>787</v>
      </c>
      <c r="B832" s="5" t="s">
        <v>148</v>
      </c>
      <c r="C832" s="54" t="s">
        <v>494</v>
      </c>
      <c r="D832" s="153">
        <v>70</v>
      </c>
      <c r="E832" s="153">
        <v>70</v>
      </c>
      <c r="F832" s="153"/>
      <c r="G832" s="153">
        <v>70</v>
      </c>
      <c r="H832" s="154">
        <v>3.5</v>
      </c>
    </row>
    <row r="833" spans="1:8" ht="14.25" customHeight="1" x14ac:dyDescent="0.2">
      <c r="A833" s="192" t="s">
        <v>787</v>
      </c>
      <c r="B833" s="5" t="s">
        <v>148</v>
      </c>
      <c r="C833" s="54" t="s">
        <v>331</v>
      </c>
      <c r="D833" s="153">
        <v>80</v>
      </c>
      <c r="E833" s="153">
        <v>74</v>
      </c>
      <c r="F833" s="153">
        <v>74</v>
      </c>
      <c r="G833" s="153"/>
      <c r="H833" s="154">
        <v>2</v>
      </c>
    </row>
    <row r="834" spans="1:8" ht="14.25" customHeight="1" x14ac:dyDescent="0.2">
      <c r="A834" s="192" t="s">
        <v>787</v>
      </c>
      <c r="B834" s="5" t="s">
        <v>148</v>
      </c>
      <c r="C834" s="54" t="s">
        <v>316</v>
      </c>
      <c r="D834" s="153">
        <v>36</v>
      </c>
      <c r="E834" s="153">
        <v>36</v>
      </c>
      <c r="F834" s="153">
        <v>36</v>
      </c>
      <c r="G834" s="153"/>
      <c r="H834" s="154">
        <v>2.5</v>
      </c>
    </row>
    <row r="835" spans="1:8" ht="14.25" customHeight="1" x14ac:dyDescent="0.2">
      <c r="A835" s="192" t="s">
        <v>787</v>
      </c>
      <c r="B835" s="5" t="s">
        <v>148</v>
      </c>
      <c r="C835" s="54" t="s">
        <v>501</v>
      </c>
      <c r="D835" s="153">
        <v>1579</v>
      </c>
      <c r="E835" s="153">
        <v>1514</v>
      </c>
      <c r="F835" s="153"/>
      <c r="G835" s="153"/>
      <c r="H835" s="154">
        <v>3.2</v>
      </c>
    </row>
    <row r="836" spans="1:8" ht="14.25" customHeight="1" x14ac:dyDescent="0.2">
      <c r="A836" s="192" t="s">
        <v>787</v>
      </c>
      <c r="B836" s="5" t="s">
        <v>142</v>
      </c>
      <c r="C836" s="54" t="s">
        <v>316</v>
      </c>
      <c r="D836" s="153">
        <v>20</v>
      </c>
      <c r="E836" s="153">
        <v>4</v>
      </c>
      <c r="F836" s="153">
        <v>4</v>
      </c>
      <c r="G836" s="153">
        <v>0</v>
      </c>
      <c r="H836" s="154">
        <v>2.5</v>
      </c>
    </row>
    <row r="837" spans="1:8" ht="14.25" customHeight="1" x14ac:dyDescent="0.2">
      <c r="A837" s="192" t="s">
        <v>787</v>
      </c>
      <c r="B837" s="5" t="s">
        <v>76</v>
      </c>
      <c r="C837" s="332" t="s">
        <v>440</v>
      </c>
      <c r="D837" s="332">
        <v>50</v>
      </c>
      <c r="E837" s="332">
        <v>45</v>
      </c>
      <c r="F837" s="332">
        <v>45</v>
      </c>
      <c r="G837" s="332"/>
      <c r="H837" s="333">
        <v>1</v>
      </c>
    </row>
    <row r="838" spans="1:8" ht="14.25" customHeight="1" x14ac:dyDescent="0.2">
      <c r="A838" s="192" t="s">
        <v>787</v>
      </c>
      <c r="B838" s="5" t="s">
        <v>76</v>
      </c>
      <c r="C838" s="332" t="s">
        <v>437</v>
      </c>
      <c r="D838" s="332">
        <v>150</v>
      </c>
      <c r="E838" s="332">
        <v>150</v>
      </c>
      <c r="F838" s="332">
        <v>150</v>
      </c>
      <c r="G838" s="332"/>
      <c r="H838" s="333">
        <v>0.5</v>
      </c>
    </row>
    <row r="839" spans="1:8" ht="14.25" customHeight="1" x14ac:dyDescent="0.2">
      <c r="A839" s="192" t="s">
        <v>787</v>
      </c>
      <c r="B839" s="5" t="s">
        <v>76</v>
      </c>
      <c r="C839" s="332" t="s">
        <v>433</v>
      </c>
      <c r="D839" s="332">
        <v>300</v>
      </c>
      <c r="E839" s="332">
        <v>300</v>
      </c>
      <c r="F839" s="332">
        <v>300</v>
      </c>
      <c r="G839" s="332"/>
      <c r="H839" s="333">
        <v>2.2000000000000002</v>
      </c>
    </row>
    <row r="840" spans="1:8" ht="14.25" customHeight="1" x14ac:dyDescent="0.2">
      <c r="A840" s="192" t="s">
        <v>787</v>
      </c>
      <c r="B840" s="5" t="s">
        <v>76</v>
      </c>
      <c r="C840" s="332" t="s">
        <v>433</v>
      </c>
      <c r="D840" s="332">
        <v>35</v>
      </c>
      <c r="E840" s="332">
        <v>18</v>
      </c>
      <c r="F840" s="332">
        <v>18</v>
      </c>
      <c r="G840" s="332"/>
      <c r="H840" s="333">
        <v>1.2</v>
      </c>
    </row>
    <row r="841" spans="1:8" ht="14.25" customHeight="1" x14ac:dyDescent="0.2">
      <c r="A841" s="192" t="s">
        <v>787</v>
      </c>
      <c r="B841" s="5" t="s">
        <v>76</v>
      </c>
      <c r="C841" s="332" t="s">
        <v>451</v>
      </c>
      <c r="D841" s="332">
        <v>370</v>
      </c>
      <c r="E841" s="332">
        <v>370</v>
      </c>
      <c r="F841" s="332">
        <v>370</v>
      </c>
      <c r="G841" s="332"/>
      <c r="H841" s="333">
        <v>2.2000000000000002</v>
      </c>
    </row>
    <row r="842" spans="1:8" ht="14.25" customHeight="1" x14ac:dyDescent="0.2">
      <c r="A842" s="192" t="s">
        <v>787</v>
      </c>
      <c r="B842" s="5" t="s">
        <v>76</v>
      </c>
      <c r="C842" s="332" t="s">
        <v>466</v>
      </c>
      <c r="D842" s="332">
        <v>520</v>
      </c>
      <c r="E842" s="332">
        <v>105</v>
      </c>
      <c r="F842" s="332">
        <v>105</v>
      </c>
      <c r="G842" s="332"/>
      <c r="H842" s="333">
        <v>2.6</v>
      </c>
    </row>
    <row r="843" spans="1:8" ht="14.25" customHeight="1" x14ac:dyDescent="0.2">
      <c r="A843" s="192" t="s">
        <v>787</v>
      </c>
      <c r="B843" s="5" t="s">
        <v>76</v>
      </c>
      <c r="C843" s="411" t="s">
        <v>434</v>
      </c>
      <c r="D843" s="339">
        <v>13</v>
      </c>
      <c r="E843" s="339">
        <v>13</v>
      </c>
      <c r="F843" s="339">
        <v>13</v>
      </c>
      <c r="G843" s="339"/>
      <c r="H843" s="341">
        <v>1.5</v>
      </c>
    </row>
    <row r="844" spans="1:8" ht="14.25" customHeight="1" x14ac:dyDescent="0.2">
      <c r="A844" s="189">
        <v>51</v>
      </c>
      <c r="B844" s="2" t="s">
        <v>271</v>
      </c>
      <c r="C844" s="34"/>
      <c r="D844" s="76">
        <f>SUM(D845:D846)</f>
        <v>508</v>
      </c>
      <c r="E844" s="76">
        <f>SUM(E845:E846)</f>
        <v>83</v>
      </c>
      <c r="F844" s="76">
        <f>SUM(F845:F846)</f>
        <v>8</v>
      </c>
      <c r="G844" s="76">
        <f>SUM(G845:G846)</f>
        <v>75</v>
      </c>
      <c r="H844" s="124"/>
    </row>
    <row r="845" spans="1:8" ht="14.25" customHeight="1" x14ac:dyDescent="0.2">
      <c r="A845" s="202" t="s">
        <v>787</v>
      </c>
      <c r="B845" s="9" t="s">
        <v>113</v>
      </c>
      <c r="C845" s="175" t="s">
        <v>339</v>
      </c>
      <c r="D845" s="89">
        <v>500</v>
      </c>
      <c r="E845" s="89">
        <v>75</v>
      </c>
      <c r="F845" s="89"/>
      <c r="G845" s="89">
        <v>75</v>
      </c>
      <c r="H845" s="129">
        <v>3.5</v>
      </c>
    </row>
    <row r="846" spans="1:8" ht="14.25" customHeight="1" x14ac:dyDescent="0.2">
      <c r="A846" s="205" t="s">
        <v>787</v>
      </c>
      <c r="B846" s="6" t="s">
        <v>113</v>
      </c>
      <c r="C846" s="409" t="s">
        <v>339</v>
      </c>
      <c r="D846" s="161">
        <v>8</v>
      </c>
      <c r="E846" s="161">
        <v>8</v>
      </c>
      <c r="F846" s="161">
        <v>8</v>
      </c>
      <c r="G846" s="161"/>
      <c r="H846" s="139">
        <v>2.4</v>
      </c>
    </row>
    <row r="847" spans="1:8" ht="14.25" customHeight="1" x14ac:dyDescent="0.2">
      <c r="A847" s="194">
        <v>52</v>
      </c>
      <c r="B847" s="4" t="s">
        <v>95</v>
      </c>
      <c r="C847" s="175"/>
      <c r="D847" s="84">
        <f>SUM(D848:D852)</f>
        <v>720</v>
      </c>
      <c r="E847" s="84">
        <f>SUM(E848:E852)</f>
        <v>135</v>
      </c>
      <c r="F847" s="84">
        <f>SUM(F848:F852)</f>
        <v>135</v>
      </c>
      <c r="G847" s="84">
        <f>SUM(G848:G852)</f>
        <v>0</v>
      </c>
      <c r="H847" s="129"/>
    </row>
    <row r="848" spans="1:8" ht="14.25" customHeight="1" x14ac:dyDescent="0.2">
      <c r="A848" s="194" t="s">
        <v>787</v>
      </c>
      <c r="B848" s="5" t="s">
        <v>113</v>
      </c>
      <c r="C848" s="412" t="s">
        <v>308</v>
      </c>
      <c r="D848" s="89">
        <v>430</v>
      </c>
      <c r="E848" s="89">
        <v>10</v>
      </c>
      <c r="F848" s="89">
        <v>10</v>
      </c>
      <c r="G848" s="89"/>
      <c r="H848" s="413">
        <v>1.7</v>
      </c>
    </row>
    <row r="849" spans="1:8" ht="14.25" customHeight="1" x14ac:dyDescent="0.2">
      <c r="A849" s="194" t="s">
        <v>787</v>
      </c>
      <c r="B849" s="5" t="s">
        <v>113</v>
      </c>
      <c r="C849" s="412" t="s">
        <v>339</v>
      </c>
      <c r="D849" s="89">
        <v>240</v>
      </c>
      <c r="E849" s="89">
        <v>75</v>
      </c>
      <c r="F849" s="89">
        <v>75</v>
      </c>
      <c r="G849" s="89"/>
      <c r="H849" s="413">
        <v>2.2999999999999998</v>
      </c>
    </row>
    <row r="850" spans="1:8" ht="14.25" customHeight="1" x14ac:dyDescent="0.2">
      <c r="A850" s="194" t="s">
        <v>787</v>
      </c>
      <c r="B850" s="5" t="s">
        <v>113</v>
      </c>
      <c r="C850" s="412" t="s">
        <v>347</v>
      </c>
      <c r="D850" s="89">
        <v>7</v>
      </c>
      <c r="E850" s="89">
        <v>7</v>
      </c>
      <c r="F850" s="89">
        <v>7</v>
      </c>
      <c r="G850" s="89"/>
      <c r="H850" s="413">
        <v>0.5</v>
      </c>
    </row>
    <row r="851" spans="1:8" ht="14.25" customHeight="1" x14ac:dyDescent="0.2">
      <c r="A851" s="194" t="s">
        <v>787</v>
      </c>
      <c r="B851" s="5" t="s">
        <v>113</v>
      </c>
      <c r="C851" s="175" t="s">
        <v>339</v>
      </c>
      <c r="D851" s="89">
        <v>24</v>
      </c>
      <c r="E851" s="89">
        <v>24</v>
      </c>
      <c r="F851" s="89">
        <v>24</v>
      </c>
      <c r="G851" s="89"/>
      <c r="H851" s="129">
        <v>3.2</v>
      </c>
    </row>
    <row r="852" spans="1:8" ht="14.25" customHeight="1" x14ac:dyDescent="0.2">
      <c r="A852" s="193" t="s">
        <v>787</v>
      </c>
      <c r="B852" s="414" t="s">
        <v>125</v>
      </c>
      <c r="C852" s="354" t="s">
        <v>596</v>
      </c>
      <c r="D852" s="90">
        <v>19</v>
      </c>
      <c r="E852" s="90">
        <v>19</v>
      </c>
      <c r="F852" s="90">
        <v>19</v>
      </c>
      <c r="G852" s="90">
        <v>0</v>
      </c>
      <c r="H852" s="136" t="s">
        <v>394</v>
      </c>
    </row>
    <row r="853" spans="1:8" ht="14.25" customHeight="1" x14ac:dyDescent="0.2">
      <c r="A853" s="194">
        <v>53</v>
      </c>
      <c r="B853" s="4" t="s">
        <v>96</v>
      </c>
      <c r="C853" s="37"/>
      <c r="D853" s="86">
        <f>SUM(D854:D857)</f>
        <v>216</v>
      </c>
      <c r="E853" s="86">
        <f>SUM(E854:E857)</f>
        <v>189</v>
      </c>
      <c r="F853" s="86">
        <f>SUM(F854:F857)</f>
        <v>155</v>
      </c>
      <c r="G853" s="86">
        <f>SUM(G854:G857)</f>
        <v>20</v>
      </c>
      <c r="H853" s="132"/>
    </row>
    <row r="854" spans="1:8" ht="14.25" customHeight="1" x14ac:dyDescent="0.2">
      <c r="A854" s="191" t="s">
        <v>787</v>
      </c>
      <c r="B854" s="7" t="s">
        <v>113</v>
      </c>
      <c r="C854" s="37" t="s">
        <v>347</v>
      </c>
      <c r="D854" s="156">
        <v>4</v>
      </c>
      <c r="E854" s="156">
        <v>4</v>
      </c>
      <c r="F854" s="156">
        <v>4</v>
      </c>
      <c r="G854" s="156"/>
      <c r="H854" s="132">
        <v>0.7</v>
      </c>
    </row>
    <row r="855" spans="1:8" ht="14.25" customHeight="1" x14ac:dyDescent="0.2">
      <c r="A855" s="191" t="s">
        <v>787</v>
      </c>
      <c r="B855" s="7" t="s">
        <v>142</v>
      </c>
      <c r="C855" s="37" t="s">
        <v>362</v>
      </c>
      <c r="D855" s="156">
        <v>175</v>
      </c>
      <c r="E855" s="156">
        <v>151</v>
      </c>
      <c r="F855" s="156">
        <v>151</v>
      </c>
      <c r="G855" s="156">
        <v>0</v>
      </c>
      <c r="H855" s="132">
        <v>1</v>
      </c>
    </row>
    <row r="856" spans="1:8" ht="14.25" customHeight="1" x14ac:dyDescent="0.2">
      <c r="A856" s="192" t="s">
        <v>787</v>
      </c>
      <c r="B856" s="5" t="s">
        <v>148</v>
      </c>
      <c r="C856" s="54" t="s">
        <v>346</v>
      </c>
      <c r="D856" s="153">
        <v>20</v>
      </c>
      <c r="E856" s="153">
        <v>20</v>
      </c>
      <c r="F856" s="153"/>
      <c r="G856" s="153">
        <v>20</v>
      </c>
      <c r="H856" s="154">
        <v>3.5</v>
      </c>
    </row>
    <row r="857" spans="1:8" ht="14.25" customHeight="1" x14ac:dyDescent="0.2">
      <c r="A857" s="193" t="s">
        <v>787</v>
      </c>
      <c r="B857" s="6" t="s">
        <v>148</v>
      </c>
      <c r="C857" s="63" t="s">
        <v>297</v>
      </c>
      <c r="D857" s="88">
        <v>17</v>
      </c>
      <c r="E857" s="88">
        <v>14</v>
      </c>
      <c r="F857" s="88"/>
      <c r="G857" s="88"/>
      <c r="H857" s="134">
        <v>3.5</v>
      </c>
    </row>
    <row r="858" spans="1:8" ht="14.25" customHeight="1" x14ac:dyDescent="0.2">
      <c r="A858" s="194">
        <v>54</v>
      </c>
      <c r="B858" s="4" t="s">
        <v>97</v>
      </c>
      <c r="C858" s="37"/>
      <c r="D858" s="86">
        <f>SUM(D859:D862)</f>
        <v>667</v>
      </c>
      <c r="E858" s="86">
        <f>SUM(E859:E862)</f>
        <v>406</v>
      </c>
      <c r="F858" s="86">
        <f>SUM(F859:F862)</f>
        <v>88</v>
      </c>
      <c r="G858" s="86">
        <f>SUM(G859:G862)</f>
        <v>44</v>
      </c>
      <c r="H858" s="132"/>
    </row>
    <row r="859" spans="1:8" ht="14.25" customHeight="1" x14ac:dyDescent="0.2">
      <c r="A859" s="192" t="s">
        <v>787</v>
      </c>
      <c r="B859" s="5" t="s">
        <v>113</v>
      </c>
      <c r="C859" s="54" t="s">
        <v>378</v>
      </c>
      <c r="D859" s="153">
        <v>250</v>
      </c>
      <c r="E859" s="153">
        <v>44</v>
      </c>
      <c r="F859" s="153"/>
      <c r="G859" s="153">
        <v>44</v>
      </c>
      <c r="H859" s="154">
        <v>3.5</v>
      </c>
    </row>
    <row r="860" spans="1:8" ht="14.25" customHeight="1" x14ac:dyDescent="0.2">
      <c r="A860" s="192" t="s">
        <v>787</v>
      </c>
      <c r="B860" s="5" t="s">
        <v>125</v>
      </c>
      <c r="C860" s="54" t="s">
        <v>316</v>
      </c>
      <c r="D860" s="153">
        <v>50</v>
      </c>
      <c r="E860" s="153">
        <v>37</v>
      </c>
      <c r="F860" s="153">
        <v>37</v>
      </c>
      <c r="G860" s="153">
        <v>0</v>
      </c>
      <c r="H860" s="154">
        <v>6</v>
      </c>
    </row>
    <row r="861" spans="1:8" ht="14.25" customHeight="1" x14ac:dyDescent="0.2">
      <c r="A861" s="192" t="s">
        <v>787</v>
      </c>
      <c r="B861" s="5" t="s">
        <v>148</v>
      </c>
      <c r="C861" s="54" t="s">
        <v>496</v>
      </c>
      <c r="D861" s="153">
        <v>93</v>
      </c>
      <c r="E861" s="153">
        <v>51</v>
      </c>
      <c r="F861" s="153">
        <v>51</v>
      </c>
      <c r="G861" s="153"/>
      <c r="H861" s="154">
        <v>3</v>
      </c>
    </row>
    <row r="862" spans="1:8" ht="14.25" customHeight="1" x14ac:dyDescent="0.2">
      <c r="A862" s="193" t="s">
        <v>787</v>
      </c>
      <c r="B862" s="6" t="s">
        <v>148</v>
      </c>
      <c r="C862" s="63" t="s">
        <v>320</v>
      </c>
      <c r="D862" s="88">
        <v>274</v>
      </c>
      <c r="E862" s="88">
        <v>274</v>
      </c>
      <c r="F862" s="88"/>
      <c r="G862" s="88"/>
      <c r="H862" s="134">
        <v>2.5</v>
      </c>
    </row>
    <row r="863" spans="1:8" x14ac:dyDescent="0.2">
      <c r="A863" s="194">
        <v>55</v>
      </c>
      <c r="B863" s="4" t="s">
        <v>189</v>
      </c>
      <c r="C863" s="37"/>
      <c r="D863" s="86">
        <f>SUM(D864:D865)</f>
        <v>220</v>
      </c>
      <c r="E863" s="86">
        <f>SUM(E864:E865)</f>
        <v>184</v>
      </c>
      <c r="F863" s="86">
        <f>SUM(F864:F865)</f>
        <v>137</v>
      </c>
      <c r="G863" s="86">
        <f>SUM(G864:G865)</f>
        <v>47</v>
      </c>
      <c r="H863" s="132"/>
    </row>
    <row r="864" spans="1:8" ht="14.25" customHeight="1" x14ac:dyDescent="0.2">
      <c r="A864" s="194" t="s">
        <v>787</v>
      </c>
      <c r="B864" s="7" t="s">
        <v>148</v>
      </c>
      <c r="C864" s="37" t="s">
        <v>548</v>
      </c>
      <c r="D864" s="156">
        <v>173</v>
      </c>
      <c r="E864" s="156">
        <v>137</v>
      </c>
      <c r="F864" s="156">
        <v>137</v>
      </c>
      <c r="G864" s="156"/>
      <c r="H864" s="132">
        <v>1.5</v>
      </c>
    </row>
    <row r="865" spans="1:10" ht="14.25" customHeight="1" x14ac:dyDescent="0.2">
      <c r="A865" s="194" t="s">
        <v>787</v>
      </c>
      <c r="B865" s="7" t="s">
        <v>148</v>
      </c>
      <c r="C865" s="37" t="s">
        <v>500</v>
      </c>
      <c r="D865" s="156">
        <v>47</v>
      </c>
      <c r="E865" s="156">
        <v>47</v>
      </c>
      <c r="F865" s="156"/>
      <c r="G865" s="156">
        <v>47</v>
      </c>
      <c r="H865" s="132">
        <v>1.5</v>
      </c>
    </row>
    <row r="866" spans="1:10" ht="14.25" customHeight="1" x14ac:dyDescent="0.2">
      <c r="A866" s="194">
        <v>56</v>
      </c>
      <c r="B866" s="2" t="s">
        <v>776</v>
      </c>
      <c r="C866" s="34"/>
      <c r="D866" s="76">
        <f>SUM(D867:D867)</f>
        <v>30</v>
      </c>
      <c r="E866" s="76">
        <f>SUM(E867:E867)</f>
        <v>9</v>
      </c>
      <c r="F866" s="76">
        <f>SUM(F867:F867)</f>
        <v>9</v>
      </c>
      <c r="G866" s="76">
        <f>SUM(G867:G867)</f>
        <v>0</v>
      </c>
      <c r="H866" s="124"/>
    </row>
    <row r="867" spans="1:10" ht="14.25" customHeight="1" thickBot="1" x14ac:dyDescent="0.25">
      <c r="A867" s="193" t="s">
        <v>787</v>
      </c>
      <c r="B867" s="6" t="s">
        <v>76</v>
      </c>
      <c r="C867" s="63" t="s">
        <v>466</v>
      </c>
      <c r="D867" s="88">
        <v>30</v>
      </c>
      <c r="E867" s="88">
        <v>9</v>
      </c>
      <c r="F867" s="88">
        <v>9</v>
      </c>
      <c r="G867" s="88"/>
      <c r="H867" s="134">
        <v>1.7</v>
      </c>
    </row>
    <row r="868" spans="1:10" ht="14.25" customHeight="1" thickBot="1" x14ac:dyDescent="0.25">
      <c r="A868" s="233"/>
      <c r="B868" s="234" t="s">
        <v>129</v>
      </c>
      <c r="C868" s="278"/>
      <c r="D868" s="279">
        <f>D863+D858+D853+D847+D844+D821+D813+D808+D806+D803+D801+D792+D785+D783+D776+D771+D768+D765+D762+D760+D757+D755+D753+D750+D747+D726+D723+D717+D715+D713+D710+D707+D705+D699+D695+D685+D672+D663+D661+D658+D644+D640+D638+D636+D620+D618+D616+D599+D594+D592+D583+D581+D623+D627+D625+D866</f>
        <v>38135</v>
      </c>
      <c r="E868" s="279">
        <f t="shared" ref="E868:G868" si="12">E863+E858+E853+E847+E844+E821+E813+E808+E806+E803+E801+E792+E785+E783+E776+E771+E768+E765+E762+E760+E757+E755+E753+E750+E747+E726+E723+E717+E715+E713+E710+E707+E705+E699+E695+E685+E672+E663+E661+E658+E644+E640+E638+E636+E620+E618+E616+E599+E594+E592+E583+E581+E623+E627+E625+E866</f>
        <v>24186</v>
      </c>
      <c r="F868" s="279">
        <f t="shared" si="12"/>
        <v>11206</v>
      </c>
      <c r="G868" s="279">
        <f t="shared" si="12"/>
        <v>2579</v>
      </c>
      <c r="H868" s="280"/>
      <c r="I868" s="312"/>
    </row>
    <row r="869" spans="1:10" ht="14.25" customHeight="1" x14ac:dyDescent="0.2">
      <c r="A869" s="202"/>
      <c r="B869" s="12" t="s">
        <v>6</v>
      </c>
      <c r="C869" s="19"/>
      <c r="D869" s="87"/>
      <c r="E869" s="87" t="s">
        <v>1</v>
      </c>
      <c r="F869" s="87"/>
      <c r="G869" s="87"/>
      <c r="H869" s="127"/>
    </row>
    <row r="870" spans="1:10" ht="14.25" customHeight="1" x14ac:dyDescent="0.2">
      <c r="A870" s="189">
        <v>1</v>
      </c>
      <c r="B870" s="2" t="s">
        <v>137</v>
      </c>
      <c r="C870" s="34"/>
      <c r="D870" s="76">
        <f>SUM(D871:D873)</f>
        <v>2542</v>
      </c>
      <c r="E870" s="76">
        <f>SUM(E871:E873)</f>
        <v>2505</v>
      </c>
      <c r="F870" s="76">
        <f>SUM(F871:F873)</f>
        <v>2125</v>
      </c>
      <c r="G870" s="76">
        <f>SUM(G871:G873)</f>
        <v>380</v>
      </c>
      <c r="H870" s="124"/>
    </row>
    <row r="871" spans="1:10" ht="14.25" customHeight="1" x14ac:dyDescent="0.2">
      <c r="A871" s="197" t="s">
        <v>787</v>
      </c>
      <c r="B871" s="9" t="s">
        <v>148</v>
      </c>
      <c r="C871" s="160" t="s">
        <v>496</v>
      </c>
      <c r="D871" s="155">
        <v>384</v>
      </c>
      <c r="E871" s="155">
        <v>380</v>
      </c>
      <c r="F871" s="155">
        <v>0</v>
      </c>
      <c r="G871" s="155">
        <v>380</v>
      </c>
      <c r="H871" s="135">
        <v>1.5</v>
      </c>
    </row>
    <row r="872" spans="1:10" ht="14.25" customHeight="1" x14ac:dyDescent="0.2">
      <c r="A872" s="288" t="s">
        <v>787</v>
      </c>
      <c r="B872" s="9" t="s">
        <v>148</v>
      </c>
      <c r="C872" s="372" t="s">
        <v>334</v>
      </c>
      <c r="D872" s="155">
        <v>2088</v>
      </c>
      <c r="E872" s="155">
        <v>2088</v>
      </c>
      <c r="F872" s="155">
        <v>2088</v>
      </c>
      <c r="G872" s="155"/>
      <c r="H872" s="135">
        <v>2</v>
      </c>
    </row>
    <row r="873" spans="1:10" ht="14.25" customHeight="1" x14ac:dyDescent="0.2">
      <c r="A873" s="211" t="s">
        <v>787</v>
      </c>
      <c r="B873" s="6" t="s">
        <v>76</v>
      </c>
      <c r="C873" s="373" t="s">
        <v>457</v>
      </c>
      <c r="D873" s="88">
        <v>70</v>
      </c>
      <c r="E873" s="88">
        <v>37</v>
      </c>
      <c r="F873" s="88">
        <v>37</v>
      </c>
      <c r="G873" s="88"/>
      <c r="H873" s="134">
        <v>1.1000000000000001</v>
      </c>
    </row>
    <row r="874" spans="1:10" ht="14.25" customHeight="1" x14ac:dyDescent="0.2">
      <c r="A874" s="189">
        <v>2</v>
      </c>
      <c r="B874" s="2" t="s">
        <v>174</v>
      </c>
      <c r="C874" s="34"/>
      <c r="D874" s="76">
        <f>SUM(D875:D875)</f>
        <v>20</v>
      </c>
      <c r="E874" s="76">
        <f>SUM(E875:E875)</f>
        <v>5</v>
      </c>
      <c r="F874" s="76">
        <f>SUM(F875:F875)</f>
        <v>5</v>
      </c>
      <c r="G874" s="76">
        <f>SUM(G875:G875)</f>
        <v>0</v>
      </c>
      <c r="H874" s="124"/>
    </row>
    <row r="875" spans="1:10" ht="14.25" customHeight="1" x14ac:dyDescent="0.2">
      <c r="A875" s="193" t="s">
        <v>787</v>
      </c>
      <c r="B875" s="23" t="s">
        <v>76</v>
      </c>
      <c r="C875" s="63" t="s">
        <v>764</v>
      </c>
      <c r="D875" s="88">
        <v>20</v>
      </c>
      <c r="E875" s="88">
        <v>5</v>
      </c>
      <c r="F875" s="88">
        <v>5</v>
      </c>
      <c r="G875" s="88"/>
      <c r="H875" s="134">
        <v>1.9</v>
      </c>
    </row>
    <row r="876" spans="1:10" s="3" customFormat="1" ht="14.25" customHeight="1" x14ac:dyDescent="0.2">
      <c r="A876" s="189">
        <v>3</v>
      </c>
      <c r="B876" s="10" t="s">
        <v>266</v>
      </c>
      <c r="C876" s="42"/>
      <c r="D876" s="76">
        <f>SUM(D877:D878)</f>
        <v>326</v>
      </c>
      <c r="E876" s="76">
        <f t="shared" ref="E876:F876" si="13">SUM(E877:E878)</f>
        <v>95</v>
      </c>
      <c r="F876" s="76">
        <f t="shared" si="13"/>
        <v>95</v>
      </c>
      <c r="G876" s="76">
        <f>SUM(G877:G878)</f>
        <v>0</v>
      </c>
      <c r="H876" s="121"/>
      <c r="J876" s="1"/>
    </row>
    <row r="877" spans="1:10" ht="14.25" customHeight="1" x14ac:dyDescent="0.2">
      <c r="A877" s="192" t="s">
        <v>787</v>
      </c>
      <c r="B877" s="29" t="s">
        <v>76</v>
      </c>
      <c r="C877" s="374" t="s">
        <v>432</v>
      </c>
      <c r="D877" s="375">
        <v>261</v>
      </c>
      <c r="E877" s="375">
        <v>30</v>
      </c>
      <c r="F877" s="375">
        <v>30</v>
      </c>
      <c r="G877" s="375"/>
      <c r="H877" s="376">
        <v>1.5</v>
      </c>
    </row>
    <row r="878" spans="1:10" ht="14.25" customHeight="1" x14ac:dyDescent="0.2">
      <c r="A878" s="205" t="s">
        <v>787</v>
      </c>
      <c r="B878" s="329" t="s">
        <v>76</v>
      </c>
      <c r="C878" s="377" t="s">
        <v>444</v>
      </c>
      <c r="D878" s="378">
        <v>65</v>
      </c>
      <c r="E878" s="378">
        <v>65</v>
      </c>
      <c r="F878" s="378">
        <v>65</v>
      </c>
      <c r="G878" s="378"/>
      <c r="H878" s="379">
        <v>0.3</v>
      </c>
    </row>
    <row r="879" spans="1:10" ht="14.25" customHeight="1" x14ac:dyDescent="0.2">
      <c r="A879" s="194">
        <v>4</v>
      </c>
      <c r="B879" s="4" t="s">
        <v>139</v>
      </c>
      <c r="C879" s="37"/>
      <c r="D879" s="86">
        <f>SUM(D880:D880)</f>
        <v>230</v>
      </c>
      <c r="E879" s="86">
        <f>SUM(E880:E880)</f>
        <v>53</v>
      </c>
      <c r="F879" s="86">
        <f>SUM(F880:F880)</f>
        <v>53</v>
      </c>
      <c r="G879" s="86">
        <f>SUM(G880:G880)</f>
        <v>0</v>
      </c>
      <c r="H879" s="132"/>
    </row>
    <row r="880" spans="1:10" ht="14.25" customHeight="1" x14ac:dyDescent="0.2">
      <c r="A880" s="192" t="s">
        <v>787</v>
      </c>
      <c r="B880" s="5" t="s">
        <v>142</v>
      </c>
      <c r="C880" s="54" t="s">
        <v>372</v>
      </c>
      <c r="D880" s="153">
        <v>230</v>
      </c>
      <c r="E880" s="153">
        <v>53</v>
      </c>
      <c r="F880" s="153">
        <v>53</v>
      </c>
      <c r="G880" s="153">
        <v>0</v>
      </c>
      <c r="H880" s="154">
        <v>1.5</v>
      </c>
    </row>
    <row r="881" spans="1:10" s="3" customFormat="1" ht="14.25" customHeight="1" x14ac:dyDescent="0.2">
      <c r="A881" s="189">
        <v>5</v>
      </c>
      <c r="B881" s="2" t="s">
        <v>254</v>
      </c>
      <c r="C881" s="42"/>
      <c r="D881" s="76">
        <f>SUM(D882)</f>
        <v>50</v>
      </c>
      <c r="E881" s="76">
        <f>SUM(E882)</f>
        <v>3</v>
      </c>
      <c r="F881" s="76">
        <f>SUM(F882)</f>
        <v>3</v>
      </c>
      <c r="G881" s="76">
        <f>SUM(G882)</f>
        <v>0</v>
      </c>
      <c r="H881" s="184"/>
      <c r="J881" s="1"/>
    </row>
    <row r="882" spans="1:10" ht="14.25" customHeight="1" x14ac:dyDescent="0.2">
      <c r="A882" s="202" t="s">
        <v>787</v>
      </c>
      <c r="B882" s="46" t="s">
        <v>76</v>
      </c>
      <c r="C882" s="380" t="s">
        <v>446</v>
      </c>
      <c r="D882" s="381">
        <v>50</v>
      </c>
      <c r="E882" s="381">
        <v>3</v>
      </c>
      <c r="F882" s="381">
        <v>3</v>
      </c>
      <c r="G882" s="338"/>
      <c r="H882" s="333">
        <v>0.5</v>
      </c>
    </row>
    <row r="883" spans="1:10" ht="14.25" customHeight="1" x14ac:dyDescent="0.2">
      <c r="A883" s="189">
        <v>6</v>
      </c>
      <c r="B883" s="2" t="s">
        <v>50</v>
      </c>
      <c r="C883" s="173"/>
      <c r="D883" s="70">
        <f>SUM(D884:D886)</f>
        <v>57</v>
      </c>
      <c r="E883" s="70">
        <f>SUM(E884:E886)</f>
        <v>27</v>
      </c>
      <c r="F883" s="70">
        <f>SUM(F884:F886)</f>
        <v>27</v>
      </c>
      <c r="G883" s="70">
        <f>SUM(G884:G886)</f>
        <v>0</v>
      </c>
      <c r="H883" s="111"/>
    </row>
    <row r="884" spans="1:10" ht="14.25" customHeight="1" x14ac:dyDescent="0.2">
      <c r="A884" s="204" t="s">
        <v>787</v>
      </c>
      <c r="B884" s="5" t="s">
        <v>76</v>
      </c>
      <c r="C884" s="380" t="s">
        <v>760</v>
      </c>
      <c r="D884" s="382">
        <v>17</v>
      </c>
      <c r="E884" s="382">
        <v>17</v>
      </c>
      <c r="F884" s="382">
        <v>17</v>
      </c>
      <c r="G884" s="382"/>
      <c r="H884" s="333">
        <v>0.8</v>
      </c>
    </row>
    <row r="885" spans="1:10" ht="14.25" customHeight="1" x14ac:dyDescent="0.2">
      <c r="A885" s="203" t="s">
        <v>787</v>
      </c>
      <c r="B885" s="5" t="s">
        <v>76</v>
      </c>
      <c r="C885" s="382" t="s">
        <v>767</v>
      </c>
      <c r="D885" s="382">
        <v>10</v>
      </c>
      <c r="E885" s="382">
        <v>2</v>
      </c>
      <c r="F885" s="382">
        <v>2</v>
      </c>
      <c r="G885" s="382"/>
      <c r="H885" s="333">
        <v>0.5</v>
      </c>
    </row>
    <row r="886" spans="1:10" ht="14.25" customHeight="1" x14ac:dyDescent="0.2">
      <c r="A886" s="203" t="s">
        <v>787</v>
      </c>
      <c r="B886" s="9" t="s">
        <v>76</v>
      </c>
      <c r="C886" s="380" t="s">
        <v>446</v>
      </c>
      <c r="D886" s="381">
        <v>30</v>
      </c>
      <c r="E886" s="381">
        <v>8</v>
      </c>
      <c r="F886" s="381">
        <v>8</v>
      </c>
      <c r="G886" s="382"/>
      <c r="H886" s="333">
        <v>0.8</v>
      </c>
    </row>
    <row r="887" spans="1:10" ht="14.25" customHeight="1" x14ac:dyDescent="0.2">
      <c r="A887" s="189">
        <v>7</v>
      </c>
      <c r="B887" s="2" t="s">
        <v>151</v>
      </c>
      <c r="C887" s="173"/>
      <c r="D887" s="70">
        <f>SUM(D888)</f>
        <v>214</v>
      </c>
      <c r="E887" s="70">
        <f>SUM(E888)</f>
        <v>189</v>
      </c>
      <c r="F887" s="70">
        <f>SUM(F888)</f>
        <v>0</v>
      </c>
      <c r="G887" s="70">
        <f>SUM(G888)</f>
        <v>0</v>
      </c>
      <c r="H887" s="111"/>
    </row>
    <row r="888" spans="1:10" ht="14.25" customHeight="1" x14ac:dyDescent="0.2">
      <c r="A888" s="193" t="s">
        <v>787</v>
      </c>
      <c r="B888" s="6" t="s">
        <v>148</v>
      </c>
      <c r="C888" s="63" t="s">
        <v>341</v>
      </c>
      <c r="D888" s="88">
        <v>214</v>
      </c>
      <c r="E888" s="88">
        <v>189</v>
      </c>
      <c r="F888" s="88"/>
      <c r="G888" s="88"/>
      <c r="H888" s="134">
        <v>1.2</v>
      </c>
    </row>
    <row r="889" spans="1:10" ht="14.25" customHeight="1" x14ac:dyDescent="0.2">
      <c r="A889" s="194">
        <v>8</v>
      </c>
      <c r="B889" s="4" t="s">
        <v>55</v>
      </c>
      <c r="C889" s="175"/>
      <c r="D889" s="84">
        <f>SUM(D890:D899)</f>
        <v>683</v>
      </c>
      <c r="E889" s="84">
        <f>SUM(E890:E899)</f>
        <v>486</v>
      </c>
      <c r="F889" s="84">
        <f>SUM(F890:F899)</f>
        <v>269</v>
      </c>
      <c r="G889" s="84">
        <f>SUM(G890:G899)</f>
        <v>25</v>
      </c>
      <c r="H889" s="129"/>
    </row>
    <row r="890" spans="1:10" ht="14.25" customHeight="1" x14ac:dyDescent="0.2">
      <c r="A890" s="192" t="s">
        <v>787</v>
      </c>
      <c r="B890" s="5" t="s">
        <v>113</v>
      </c>
      <c r="C890" s="54" t="s">
        <v>333</v>
      </c>
      <c r="D890" s="153">
        <v>100</v>
      </c>
      <c r="E890" s="153">
        <v>16</v>
      </c>
      <c r="F890" s="153">
        <v>16</v>
      </c>
      <c r="G890" s="153"/>
      <c r="H890" s="154">
        <v>1.6</v>
      </c>
    </row>
    <row r="891" spans="1:10" ht="14.25" customHeight="1" x14ac:dyDescent="0.2">
      <c r="A891" s="192" t="s">
        <v>787</v>
      </c>
      <c r="B891" s="5" t="s">
        <v>120</v>
      </c>
      <c r="C891" s="54" t="s">
        <v>368</v>
      </c>
      <c r="D891" s="153">
        <v>192</v>
      </c>
      <c r="E891" s="153">
        <v>192</v>
      </c>
      <c r="F891" s="153">
        <v>0</v>
      </c>
      <c r="G891" s="153">
        <v>0</v>
      </c>
      <c r="H891" s="154">
        <v>1.5</v>
      </c>
    </row>
    <row r="892" spans="1:10" ht="14.25" customHeight="1" x14ac:dyDescent="0.2">
      <c r="A892" s="192" t="s">
        <v>787</v>
      </c>
      <c r="B892" s="5" t="s">
        <v>125</v>
      </c>
      <c r="C892" s="54" t="s">
        <v>362</v>
      </c>
      <c r="D892" s="153">
        <v>12</v>
      </c>
      <c r="E892" s="153">
        <v>12</v>
      </c>
      <c r="F892" s="153">
        <v>12</v>
      </c>
      <c r="G892" s="153">
        <v>0</v>
      </c>
      <c r="H892" s="154">
        <v>0.7</v>
      </c>
    </row>
    <row r="893" spans="1:10" ht="14.25" customHeight="1" x14ac:dyDescent="0.2">
      <c r="A893" s="192" t="s">
        <v>787</v>
      </c>
      <c r="B893" s="5" t="s">
        <v>148</v>
      </c>
      <c r="C893" s="54" t="s">
        <v>314</v>
      </c>
      <c r="D893" s="153">
        <v>65</v>
      </c>
      <c r="E893" s="153">
        <v>62</v>
      </c>
      <c r="F893" s="153">
        <v>62</v>
      </c>
      <c r="G893" s="153"/>
      <c r="H893" s="154">
        <v>1</v>
      </c>
    </row>
    <row r="894" spans="1:10" ht="14.25" customHeight="1" x14ac:dyDescent="0.2">
      <c r="A894" s="192" t="s">
        <v>787</v>
      </c>
      <c r="B894" s="5" t="s">
        <v>148</v>
      </c>
      <c r="C894" s="54" t="s">
        <v>372</v>
      </c>
      <c r="D894" s="153">
        <v>55</v>
      </c>
      <c r="E894" s="153">
        <v>25</v>
      </c>
      <c r="F894" s="153"/>
      <c r="G894" s="153">
        <v>25</v>
      </c>
      <c r="H894" s="154">
        <v>1.5</v>
      </c>
    </row>
    <row r="895" spans="1:10" ht="14.25" customHeight="1" x14ac:dyDescent="0.2">
      <c r="A895" s="192" t="s">
        <v>787</v>
      </c>
      <c r="B895" s="5" t="s">
        <v>148</v>
      </c>
      <c r="C895" s="54" t="s">
        <v>304</v>
      </c>
      <c r="D895" s="153">
        <v>39</v>
      </c>
      <c r="E895" s="153">
        <v>32</v>
      </c>
      <c r="F895" s="153">
        <v>32</v>
      </c>
      <c r="G895" s="153"/>
      <c r="H895" s="154">
        <v>2</v>
      </c>
    </row>
    <row r="896" spans="1:10" ht="14.25" customHeight="1" x14ac:dyDescent="0.2">
      <c r="A896" s="197" t="s">
        <v>787</v>
      </c>
      <c r="B896" s="9" t="s">
        <v>142</v>
      </c>
      <c r="C896" s="160" t="s">
        <v>364</v>
      </c>
      <c r="D896" s="155">
        <v>49</v>
      </c>
      <c r="E896" s="155">
        <v>2</v>
      </c>
      <c r="F896" s="155">
        <v>2</v>
      </c>
      <c r="G896" s="155">
        <v>0</v>
      </c>
      <c r="H896" s="135">
        <v>0.45</v>
      </c>
    </row>
    <row r="897" spans="1:8" ht="14.25" customHeight="1" x14ac:dyDescent="0.2">
      <c r="A897" s="197" t="s">
        <v>787</v>
      </c>
      <c r="B897" s="9" t="s">
        <v>76</v>
      </c>
      <c r="C897" s="160" t="s">
        <v>441</v>
      </c>
      <c r="D897" s="155">
        <v>112</v>
      </c>
      <c r="E897" s="155">
        <v>106</v>
      </c>
      <c r="F897" s="155">
        <v>106</v>
      </c>
      <c r="G897" s="155"/>
      <c r="H897" s="135">
        <v>1.5</v>
      </c>
    </row>
    <row r="898" spans="1:8" ht="14.25" customHeight="1" x14ac:dyDescent="0.2">
      <c r="A898" s="193" t="s">
        <v>787</v>
      </c>
      <c r="B898" s="6" t="s">
        <v>76</v>
      </c>
      <c r="C898" s="332" t="s">
        <v>448</v>
      </c>
      <c r="D898" s="339">
        <v>35</v>
      </c>
      <c r="E898" s="339">
        <v>31</v>
      </c>
      <c r="F898" s="339">
        <v>31</v>
      </c>
      <c r="G898" s="340"/>
      <c r="H898" s="341">
        <v>1.5</v>
      </c>
    </row>
    <row r="899" spans="1:8" ht="14.25" customHeight="1" x14ac:dyDescent="0.2">
      <c r="A899" s="193" t="s">
        <v>787</v>
      </c>
      <c r="B899" s="6" t="s">
        <v>76</v>
      </c>
      <c r="C899" s="332" t="s">
        <v>438</v>
      </c>
      <c r="D899" s="339">
        <v>24</v>
      </c>
      <c r="E899" s="339">
        <v>8</v>
      </c>
      <c r="F899" s="339">
        <v>8</v>
      </c>
      <c r="G899" s="340"/>
      <c r="H899" s="341">
        <v>0.5</v>
      </c>
    </row>
    <row r="900" spans="1:8" ht="14.25" customHeight="1" x14ac:dyDescent="0.2">
      <c r="A900" s="194">
        <v>9</v>
      </c>
      <c r="B900" s="4" t="s">
        <v>159</v>
      </c>
      <c r="C900" s="175"/>
      <c r="D900" s="84">
        <f>SUM(D901:D904)</f>
        <v>269</v>
      </c>
      <c r="E900" s="84">
        <f>SUM(E901:E904)</f>
        <v>210</v>
      </c>
      <c r="F900" s="84">
        <f>SUM(F901:F904)</f>
        <v>171</v>
      </c>
      <c r="G900" s="84">
        <f>SUM(G901:G904)</f>
        <v>39</v>
      </c>
      <c r="H900" s="129"/>
    </row>
    <row r="901" spans="1:8" ht="14.25" customHeight="1" x14ac:dyDescent="0.2">
      <c r="A901" s="192" t="s">
        <v>787</v>
      </c>
      <c r="B901" s="5" t="s">
        <v>148</v>
      </c>
      <c r="C901" s="54" t="s">
        <v>314</v>
      </c>
      <c r="D901" s="153">
        <v>35</v>
      </c>
      <c r="E901" s="153">
        <v>35</v>
      </c>
      <c r="F901" s="153">
        <v>35</v>
      </c>
      <c r="G901" s="153"/>
      <c r="H901" s="154">
        <v>1.5</v>
      </c>
    </row>
    <row r="902" spans="1:8" ht="14.25" customHeight="1" x14ac:dyDescent="0.2">
      <c r="A902" s="192" t="s">
        <v>787</v>
      </c>
      <c r="B902" s="5" t="s">
        <v>148</v>
      </c>
      <c r="C902" s="54" t="s">
        <v>326</v>
      </c>
      <c r="D902" s="153">
        <v>88</v>
      </c>
      <c r="E902" s="153">
        <v>39</v>
      </c>
      <c r="F902" s="153"/>
      <c r="G902" s="153">
        <v>39</v>
      </c>
      <c r="H902" s="154">
        <v>2</v>
      </c>
    </row>
    <row r="903" spans="1:8" ht="14.25" customHeight="1" x14ac:dyDescent="0.2">
      <c r="A903" s="192" t="s">
        <v>787</v>
      </c>
      <c r="B903" s="5" t="s">
        <v>76</v>
      </c>
      <c r="C903" s="382" t="s">
        <v>442</v>
      </c>
      <c r="D903" s="381">
        <v>120</v>
      </c>
      <c r="E903" s="382">
        <v>111</v>
      </c>
      <c r="F903" s="382">
        <v>111</v>
      </c>
      <c r="G903" s="382"/>
      <c r="H903" s="383">
        <v>0.6</v>
      </c>
    </row>
    <row r="904" spans="1:8" ht="14.25" customHeight="1" x14ac:dyDescent="0.2">
      <c r="A904" s="193" t="s">
        <v>787</v>
      </c>
      <c r="B904" s="6" t="s">
        <v>76</v>
      </c>
      <c r="C904" s="382" t="s">
        <v>460</v>
      </c>
      <c r="D904" s="381">
        <v>26</v>
      </c>
      <c r="E904" s="382">
        <v>25</v>
      </c>
      <c r="F904" s="382">
        <v>25</v>
      </c>
      <c r="G904" s="382"/>
      <c r="H904" s="383">
        <v>0.8</v>
      </c>
    </row>
    <row r="905" spans="1:8" ht="14.25" customHeight="1" x14ac:dyDescent="0.2">
      <c r="A905" s="194">
        <v>10</v>
      </c>
      <c r="B905" s="4" t="s">
        <v>211</v>
      </c>
      <c r="C905" s="175"/>
      <c r="D905" s="84">
        <f>SUM(D906:D907)</f>
        <v>300</v>
      </c>
      <c r="E905" s="84">
        <f>SUM(E906:E907)</f>
        <v>242</v>
      </c>
      <c r="F905" s="84">
        <f>SUM(F906:F907)</f>
        <v>235</v>
      </c>
      <c r="G905" s="84">
        <f>SUM(G906:G907)</f>
        <v>0</v>
      </c>
      <c r="H905" s="129"/>
    </row>
    <row r="906" spans="1:8" ht="14.25" customHeight="1" x14ac:dyDescent="0.2">
      <c r="A906" s="195" t="s">
        <v>787</v>
      </c>
      <c r="B906" s="46" t="s">
        <v>125</v>
      </c>
      <c r="C906" s="178" t="s">
        <v>599</v>
      </c>
      <c r="D906" s="92">
        <v>200</v>
      </c>
      <c r="E906" s="92">
        <v>151</v>
      </c>
      <c r="F906" s="92">
        <v>144</v>
      </c>
      <c r="G906" s="92">
        <v>0</v>
      </c>
      <c r="H906" s="137">
        <v>0.7</v>
      </c>
    </row>
    <row r="907" spans="1:8" ht="14.25" customHeight="1" x14ac:dyDescent="0.2">
      <c r="A907" s="193" t="s">
        <v>787</v>
      </c>
      <c r="B907" s="6" t="s">
        <v>76</v>
      </c>
      <c r="C907" s="382" t="s">
        <v>450</v>
      </c>
      <c r="D907" s="381">
        <v>100</v>
      </c>
      <c r="E907" s="382">
        <v>91</v>
      </c>
      <c r="F907" s="382">
        <v>91</v>
      </c>
      <c r="G907" s="382"/>
      <c r="H907" s="383">
        <v>0.5</v>
      </c>
    </row>
    <row r="908" spans="1:8" ht="14.25" customHeight="1" x14ac:dyDescent="0.2">
      <c r="A908" s="194">
        <v>11</v>
      </c>
      <c r="B908" s="4" t="s">
        <v>768</v>
      </c>
      <c r="C908" s="175"/>
      <c r="D908" s="84">
        <f>SUM(D909)</f>
        <v>30</v>
      </c>
      <c r="E908" s="84">
        <f>SUM(E909)</f>
        <v>8</v>
      </c>
      <c r="F908" s="84">
        <f>SUM(F909)</f>
        <v>8</v>
      </c>
      <c r="G908" s="84">
        <f>SUM(G909)</f>
        <v>0</v>
      </c>
      <c r="H908" s="129"/>
    </row>
    <row r="909" spans="1:8" ht="14.25" customHeight="1" x14ac:dyDescent="0.2">
      <c r="A909" s="193" t="s">
        <v>787</v>
      </c>
      <c r="B909" s="6" t="s">
        <v>76</v>
      </c>
      <c r="C909" s="380" t="s">
        <v>432</v>
      </c>
      <c r="D909" s="381">
        <v>30</v>
      </c>
      <c r="E909" s="381">
        <v>8</v>
      </c>
      <c r="F909" s="381">
        <v>8</v>
      </c>
      <c r="G909" s="338"/>
      <c r="H909" s="333">
        <v>0.8</v>
      </c>
    </row>
    <row r="910" spans="1:8" ht="14.25" customHeight="1" x14ac:dyDescent="0.2">
      <c r="A910" s="194">
        <v>12</v>
      </c>
      <c r="B910" s="4" t="s">
        <v>769</v>
      </c>
      <c r="C910" s="175"/>
      <c r="D910" s="84">
        <f>SUM(D911)</f>
        <v>30</v>
      </c>
      <c r="E910" s="84">
        <f>SUM(E911)</f>
        <v>5</v>
      </c>
      <c r="F910" s="84">
        <f>SUM(F911)</f>
        <v>5</v>
      </c>
      <c r="G910" s="84">
        <f>SUM(G911)</f>
        <v>0</v>
      </c>
      <c r="H910" s="129"/>
    </row>
    <row r="911" spans="1:8" ht="14.25" customHeight="1" x14ac:dyDescent="0.2">
      <c r="A911" s="193" t="s">
        <v>787</v>
      </c>
      <c r="B911" s="6" t="s">
        <v>76</v>
      </c>
      <c r="C911" s="63" t="s">
        <v>432</v>
      </c>
      <c r="D911" s="88">
        <v>30</v>
      </c>
      <c r="E911" s="88">
        <v>5</v>
      </c>
      <c r="F911" s="88">
        <v>5</v>
      </c>
      <c r="G911" s="88"/>
      <c r="H911" s="134">
        <v>0.8</v>
      </c>
    </row>
    <row r="912" spans="1:8" ht="14.25" customHeight="1" x14ac:dyDescent="0.2">
      <c r="A912" s="189">
        <v>13</v>
      </c>
      <c r="B912" s="2" t="s">
        <v>183</v>
      </c>
      <c r="C912" s="173"/>
      <c r="D912" s="70">
        <f>SUM(D913)</f>
        <v>42</v>
      </c>
      <c r="E912" s="70">
        <f>SUM(E913)</f>
        <v>35</v>
      </c>
      <c r="F912" s="70">
        <f>SUM(F913)</f>
        <v>35</v>
      </c>
      <c r="G912" s="70">
        <f>SUM(G913)</f>
        <v>0</v>
      </c>
      <c r="H912" s="111"/>
    </row>
    <row r="913" spans="1:8" ht="14.25" customHeight="1" x14ac:dyDescent="0.2">
      <c r="A913" s="193" t="s">
        <v>787</v>
      </c>
      <c r="B913" s="6" t="s">
        <v>76</v>
      </c>
      <c r="C913" s="380" t="s">
        <v>433</v>
      </c>
      <c r="D913" s="381">
        <v>42</v>
      </c>
      <c r="E913" s="381">
        <v>35</v>
      </c>
      <c r="F913" s="381">
        <v>35</v>
      </c>
      <c r="G913" s="338"/>
      <c r="H913" s="333">
        <v>0.9</v>
      </c>
    </row>
    <row r="914" spans="1:8" ht="14.25" customHeight="1" x14ac:dyDescent="0.2">
      <c r="A914" s="189">
        <v>14</v>
      </c>
      <c r="B914" s="2" t="s">
        <v>235</v>
      </c>
      <c r="C914" s="173"/>
      <c r="D914" s="70">
        <f>SUM(D915)</f>
        <v>100</v>
      </c>
      <c r="E914" s="70">
        <f>SUM(E915)</f>
        <v>22</v>
      </c>
      <c r="F914" s="70">
        <f>SUM(F915)</f>
        <v>22</v>
      </c>
      <c r="G914" s="70">
        <f>SUM(G915)</f>
        <v>0</v>
      </c>
      <c r="H914" s="111"/>
    </row>
    <row r="915" spans="1:8" ht="14.25" customHeight="1" x14ac:dyDescent="0.2">
      <c r="A915" s="193" t="s">
        <v>787</v>
      </c>
      <c r="B915" s="6" t="s">
        <v>76</v>
      </c>
      <c r="C915" s="380" t="s">
        <v>336</v>
      </c>
      <c r="D915" s="382">
        <v>100</v>
      </c>
      <c r="E915" s="382">
        <v>22</v>
      </c>
      <c r="F915" s="382">
        <v>22</v>
      </c>
      <c r="G915" s="382"/>
      <c r="H915" s="333">
        <v>1.3</v>
      </c>
    </row>
    <row r="916" spans="1:8" ht="14.25" customHeight="1" x14ac:dyDescent="0.2">
      <c r="A916" s="194">
        <v>15</v>
      </c>
      <c r="B916" s="2" t="s">
        <v>103</v>
      </c>
      <c r="C916" s="37"/>
      <c r="D916" s="86">
        <f>SUM(D917:D917)</f>
        <v>80</v>
      </c>
      <c r="E916" s="86">
        <f>SUM(E917:E917)</f>
        <v>66</v>
      </c>
      <c r="F916" s="86">
        <f>SUM(F917:F917)</f>
        <v>0</v>
      </c>
      <c r="G916" s="86">
        <f>SUM(G917:G917)</f>
        <v>66</v>
      </c>
      <c r="H916" s="132"/>
    </row>
    <row r="917" spans="1:8" ht="14.25" customHeight="1" x14ac:dyDescent="0.2">
      <c r="A917" s="193" t="s">
        <v>787</v>
      </c>
      <c r="B917" s="6" t="s">
        <v>76</v>
      </c>
      <c r="C917" s="63" t="s">
        <v>451</v>
      </c>
      <c r="D917" s="88">
        <v>80</v>
      </c>
      <c r="E917" s="88">
        <v>66</v>
      </c>
      <c r="F917" s="88"/>
      <c r="G917" s="88">
        <v>66</v>
      </c>
      <c r="H917" s="134">
        <v>1</v>
      </c>
    </row>
    <row r="918" spans="1:8" ht="14.25" customHeight="1" x14ac:dyDescent="0.2">
      <c r="A918" s="189">
        <v>16</v>
      </c>
      <c r="B918" s="2" t="s">
        <v>66</v>
      </c>
      <c r="C918" s="34"/>
      <c r="D918" s="76">
        <f>SUM(D919)</f>
        <v>4</v>
      </c>
      <c r="E918" s="76">
        <f>SUM(E919)</f>
        <v>4</v>
      </c>
      <c r="F918" s="76">
        <f>SUM(F919)</f>
        <v>4</v>
      </c>
      <c r="G918" s="76">
        <f>SUM(G919)</f>
        <v>0</v>
      </c>
      <c r="H918" s="124"/>
    </row>
    <row r="919" spans="1:8" ht="14.25" customHeight="1" x14ac:dyDescent="0.2">
      <c r="A919" s="193" t="s">
        <v>787</v>
      </c>
      <c r="B919" s="6" t="s">
        <v>76</v>
      </c>
      <c r="C919" s="63" t="s">
        <v>441</v>
      </c>
      <c r="D919" s="88">
        <v>4</v>
      </c>
      <c r="E919" s="88">
        <v>4</v>
      </c>
      <c r="F919" s="88">
        <v>4</v>
      </c>
      <c r="G919" s="88"/>
      <c r="H919" s="134">
        <v>1.1000000000000001</v>
      </c>
    </row>
    <row r="920" spans="1:8" ht="14.25" customHeight="1" x14ac:dyDescent="0.2">
      <c r="A920" s="194">
        <v>17</v>
      </c>
      <c r="B920" s="4" t="s">
        <v>107</v>
      </c>
      <c r="C920" s="37"/>
      <c r="D920" s="86">
        <f>SUM(D921:D924)</f>
        <v>930</v>
      </c>
      <c r="E920" s="86">
        <f>SUM(E921:E924)</f>
        <v>858</v>
      </c>
      <c r="F920" s="86">
        <f>SUM(F921:F924)</f>
        <v>858</v>
      </c>
      <c r="G920" s="86">
        <f>SUM(G921:G924)</f>
        <v>0</v>
      </c>
      <c r="H920" s="124"/>
    </row>
    <row r="921" spans="1:8" ht="14.25" customHeight="1" x14ac:dyDescent="0.2">
      <c r="A921" s="191" t="s">
        <v>787</v>
      </c>
      <c r="B921" s="7" t="s">
        <v>125</v>
      </c>
      <c r="C921" s="37" t="s">
        <v>600</v>
      </c>
      <c r="D921" s="156">
        <v>500</v>
      </c>
      <c r="E921" s="156">
        <v>455</v>
      </c>
      <c r="F921" s="156">
        <v>455</v>
      </c>
      <c r="G921" s="156">
        <v>0</v>
      </c>
      <c r="H921" s="132">
        <v>0.6</v>
      </c>
    </row>
    <row r="922" spans="1:8" ht="14.25" customHeight="1" x14ac:dyDescent="0.2">
      <c r="A922" s="191" t="s">
        <v>787</v>
      </c>
      <c r="B922" s="7" t="s">
        <v>125</v>
      </c>
      <c r="C922" s="37" t="s">
        <v>601</v>
      </c>
      <c r="D922" s="156">
        <v>200</v>
      </c>
      <c r="E922" s="156">
        <v>189</v>
      </c>
      <c r="F922" s="156">
        <v>189</v>
      </c>
      <c r="G922" s="156">
        <v>0</v>
      </c>
      <c r="H922" s="132">
        <v>0.5</v>
      </c>
    </row>
    <row r="923" spans="1:8" ht="14.25" customHeight="1" x14ac:dyDescent="0.2">
      <c r="A923" s="192" t="s">
        <v>787</v>
      </c>
      <c r="B923" s="5" t="s">
        <v>76</v>
      </c>
      <c r="C923" s="54" t="s">
        <v>441</v>
      </c>
      <c r="D923" s="153">
        <v>30</v>
      </c>
      <c r="E923" s="153">
        <v>24</v>
      </c>
      <c r="F923" s="153">
        <v>24</v>
      </c>
      <c r="G923" s="153"/>
      <c r="H923" s="154">
        <v>0.6</v>
      </c>
    </row>
    <row r="924" spans="1:8" ht="14.25" customHeight="1" x14ac:dyDescent="0.2">
      <c r="A924" s="197" t="s">
        <v>787</v>
      </c>
      <c r="B924" s="9" t="s">
        <v>76</v>
      </c>
      <c r="C924" s="160" t="s">
        <v>466</v>
      </c>
      <c r="D924" s="155">
        <v>200</v>
      </c>
      <c r="E924" s="155">
        <v>190</v>
      </c>
      <c r="F924" s="155">
        <v>190</v>
      </c>
      <c r="G924" s="155"/>
      <c r="H924" s="135">
        <v>0.7</v>
      </c>
    </row>
    <row r="925" spans="1:8" ht="14.25" customHeight="1" x14ac:dyDescent="0.2">
      <c r="A925" s="189">
        <v>18</v>
      </c>
      <c r="B925" s="2" t="s">
        <v>198</v>
      </c>
      <c r="C925" s="34"/>
      <c r="D925" s="76">
        <f>SUM(D926)</f>
        <v>30</v>
      </c>
      <c r="E925" s="76">
        <f>SUM(E926)</f>
        <v>8</v>
      </c>
      <c r="F925" s="76">
        <f>SUM(F926)</f>
        <v>8</v>
      </c>
      <c r="G925" s="76">
        <f>SUM(G926)</f>
        <v>0</v>
      </c>
      <c r="H925" s="124"/>
    </row>
    <row r="926" spans="1:8" ht="14.25" customHeight="1" x14ac:dyDescent="0.2">
      <c r="A926" s="193" t="s">
        <v>787</v>
      </c>
      <c r="B926" s="6" t="s">
        <v>76</v>
      </c>
      <c r="C926" s="63" t="s">
        <v>432</v>
      </c>
      <c r="D926" s="88">
        <v>30</v>
      </c>
      <c r="E926" s="88">
        <v>8</v>
      </c>
      <c r="F926" s="88">
        <v>8</v>
      </c>
      <c r="G926" s="88"/>
      <c r="H926" s="134">
        <v>0.8</v>
      </c>
    </row>
    <row r="927" spans="1:8" ht="14.25" customHeight="1" x14ac:dyDescent="0.2">
      <c r="A927" s="189">
        <v>19</v>
      </c>
      <c r="B927" s="2" t="s">
        <v>77</v>
      </c>
      <c r="C927" s="173"/>
      <c r="D927" s="70">
        <f>SUM(D928:D935)</f>
        <v>2228</v>
      </c>
      <c r="E927" s="70">
        <f>SUM(E928:E935)</f>
        <v>702</v>
      </c>
      <c r="F927" s="70">
        <f>SUM(F928:F935)</f>
        <v>677</v>
      </c>
      <c r="G927" s="70">
        <f>SUM(G928:G935)</f>
        <v>0</v>
      </c>
      <c r="H927" s="111"/>
    </row>
    <row r="928" spans="1:8" ht="14.25" customHeight="1" x14ac:dyDescent="0.2">
      <c r="A928" s="197" t="s">
        <v>787</v>
      </c>
      <c r="B928" s="5" t="s">
        <v>148</v>
      </c>
      <c r="C928" s="160" t="s">
        <v>331</v>
      </c>
      <c r="D928" s="155">
        <v>157</v>
      </c>
      <c r="E928" s="155">
        <v>157</v>
      </c>
      <c r="F928" s="155">
        <v>157</v>
      </c>
      <c r="G928" s="155"/>
      <c r="H928" s="135">
        <v>1.5</v>
      </c>
    </row>
    <row r="929" spans="1:10" ht="14.25" customHeight="1" x14ac:dyDescent="0.2">
      <c r="A929" s="197" t="s">
        <v>787</v>
      </c>
      <c r="B929" s="5" t="s">
        <v>148</v>
      </c>
      <c r="C929" s="160" t="s">
        <v>372</v>
      </c>
      <c r="D929" s="155">
        <v>26</v>
      </c>
      <c r="E929" s="155">
        <v>26</v>
      </c>
      <c r="F929" s="155">
        <v>26</v>
      </c>
      <c r="G929" s="155"/>
      <c r="H929" s="135">
        <v>1.5</v>
      </c>
    </row>
    <row r="930" spans="1:10" ht="14.25" customHeight="1" x14ac:dyDescent="0.2">
      <c r="A930" s="197" t="s">
        <v>787</v>
      </c>
      <c r="B930" s="5" t="s">
        <v>148</v>
      </c>
      <c r="C930" s="160" t="s">
        <v>316</v>
      </c>
      <c r="D930" s="155">
        <v>25</v>
      </c>
      <c r="E930" s="155">
        <v>25</v>
      </c>
      <c r="F930" s="155">
        <v>0</v>
      </c>
      <c r="G930" s="155"/>
      <c r="H930" s="135">
        <v>2</v>
      </c>
    </row>
    <row r="931" spans="1:10" ht="14.25" customHeight="1" x14ac:dyDescent="0.2">
      <c r="A931" s="197" t="s">
        <v>787</v>
      </c>
      <c r="B931" s="9" t="s">
        <v>76</v>
      </c>
      <c r="C931" s="382" t="s">
        <v>437</v>
      </c>
      <c r="D931" s="381">
        <v>330</v>
      </c>
      <c r="E931" s="381">
        <v>330</v>
      </c>
      <c r="F931" s="381">
        <v>330</v>
      </c>
      <c r="G931" s="382"/>
      <c r="H931" s="383">
        <v>0.5</v>
      </c>
    </row>
    <row r="932" spans="1:10" ht="14.25" customHeight="1" x14ac:dyDescent="0.2">
      <c r="A932" s="197" t="s">
        <v>787</v>
      </c>
      <c r="B932" s="9" t="s">
        <v>76</v>
      </c>
      <c r="C932" s="382" t="s">
        <v>441</v>
      </c>
      <c r="D932" s="381">
        <v>1247</v>
      </c>
      <c r="E932" s="381">
        <v>76</v>
      </c>
      <c r="F932" s="381">
        <v>76</v>
      </c>
      <c r="G932" s="382"/>
      <c r="H932" s="383">
        <v>1.5</v>
      </c>
    </row>
    <row r="933" spans="1:10" ht="14.25" customHeight="1" x14ac:dyDescent="0.2">
      <c r="A933" s="197" t="s">
        <v>787</v>
      </c>
      <c r="B933" s="9" t="s">
        <v>76</v>
      </c>
      <c r="C933" s="382" t="s">
        <v>437</v>
      </c>
      <c r="D933" s="381">
        <v>3</v>
      </c>
      <c r="E933" s="381">
        <v>3</v>
      </c>
      <c r="F933" s="381">
        <v>3</v>
      </c>
      <c r="G933" s="382"/>
      <c r="H933" s="333">
        <v>0.5</v>
      </c>
    </row>
    <row r="934" spans="1:10" ht="14.25" customHeight="1" x14ac:dyDescent="0.2">
      <c r="A934" s="197" t="s">
        <v>787</v>
      </c>
      <c r="B934" s="9" t="s">
        <v>76</v>
      </c>
      <c r="C934" s="382" t="s">
        <v>432</v>
      </c>
      <c r="D934" s="381">
        <v>380</v>
      </c>
      <c r="E934" s="382">
        <v>26</v>
      </c>
      <c r="F934" s="382">
        <v>26</v>
      </c>
      <c r="G934" s="382"/>
      <c r="H934" s="383">
        <v>1.5</v>
      </c>
    </row>
    <row r="935" spans="1:10" ht="14.25" customHeight="1" x14ac:dyDescent="0.2">
      <c r="A935" s="197" t="s">
        <v>787</v>
      </c>
      <c r="B935" s="9" t="s">
        <v>76</v>
      </c>
      <c r="C935" s="382" t="s">
        <v>448</v>
      </c>
      <c r="D935" s="381">
        <v>60</v>
      </c>
      <c r="E935" s="382">
        <v>59</v>
      </c>
      <c r="F935" s="382">
        <v>59</v>
      </c>
      <c r="G935" s="382"/>
      <c r="H935" s="383">
        <v>0.5</v>
      </c>
    </row>
    <row r="936" spans="1:10" ht="14.25" customHeight="1" x14ac:dyDescent="0.2">
      <c r="A936" s="189">
        <v>20</v>
      </c>
      <c r="B936" s="384" t="s">
        <v>770</v>
      </c>
      <c r="C936" s="34"/>
      <c r="D936" s="76">
        <f>SUM(D937)</f>
        <v>15</v>
      </c>
      <c r="E936" s="76">
        <f>SUM(E937)</f>
        <v>4</v>
      </c>
      <c r="F936" s="76">
        <f>SUM(F937)</f>
        <v>4</v>
      </c>
      <c r="G936" s="76">
        <f>SUM(G937)</f>
        <v>0</v>
      </c>
      <c r="H936" s="124"/>
    </row>
    <row r="937" spans="1:10" ht="14.25" customHeight="1" x14ac:dyDescent="0.2">
      <c r="A937" s="193" t="s">
        <v>787</v>
      </c>
      <c r="B937" s="6" t="s">
        <v>76</v>
      </c>
      <c r="C937" s="63" t="s">
        <v>432</v>
      </c>
      <c r="D937" s="88">
        <v>15</v>
      </c>
      <c r="E937" s="88">
        <v>4</v>
      </c>
      <c r="F937" s="88">
        <v>4</v>
      </c>
      <c r="G937" s="88"/>
      <c r="H937" s="134">
        <v>1.5</v>
      </c>
    </row>
    <row r="938" spans="1:10" ht="14.25" customHeight="1" x14ac:dyDescent="0.2">
      <c r="A938" s="189">
        <v>21</v>
      </c>
      <c r="B938" s="2" t="s">
        <v>210</v>
      </c>
      <c r="C938" s="34"/>
      <c r="D938" s="76">
        <f>SUM(D939:D942)</f>
        <v>695</v>
      </c>
      <c r="E938" s="76">
        <f t="shared" ref="E938:G938" si="14">SUM(E939:E942)</f>
        <v>559</v>
      </c>
      <c r="F938" s="76">
        <f t="shared" si="14"/>
        <v>559</v>
      </c>
      <c r="G938" s="76">
        <f t="shared" si="14"/>
        <v>0</v>
      </c>
      <c r="H938" s="124"/>
    </row>
    <row r="939" spans="1:10" ht="14.25" customHeight="1" x14ac:dyDescent="0.2">
      <c r="A939" s="192" t="s">
        <v>787</v>
      </c>
      <c r="B939" s="5" t="s">
        <v>125</v>
      </c>
      <c r="C939" s="54" t="s">
        <v>602</v>
      </c>
      <c r="D939" s="153">
        <v>380</v>
      </c>
      <c r="E939" s="153">
        <v>377</v>
      </c>
      <c r="F939" s="153">
        <v>377</v>
      </c>
      <c r="G939" s="153">
        <v>0</v>
      </c>
      <c r="H939" s="154">
        <v>1.2</v>
      </c>
    </row>
    <row r="940" spans="1:10" ht="14.25" customHeight="1" x14ac:dyDescent="0.2">
      <c r="A940" s="193" t="s">
        <v>787</v>
      </c>
      <c r="B940" s="6" t="s">
        <v>125</v>
      </c>
      <c r="C940" s="63" t="s">
        <v>395</v>
      </c>
      <c r="D940" s="88">
        <v>245</v>
      </c>
      <c r="E940" s="88">
        <v>135</v>
      </c>
      <c r="F940" s="88">
        <v>135</v>
      </c>
      <c r="G940" s="88">
        <v>0</v>
      </c>
      <c r="H940" s="134">
        <v>1.2</v>
      </c>
    </row>
    <row r="941" spans="1:10" ht="14.25" customHeight="1" x14ac:dyDescent="0.2">
      <c r="A941" s="195" t="s">
        <v>787</v>
      </c>
      <c r="B941" s="46" t="s">
        <v>76</v>
      </c>
      <c r="C941" s="19" t="s">
        <v>433</v>
      </c>
      <c r="D941" s="87">
        <v>50</v>
      </c>
      <c r="E941" s="87">
        <v>27</v>
      </c>
      <c r="F941" s="87">
        <v>27</v>
      </c>
      <c r="G941" s="87"/>
      <c r="H941" s="127">
        <v>1.6</v>
      </c>
    </row>
    <row r="942" spans="1:10" ht="14.25" customHeight="1" x14ac:dyDescent="0.2">
      <c r="A942" s="193" t="s">
        <v>787</v>
      </c>
      <c r="B942" s="6" t="s">
        <v>76</v>
      </c>
      <c r="C942" s="63" t="s">
        <v>450</v>
      </c>
      <c r="D942" s="88">
        <v>20</v>
      </c>
      <c r="E942" s="88">
        <v>20</v>
      </c>
      <c r="F942" s="88">
        <v>20</v>
      </c>
      <c r="G942" s="88"/>
      <c r="H942" s="134">
        <v>1.2</v>
      </c>
    </row>
    <row r="943" spans="1:10" s="3" customFormat="1" ht="14.25" customHeight="1" x14ac:dyDescent="0.2">
      <c r="A943" s="194">
        <v>22</v>
      </c>
      <c r="B943" s="4" t="s">
        <v>247</v>
      </c>
      <c r="C943" s="41"/>
      <c r="D943" s="86">
        <f>SUM(D944)</f>
        <v>200</v>
      </c>
      <c r="E943" s="86">
        <f>SUM(E944)</f>
        <v>122</v>
      </c>
      <c r="F943" s="86">
        <f>SUM(F944)</f>
        <v>122</v>
      </c>
      <c r="G943" s="86">
        <f>SUM(G944)</f>
        <v>0</v>
      </c>
      <c r="H943" s="165"/>
      <c r="J943" s="1"/>
    </row>
    <row r="944" spans="1:10" ht="14.25" customHeight="1" x14ac:dyDescent="0.2">
      <c r="A944" s="193" t="s">
        <v>787</v>
      </c>
      <c r="B944" s="6" t="s">
        <v>125</v>
      </c>
      <c r="C944" s="63" t="s">
        <v>602</v>
      </c>
      <c r="D944" s="88">
        <v>200</v>
      </c>
      <c r="E944" s="88">
        <v>122</v>
      </c>
      <c r="F944" s="88">
        <v>122</v>
      </c>
      <c r="G944" s="88">
        <v>0</v>
      </c>
      <c r="H944" s="134">
        <v>1</v>
      </c>
    </row>
    <row r="945" spans="1:8" ht="14.25" customHeight="1" x14ac:dyDescent="0.2">
      <c r="A945" s="189">
        <v>23</v>
      </c>
      <c r="B945" s="2" t="s">
        <v>248</v>
      </c>
      <c r="C945" s="34"/>
      <c r="D945" s="76">
        <f>SUM(D946)</f>
        <v>200</v>
      </c>
      <c r="E945" s="76">
        <f>SUM(E946)</f>
        <v>179</v>
      </c>
      <c r="F945" s="76">
        <f>SUM(F946)</f>
        <v>179</v>
      </c>
      <c r="G945" s="76">
        <f>SUM(G946)</f>
        <v>0</v>
      </c>
      <c r="H945" s="121"/>
    </row>
    <row r="946" spans="1:8" ht="14.25" customHeight="1" x14ac:dyDescent="0.2">
      <c r="A946" s="193" t="s">
        <v>787</v>
      </c>
      <c r="B946" s="6" t="s">
        <v>125</v>
      </c>
      <c r="C946" s="63" t="s">
        <v>602</v>
      </c>
      <c r="D946" s="88">
        <v>200</v>
      </c>
      <c r="E946" s="88">
        <v>179</v>
      </c>
      <c r="F946" s="88">
        <v>179</v>
      </c>
      <c r="G946" s="88">
        <v>0</v>
      </c>
      <c r="H946" s="134">
        <v>0.6</v>
      </c>
    </row>
    <row r="947" spans="1:8" ht="14.25" customHeight="1" x14ac:dyDescent="0.2">
      <c r="A947" s="189">
        <v>24</v>
      </c>
      <c r="B947" s="2" t="s">
        <v>133</v>
      </c>
      <c r="C947" s="34"/>
      <c r="D947" s="76">
        <f>SUM(D948:D951)</f>
        <v>159</v>
      </c>
      <c r="E947" s="76">
        <f>SUM(E948:E951)</f>
        <v>63</v>
      </c>
      <c r="F947" s="76">
        <f>SUM(F948:F951)</f>
        <v>63</v>
      </c>
      <c r="G947" s="76">
        <f>SUM(G948:G951)</f>
        <v>0</v>
      </c>
      <c r="H947" s="124"/>
    </row>
    <row r="948" spans="1:8" ht="14.25" customHeight="1" x14ac:dyDescent="0.2">
      <c r="A948" s="192" t="s">
        <v>787</v>
      </c>
      <c r="B948" s="5" t="s">
        <v>142</v>
      </c>
      <c r="C948" s="54" t="s">
        <v>365</v>
      </c>
      <c r="D948" s="153">
        <v>38</v>
      </c>
      <c r="E948" s="153">
        <v>38</v>
      </c>
      <c r="F948" s="153">
        <v>38</v>
      </c>
      <c r="G948" s="153">
        <v>0</v>
      </c>
      <c r="H948" s="154">
        <v>0.5</v>
      </c>
    </row>
    <row r="949" spans="1:8" ht="14.25" customHeight="1" x14ac:dyDescent="0.2">
      <c r="A949" s="192" t="s">
        <v>787</v>
      </c>
      <c r="B949" s="5" t="s">
        <v>142</v>
      </c>
      <c r="C949" s="54" t="s">
        <v>328</v>
      </c>
      <c r="D949" s="153">
        <v>111</v>
      </c>
      <c r="E949" s="153">
        <v>15</v>
      </c>
      <c r="F949" s="153">
        <v>15</v>
      </c>
      <c r="G949" s="153">
        <v>0</v>
      </c>
      <c r="H949" s="154">
        <v>1.3</v>
      </c>
    </row>
    <row r="950" spans="1:8" ht="14.25" customHeight="1" x14ac:dyDescent="0.2">
      <c r="A950" s="197" t="s">
        <v>787</v>
      </c>
      <c r="B950" s="9" t="s">
        <v>76</v>
      </c>
      <c r="C950" s="380" t="s">
        <v>438</v>
      </c>
      <c r="D950" s="381">
        <v>2</v>
      </c>
      <c r="E950" s="381">
        <v>2</v>
      </c>
      <c r="F950" s="381">
        <v>2</v>
      </c>
      <c r="G950" s="382"/>
      <c r="H950" s="383">
        <v>0.5</v>
      </c>
    </row>
    <row r="951" spans="1:8" ht="14.25" customHeight="1" x14ac:dyDescent="0.2">
      <c r="A951" s="197" t="s">
        <v>787</v>
      </c>
      <c r="B951" s="9" t="s">
        <v>76</v>
      </c>
      <c r="C951" s="380" t="s">
        <v>760</v>
      </c>
      <c r="D951" s="381">
        <v>8</v>
      </c>
      <c r="E951" s="381">
        <v>8</v>
      </c>
      <c r="F951" s="381">
        <v>8</v>
      </c>
      <c r="G951" s="382"/>
      <c r="H951" s="383">
        <v>1</v>
      </c>
    </row>
    <row r="952" spans="1:8" ht="14.25" customHeight="1" x14ac:dyDescent="0.2">
      <c r="A952" s="194">
        <v>25</v>
      </c>
      <c r="B952" s="4" t="s">
        <v>98</v>
      </c>
      <c r="C952" s="37"/>
      <c r="D952" s="86">
        <f>SUM(D953:D956)</f>
        <v>313</v>
      </c>
      <c r="E952" s="86">
        <f>SUM(E953:E956)</f>
        <v>124</v>
      </c>
      <c r="F952" s="86">
        <f>SUM(F953:F956)</f>
        <v>69</v>
      </c>
      <c r="G952" s="86">
        <f>SUM(G953:G956)</f>
        <v>55</v>
      </c>
      <c r="H952" s="132"/>
    </row>
    <row r="953" spans="1:8" ht="14.25" customHeight="1" x14ac:dyDescent="0.2">
      <c r="A953" s="192" t="s">
        <v>787</v>
      </c>
      <c r="B953" s="5" t="s">
        <v>148</v>
      </c>
      <c r="C953" s="54" t="s">
        <v>314</v>
      </c>
      <c r="D953" s="153">
        <v>63</v>
      </c>
      <c r="E953" s="153">
        <v>3</v>
      </c>
      <c r="F953" s="153">
        <v>3</v>
      </c>
      <c r="G953" s="153"/>
      <c r="H953" s="154">
        <v>1.5</v>
      </c>
    </row>
    <row r="954" spans="1:8" ht="14.25" customHeight="1" x14ac:dyDescent="0.2">
      <c r="A954" s="192" t="s">
        <v>787</v>
      </c>
      <c r="B954" s="5" t="s">
        <v>148</v>
      </c>
      <c r="C954" s="54" t="s">
        <v>313</v>
      </c>
      <c r="D954" s="153">
        <v>87</v>
      </c>
      <c r="E954" s="153">
        <v>55</v>
      </c>
      <c r="F954" s="153"/>
      <c r="G954" s="153">
        <v>55</v>
      </c>
      <c r="H954" s="154">
        <v>2</v>
      </c>
    </row>
    <row r="955" spans="1:8" ht="14.25" customHeight="1" x14ac:dyDescent="0.2">
      <c r="A955" s="192" t="s">
        <v>787</v>
      </c>
      <c r="B955" s="5" t="s">
        <v>148</v>
      </c>
      <c r="C955" s="54" t="s">
        <v>501</v>
      </c>
      <c r="D955" s="153">
        <v>23</v>
      </c>
      <c r="E955" s="153">
        <v>5</v>
      </c>
      <c r="F955" s="153">
        <v>5</v>
      </c>
      <c r="G955" s="153"/>
      <c r="H955" s="154">
        <v>2.5</v>
      </c>
    </row>
    <row r="956" spans="1:8" ht="14.25" customHeight="1" x14ac:dyDescent="0.2">
      <c r="A956" s="192" t="s">
        <v>787</v>
      </c>
      <c r="B956" s="5" t="s">
        <v>142</v>
      </c>
      <c r="C956" s="54" t="s">
        <v>408</v>
      </c>
      <c r="D956" s="153">
        <v>140</v>
      </c>
      <c r="E956" s="153">
        <v>61</v>
      </c>
      <c r="F956" s="153">
        <v>61</v>
      </c>
      <c r="G956" s="153">
        <v>0</v>
      </c>
      <c r="H956" s="154">
        <v>0.9</v>
      </c>
    </row>
    <row r="957" spans="1:8" ht="14.25" customHeight="1" x14ac:dyDescent="0.2">
      <c r="A957" s="189">
        <v>26</v>
      </c>
      <c r="B957" s="2" t="s">
        <v>258</v>
      </c>
      <c r="C957" s="34"/>
      <c r="D957" s="76">
        <f>SUM(D958)</f>
        <v>1</v>
      </c>
      <c r="E957" s="76">
        <f>SUM(E958)</f>
        <v>1</v>
      </c>
      <c r="F957" s="76">
        <f>SUM(F958)</f>
        <v>1</v>
      </c>
      <c r="G957" s="76">
        <f>SUM(G958)</f>
        <v>0</v>
      </c>
      <c r="H957" s="121"/>
    </row>
    <row r="958" spans="1:8" ht="14.25" customHeight="1" x14ac:dyDescent="0.2">
      <c r="A958" s="193" t="s">
        <v>787</v>
      </c>
      <c r="B958" s="6" t="s">
        <v>76</v>
      </c>
      <c r="C958" s="380" t="s">
        <v>760</v>
      </c>
      <c r="D958" s="381">
        <v>1</v>
      </c>
      <c r="E958" s="381">
        <v>1</v>
      </c>
      <c r="F958" s="381">
        <v>1</v>
      </c>
      <c r="G958" s="382"/>
      <c r="H958" s="383">
        <v>0.5</v>
      </c>
    </row>
    <row r="959" spans="1:8" ht="14.25" customHeight="1" x14ac:dyDescent="0.2">
      <c r="A959" s="189">
        <v>27</v>
      </c>
      <c r="B959" s="2" t="s">
        <v>99</v>
      </c>
      <c r="C959" s="173"/>
      <c r="D959" s="70">
        <f>SUM(D960:D964)</f>
        <v>855</v>
      </c>
      <c r="E959" s="70">
        <f>SUM(E960:E964)</f>
        <v>588</v>
      </c>
      <c r="F959" s="70">
        <f>SUM(F960:F964)</f>
        <v>205</v>
      </c>
      <c r="G959" s="70">
        <f>SUM(G960:G964)</f>
        <v>0</v>
      </c>
      <c r="H959" s="111"/>
    </row>
    <row r="960" spans="1:8" ht="14.25" customHeight="1" x14ac:dyDescent="0.2">
      <c r="A960" s="192" t="s">
        <v>787</v>
      </c>
      <c r="B960" s="5" t="s">
        <v>113</v>
      </c>
      <c r="C960" s="54" t="s">
        <v>334</v>
      </c>
      <c r="D960" s="153">
        <v>200</v>
      </c>
      <c r="E960" s="153">
        <v>25</v>
      </c>
      <c r="F960" s="153">
        <v>25</v>
      </c>
      <c r="G960" s="153"/>
      <c r="H960" s="154">
        <v>0.8</v>
      </c>
    </row>
    <row r="961" spans="1:10" ht="14.25" customHeight="1" x14ac:dyDescent="0.2">
      <c r="A961" s="192" t="s">
        <v>787</v>
      </c>
      <c r="B961" s="5" t="s">
        <v>148</v>
      </c>
      <c r="C961" s="54" t="s">
        <v>346</v>
      </c>
      <c r="D961" s="153">
        <v>192</v>
      </c>
      <c r="E961" s="153">
        <v>165</v>
      </c>
      <c r="F961" s="153">
        <v>165</v>
      </c>
      <c r="G961" s="153"/>
      <c r="H961" s="154">
        <v>2</v>
      </c>
    </row>
    <row r="962" spans="1:10" ht="14.25" customHeight="1" x14ac:dyDescent="0.2">
      <c r="A962" s="197" t="s">
        <v>787</v>
      </c>
      <c r="B962" s="5" t="s">
        <v>148</v>
      </c>
      <c r="C962" s="160" t="s">
        <v>370</v>
      </c>
      <c r="D962" s="155">
        <v>431</v>
      </c>
      <c r="E962" s="155">
        <v>383</v>
      </c>
      <c r="F962" s="155"/>
      <c r="G962" s="155"/>
      <c r="H962" s="135">
        <v>2.2000000000000002</v>
      </c>
    </row>
    <row r="963" spans="1:10" ht="14.25" customHeight="1" x14ac:dyDescent="0.2">
      <c r="A963" s="197" t="s">
        <v>787</v>
      </c>
      <c r="B963" s="9" t="s">
        <v>76</v>
      </c>
      <c r="C963" s="385" t="s">
        <v>435</v>
      </c>
      <c r="D963" s="386">
        <v>17</v>
      </c>
      <c r="E963" s="387">
        <v>14</v>
      </c>
      <c r="F963" s="387">
        <v>14</v>
      </c>
      <c r="G963" s="387"/>
      <c r="H963" s="388">
        <v>0.2</v>
      </c>
    </row>
    <row r="964" spans="1:10" ht="14.25" customHeight="1" x14ac:dyDescent="0.2">
      <c r="A964" s="193" t="s">
        <v>787</v>
      </c>
      <c r="B964" s="6" t="s">
        <v>76</v>
      </c>
      <c r="C964" s="389" t="s">
        <v>450</v>
      </c>
      <c r="D964" s="390">
        <v>15</v>
      </c>
      <c r="E964" s="389">
        <v>1</v>
      </c>
      <c r="F964" s="389">
        <v>1</v>
      </c>
      <c r="G964" s="389"/>
      <c r="H964" s="391">
        <v>0.5</v>
      </c>
    </row>
    <row r="965" spans="1:10" s="3" customFormat="1" ht="14.25" customHeight="1" x14ac:dyDescent="0.2">
      <c r="A965" s="189">
        <v>28</v>
      </c>
      <c r="B965" s="2" t="s">
        <v>214</v>
      </c>
      <c r="C965" s="42"/>
      <c r="D965" s="76">
        <f>SUM(D966:D967)</f>
        <v>97</v>
      </c>
      <c r="E965" s="76">
        <f>SUM(E966:E967)</f>
        <v>38</v>
      </c>
      <c r="F965" s="76">
        <f>SUM(F966:F967)</f>
        <v>38</v>
      </c>
      <c r="G965" s="76">
        <f>SUM(G966:G967)</f>
        <v>0</v>
      </c>
      <c r="H965" s="121"/>
      <c r="J965" s="1"/>
    </row>
    <row r="966" spans="1:10" ht="14.25" customHeight="1" x14ac:dyDescent="0.2">
      <c r="A966" s="204" t="s">
        <v>787</v>
      </c>
      <c r="B966" s="5" t="s">
        <v>76</v>
      </c>
      <c r="C966" s="382" t="s">
        <v>433</v>
      </c>
      <c r="D966" s="381">
        <v>57</v>
      </c>
      <c r="E966" s="382">
        <v>36</v>
      </c>
      <c r="F966" s="382">
        <v>36</v>
      </c>
      <c r="G966" s="382"/>
      <c r="H966" s="383">
        <v>1</v>
      </c>
    </row>
    <row r="967" spans="1:10" ht="14.25" customHeight="1" x14ac:dyDescent="0.2">
      <c r="A967" s="203" t="s">
        <v>787</v>
      </c>
      <c r="B967" s="9" t="s">
        <v>76</v>
      </c>
      <c r="C967" s="382" t="s">
        <v>451</v>
      </c>
      <c r="D967" s="382">
        <v>40</v>
      </c>
      <c r="E967" s="382">
        <v>2</v>
      </c>
      <c r="F967" s="382">
        <v>2</v>
      </c>
      <c r="G967" s="382"/>
      <c r="H967" s="383">
        <v>1</v>
      </c>
    </row>
    <row r="968" spans="1:10" ht="14.25" customHeight="1" x14ac:dyDescent="0.2">
      <c r="A968" s="189">
        <v>29</v>
      </c>
      <c r="B968" s="2" t="s">
        <v>67</v>
      </c>
      <c r="C968" s="173"/>
      <c r="D968" s="70">
        <f>SUM(D969:D976)</f>
        <v>1021</v>
      </c>
      <c r="E968" s="70">
        <f>SUM(E969:E976)</f>
        <v>547</v>
      </c>
      <c r="F968" s="70">
        <f>SUM(F969:F976)</f>
        <v>510</v>
      </c>
      <c r="G968" s="70">
        <f>SUM(G969:G976)</f>
        <v>48</v>
      </c>
      <c r="H968" s="111"/>
    </row>
    <row r="969" spans="1:10" ht="14.25" customHeight="1" x14ac:dyDescent="0.2">
      <c r="A969" s="192" t="s">
        <v>787</v>
      </c>
      <c r="B969" s="5" t="s">
        <v>148</v>
      </c>
      <c r="C969" s="392" t="s">
        <v>330</v>
      </c>
      <c r="D969" s="393">
        <v>65</v>
      </c>
      <c r="E969" s="393">
        <v>48</v>
      </c>
      <c r="F969" s="393">
        <v>48</v>
      </c>
      <c r="G969" s="393">
        <v>48</v>
      </c>
      <c r="H969" s="227">
        <v>1</v>
      </c>
    </row>
    <row r="970" spans="1:10" ht="14.25" customHeight="1" x14ac:dyDescent="0.2">
      <c r="A970" s="192" t="s">
        <v>787</v>
      </c>
      <c r="B970" s="5" t="s">
        <v>148</v>
      </c>
      <c r="C970" s="392" t="s">
        <v>372</v>
      </c>
      <c r="D970" s="393">
        <v>112</v>
      </c>
      <c r="E970" s="393">
        <v>112</v>
      </c>
      <c r="F970" s="393">
        <v>112</v>
      </c>
      <c r="G970" s="393"/>
      <c r="H970" s="227">
        <v>1.2</v>
      </c>
    </row>
    <row r="971" spans="1:10" ht="14.25" customHeight="1" x14ac:dyDescent="0.2">
      <c r="A971" s="192" t="s">
        <v>787</v>
      </c>
      <c r="B971" s="5" t="s">
        <v>148</v>
      </c>
      <c r="C971" s="392" t="s">
        <v>302</v>
      </c>
      <c r="D971" s="393">
        <v>37</v>
      </c>
      <c r="E971" s="393">
        <v>37</v>
      </c>
      <c r="F971" s="393"/>
      <c r="G971" s="393"/>
      <c r="H971" s="227">
        <v>1.5</v>
      </c>
    </row>
    <row r="972" spans="1:10" ht="14.25" customHeight="1" x14ac:dyDescent="0.2">
      <c r="A972" s="197" t="s">
        <v>787</v>
      </c>
      <c r="B972" s="9" t="s">
        <v>76</v>
      </c>
      <c r="C972" s="332" t="s">
        <v>771</v>
      </c>
      <c r="D972" s="382">
        <v>159</v>
      </c>
      <c r="E972" s="382">
        <v>92</v>
      </c>
      <c r="F972" s="382">
        <v>92</v>
      </c>
      <c r="G972" s="382"/>
      <c r="H972" s="383">
        <v>1.2</v>
      </c>
    </row>
    <row r="973" spans="1:10" ht="14.25" customHeight="1" x14ac:dyDescent="0.2">
      <c r="A973" s="197" t="s">
        <v>787</v>
      </c>
      <c r="B973" s="9" t="s">
        <v>76</v>
      </c>
      <c r="C973" s="332" t="s">
        <v>438</v>
      </c>
      <c r="D973" s="382">
        <v>45</v>
      </c>
      <c r="E973" s="382">
        <v>45</v>
      </c>
      <c r="F973" s="382">
        <v>45</v>
      </c>
      <c r="G973" s="382"/>
      <c r="H973" s="383">
        <v>0.2</v>
      </c>
    </row>
    <row r="974" spans="1:10" ht="14.25" customHeight="1" x14ac:dyDescent="0.2">
      <c r="A974" s="197" t="s">
        <v>787</v>
      </c>
      <c r="B974" s="9" t="s">
        <v>76</v>
      </c>
      <c r="C974" s="332" t="s">
        <v>433</v>
      </c>
      <c r="D974" s="382">
        <v>248</v>
      </c>
      <c r="E974" s="382">
        <v>92</v>
      </c>
      <c r="F974" s="382">
        <v>92</v>
      </c>
      <c r="G974" s="382"/>
      <c r="H974" s="383">
        <v>1</v>
      </c>
    </row>
    <row r="975" spans="1:10" ht="14.25" customHeight="1" x14ac:dyDescent="0.2">
      <c r="A975" s="197" t="s">
        <v>787</v>
      </c>
      <c r="B975" s="9" t="s">
        <v>76</v>
      </c>
      <c r="C975" s="332" t="s">
        <v>444</v>
      </c>
      <c r="D975" s="382">
        <v>50</v>
      </c>
      <c r="E975" s="382">
        <v>50</v>
      </c>
      <c r="F975" s="382">
        <v>50</v>
      </c>
      <c r="G975" s="382"/>
      <c r="H975" s="383">
        <v>0.5</v>
      </c>
    </row>
    <row r="976" spans="1:10" ht="14.25" customHeight="1" x14ac:dyDescent="0.2">
      <c r="A976" s="197" t="s">
        <v>787</v>
      </c>
      <c r="B976" s="9" t="s">
        <v>76</v>
      </c>
      <c r="C976" s="382" t="s">
        <v>633</v>
      </c>
      <c r="D976" s="382">
        <v>305</v>
      </c>
      <c r="E976" s="382">
        <v>71</v>
      </c>
      <c r="F976" s="382">
        <v>71</v>
      </c>
      <c r="G976" s="382"/>
      <c r="H976" s="383">
        <v>1.5</v>
      </c>
    </row>
    <row r="977" spans="1:10" ht="14.25" customHeight="1" x14ac:dyDescent="0.2">
      <c r="A977" s="194">
        <v>30</v>
      </c>
      <c r="B977" s="4" t="s">
        <v>122</v>
      </c>
      <c r="C977" s="37"/>
      <c r="D977" s="86">
        <f>SUM(D978:D978)</f>
        <v>0</v>
      </c>
      <c r="E977" s="86">
        <f>SUM(E978:E978)</f>
        <v>0</v>
      </c>
      <c r="F977" s="86">
        <f>SUM(F978:F978)</f>
        <v>0</v>
      </c>
      <c r="G977" s="86">
        <f>SUM(G978:G978)</f>
        <v>0</v>
      </c>
      <c r="H977" s="132"/>
    </row>
    <row r="978" spans="1:10" ht="14.25" customHeight="1" x14ac:dyDescent="0.2">
      <c r="A978" s="191" t="s">
        <v>787</v>
      </c>
      <c r="B978" s="7" t="s">
        <v>125</v>
      </c>
      <c r="C978" s="37" t="s">
        <v>336</v>
      </c>
      <c r="D978" s="156">
        <v>0</v>
      </c>
      <c r="E978" s="156">
        <v>0</v>
      </c>
      <c r="F978" s="156">
        <v>0</v>
      </c>
      <c r="G978" s="156">
        <v>0</v>
      </c>
      <c r="H978" s="132">
        <v>2</v>
      </c>
    </row>
    <row r="979" spans="1:10" ht="14.25" customHeight="1" x14ac:dyDescent="0.2">
      <c r="A979" s="189">
        <v>31</v>
      </c>
      <c r="B979" s="2" t="s">
        <v>119</v>
      </c>
      <c r="C979" s="34"/>
      <c r="D979" s="76">
        <f>SUM(D980:D981)</f>
        <v>55</v>
      </c>
      <c r="E979" s="76">
        <f>SUM(E980:E981)</f>
        <v>55</v>
      </c>
      <c r="F979" s="76">
        <f>SUM(F980:F981)</f>
        <v>50</v>
      </c>
      <c r="G979" s="76">
        <f>SUM(G980:G981)</f>
        <v>0</v>
      </c>
      <c r="H979" s="124"/>
    </row>
    <row r="980" spans="1:10" ht="14.25" customHeight="1" x14ac:dyDescent="0.2">
      <c r="A980" s="192" t="s">
        <v>787</v>
      </c>
      <c r="B980" s="5" t="s">
        <v>125</v>
      </c>
      <c r="C980" s="54" t="s">
        <v>369</v>
      </c>
      <c r="D980" s="153">
        <v>50</v>
      </c>
      <c r="E980" s="153">
        <v>50</v>
      </c>
      <c r="F980" s="153">
        <v>50</v>
      </c>
      <c r="G980" s="153">
        <v>0</v>
      </c>
      <c r="H980" s="154">
        <v>1</v>
      </c>
    </row>
    <row r="981" spans="1:10" ht="14.25" customHeight="1" x14ac:dyDescent="0.2">
      <c r="A981" s="192" t="s">
        <v>787</v>
      </c>
      <c r="B981" s="394" t="s">
        <v>148</v>
      </c>
      <c r="C981" s="54" t="s">
        <v>358</v>
      </c>
      <c r="D981" s="393">
        <v>5</v>
      </c>
      <c r="E981" s="393">
        <v>5</v>
      </c>
      <c r="F981" s="393"/>
      <c r="G981" s="393"/>
      <c r="H981" s="154">
        <v>2.2000000000000002</v>
      </c>
    </row>
    <row r="982" spans="1:10" s="3" customFormat="1" ht="14.25" customHeight="1" x14ac:dyDescent="0.2">
      <c r="A982" s="189">
        <v>32</v>
      </c>
      <c r="B982" s="2" t="s">
        <v>255</v>
      </c>
      <c r="C982" s="42"/>
      <c r="D982" s="76">
        <f>SUM(D983)</f>
        <v>20</v>
      </c>
      <c r="E982" s="76">
        <f>SUM(E983)</f>
        <v>10</v>
      </c>
      <c r="F982" s="76">
        <f>SUM(F983)</f>
        <v>10</v>
      </c>
      <c r="G982" s="76">
        <f>SUM(G983)</f>
        <v>0</v>
      </c>
      <c r="H982" s="121"/>
      <c r="J982" s="1"/>
    </row>
    <row r="983" spans="1:10" ht="14.25" customHeight="1" x14ac:dyDescent="0.2">
      <c r="A983" s="193" t="s">
        <v>787</v>
      </c>
      <c r="B983" s="6" t="s">
        <v>76</v>
      </c>
      <c r="C983" s="382" t="s">
        <v>433</v>
      </c>
      <c r="D983" s="381">
        <v>20</v>
      </c>
      <c r="E983" s="382">
        <v>10</v>
      </c>
      <c r="F983" s="382">
        <v>10</v>
      </c>
      <c r="G983" s="382"/>
      <c r="H983" s="383">
        <v>0.8</v>
      </c>
    </row>
    <row r="984" spans="1:10" s="3" customFormat="1" ht="14.25" customHeight="1" x14ac:dyDescent="0.2">
      <c r="A984" s="189">
        <v>33</v>
      </c>
      <c r="B984" s="2" t="s">
        <v>772</v>
      </c>
      <c r="C984" s="42"/>
      <c r="D984" s="76">
        <f>SUM(D985)</f>
        <v>10</v>
      </c>
      <c r="E984" s="76">
        <f>SUM(E985)</f>
        <v>10</v>
      </c>
      <c r="F984" s="76">
        <f>SUM(F985)</f>
        <v>10</v>
      </c>
      <c r="G984" s="76">
        <f>SUM(G985)</f>
        <v>0</v>
      </c>
      <c r="H984" s="121"/>
      <c r="J984" s="1"/>
    </row>
    <row r="985" spans="1:10" ht="14.25" customHeight="1" x14ac:dyDescent="0.2">
      <c r="A985" s="193" t="s">
        <v>787</v>
      </c>
      <c r="B985" s="6" t="s">
        <v>76</v>
      </c>
      <c r="C985" s="395" t="s">
        <v>773</v>
      </c>
      <c r="D985" s="395">
        <v>10</v>
      </c>
      <c r="E985" s="395">
        <v>10</v>
      </c>
      <c r="F985" s="395">
        <v>10</v>
      </c>
      <c r="G985" s="395"/>
      <c r="H985" s="396">
        <v>0.8</v>
      </c>
    </row>
    <row r="986" spans="1:10" ht="14.25" customHeight="1" x14ac:dyDescent="0.2">
      <c r="A986" s="189">
        <v>34</v>
      </c>
      <c r="B986" s="2" t="s">
        <v>257</v>
      </c>
      <c r="C986" s="42"/>
      <c r="D986" s="76">
        <f>SUM(D987:D989)</f>
        <v>102</v>
      </c>
      <c r="E986" s="76">
        <f>SUM(E987:E989)</f>
        <v>48</v>
      </c>
      <c r="F986" s="76">
        <f>SUM(F987:F989)</f>
        <v>48</v>
      </c>
      <c r="G986" s="76">
        <f>SUM(G987:G989)</f>
        <v>0</v>
      </c>
      <c r="H986" s="121"/>
    </row>
    <row r="987" spans="1:10" ht="14.25" customHeight="1" x14ac:dyDescent="0.2">
      <c r="A987" s="195" t="s">
        <v>787</v>
      </c>
      <c r="B987" s="46" t="s">
        <v>76</v>
      </c>
      <c r="C987" s="397" t="s">
        <v>774</v>
      </c>
      <c r="D987" s="397">
        <v>34</v>
      </c>
      <c r="E987" s="397">
        <v>9</v>
      </c>
      <c r="F987" s="397">
        <v>9</v>
      </c>
      <c r="G987" s="397"/>
      <c r="H987" s="398">
        <v>1</v>
      </c>
    </row>
    <row r="988" spans="1:10" ht="14.25" customHeight="1" x14ac:dyDescent="0.2">
      <c r="A988" s="192" t="s">
        <v>787</v>
      </c>
      <c r="B988" s="5" t="s">
        <v>76</v>
      </c>
      <c r="C988" s="385" t="s">
        <v>437</v>
      </c>
      <c r="D988" s="387">
        <v>24</v>
      </c>
      <c r="E988" s="387">
        <v>24</v>
      </c>
      <c r="F988" s="387">
        <v>24</v>
      </c>
      <c r="G988" s="387"/>
      <c r="H988" s="388">
        <v>0.2</v>
      </c>
    </row>
    <row r="989" spans="1:10" ht="14.25" customHeight="1" x14ac:dyDescent="0.2">
      <c r="A989" s="205" t="s">
        <v>787</v>
      </c>
      <c r="B989" s="38" t="s">
        <v>76</v>
      </c>
      <c r="C989" s="378" t="s">
        <v>460</v>
      </c>
      <c r="D989" s="389">
        <v>44</v>
      </c>
      <c r="E989" s="389">
        <v>15</v>
      </c>
      <c r="F989" s="389">
        <v>15</v>
      </c>
      <c r="G989" s="389"/>
      <c r="H989" s="391">
        <v>0.8</v>
      </c>
    </row>
    <row r="990" spans="1:10" ht="14.25" customHeight="1" x14ac:dyDescent="0.2">
      <c r="A990" s="189">
        <v>35</v>
      </c>
      <c r="B990" s="2" t="s">
        <v>256</v>
      </c>
      <c r="C990" s="34"/>
      <c r="D990" s="76">
        <f>D991</f>
        <v>10</v>
      </c>
      <c r="E990" s="76">
        <f>E991</f>
        <v>1</v>
      </c>
      <c r="F990" s="76">
        <f>F991</f>
        <v>1</v>
      </c>
      <c r="G990" s="76">
        <f>G991</f>
        <v>0</v>
      </c>
      <c r="H990" s="124"/>
    </row>
    <row r="991" spans="1:10" ht="14.25" customHeight="1" x14ac:dyDescent="0.2">
      <c r="A991" s="193" t="s">
        <v>787</v>
      </c>
      <c r="B991" s="6" t="s">
        <v>76</v>
      </c>
      <c r="C991" s="382" t="s">
        <v>433</v>
      </c>
      <c r="D991" s="381">
        <v>10</v>
      </c>
      <c r="E991" s="382">
        <v>1</v>
      </c>
      <c r="F991" s="382">
        <v>1</v>
      </c>
      <c r="G991" s="382"/>
      <c r="H991" s="383">
        <v>0.7</v>
      </c>
    </row>
    <row r="992" spans="1:10" ht="14.25" customHeight="1" x14ac:dyDescent="0.2">
      <c r="A992" s="194">
        <v>36</v>
      </c>
      <c r="B992" s="4" t="s">
        <v>51</v>
      </c>
      <c r="C992" s="175"/>
      <c r="D992" s="84">
        <f>SUM(D993)</f>
        <v>30</v>
      </c>
      <c r="E992" s="84">
        <f>SUM(E993)</f>
        <v>5</v>
      </c>
      <c r="F992" s="84">
        <f>SUM(F993)</f>
        <v>5</v>
      </c>
      <c r="G992" s="84">
        <f>SUM(G993)</f>
        <v>0</v>
      </c>
      <c r="H992" s="129"/>
    </row>
    <row r="993" spans="1:8" ht="14.25" customHeight="1" x14ac:dyDescent="0.2">
      <c r="A993" s="193" t="s">
        <v>787</v>
      </c>
      <c r="B993" s="6" t="s">
        <v>76</v>
      </c>
      <c r="C993" s="63" t="s">
        <v>439</v>
      </c>
      <c r="D993" s="88">
        <v>30</v>
      </c>
      <c r="E993" s="88">
        <v>5</v>
      </c>
      <c r="F993" s="88">
        <v>5</v>
      </c>
      <c r="G993" s="88"/>
      <c r="H993" s="134">
        <v>0.8</v>
      </c>
    </row>
    <row r="994" spans="1:8" ht="14.25" customHeight="1" x14ac:dyDescent="0.2">
      <c r="A994" s="189">
        <v>37</v>
      </c>
      <c r="B994" s="2" t="s">
        <v>109</v>
      </c>
      <c r="C994" s="173"/>
      <c r="D994" s="77">
        <f>SUM(D995:D995)</f>
        <v>30</v>
      </c>
      <c r="E994" s="77">
        <f>SUM(E995:E995)</f>
        <v>21</v>
      </c>
      <c r="F994" s="77">
        <f>SUM(F995:F995)</f>
        <v>21</v>
      </c>
      <c r="G994" s="77">
        <f>SUM(G995:G995)</f>
        <v>0</v>
      </c>
      <c r="H994" s="122"/>
    </row>
    <row r="995" spans="1:8" ht="14.25" customHeight="1" x14ac:dyDescent="0.2">
      <c r="A995" s="193" t="s">
        <v>787</v>
      </c>
      <c r="B995" s="6" t="s">
        <v>76</v>
      </c>
      <c r="C995" s="382" t="s">
        <v>433</v>
      </c>
      <c r="D995" s="381">
        <v>30</v>
      </c>
      <c r="E995" s="382">
        <v>21</v>
      </c>
      <c r="F995" s="382">
        <v>21</v>
      </c>
      <c r="G995" s="382"/>
      <c r="H995" s="383">
        <v>0.8</v>
      </c>
    </row>
    <row r="996" spans="1:8" ht="14.25" customHeight="1" x14ac:dyDescent="0.2">
      <c r="A996" s="189">
        <v>38</v>
      </c>
      <c r="B996" s="2" t="s">
        <v>283</v>
      </c>
      <c r="C996" s="173"/>
      <c r="D996" s="77">
        <f>SUM(D997:D997)</f>
        <v>131</v>
      </c>
      <c r="E996" s="77">
        <f>SUM(E997:E997)</f>
        <v>125</v>
      </c>
      <c r="F996" s="77">
        <f>SUM(F997:F997)</f>
        <v>125</v>
      </c>
      <c r="G996" s="77">
        <f>SUM(G997:G997)</f>
        <v>125</v>
      </c>
      <c r="H996" s="122"/>
    </row>
    <row r="997" spans="1:8" ht="14.25" customHeight="1" x14ac:dyDescent="0.2">
      <c r="A997" s="193" t="s">
        <v>787</v>
      </c>
      <c r="B997" s="6" t="s">
        <v>148</v>
      </c>
      <c r="C997" s="63" t="s">
        <v>303</v>
      </c>
      <c r="D997" s="88">
        <v>131</v>
      </c>
      <c r="E997" s="88">
        <v>125</v>
      </c>
      <c r="F997" s="88">
        <v>125</v>
      </c>
      <c r="G997" s="88">
        <v>125</v>
      </c>
      <c r="H997" s="134">
        <v>2.2000000000000002</v>
      </c>
    </row>
    <row r="998" spans="1:8" ht="14.25" customHeight="1" x14ac:dyDescent="0.2">
      <c r="A998" s="189">
        <v>39</v>
      </c>
      <c r="B998" s="2" t="s">
        <v>140</v>
      </c>
      <c r="C998" s="173"/>
      <c r="D998" s="77">
        <f>SUM(D999:D999)</f>
        <v>47</v>
      </c>
      <c r="E998" s="77">
        <f>SUM(E999:E999)</f>
        <v>44</v>
      </c>
      <c r="F998" s="77">
        <f>SUM(F999:F999)</f>
        <v>44</v>
      </c>
      <c r="G998" s="77">
        <f>SUM(G999:G999)</f>
        <v>0</v>
      </c>
      <c r="H998" s="122"/>
    </row>
    <row r="999" spans="1:8" ht="14.25" customHeight="1" x14ac:dyDescent="0.2">
      <c r="A999" s="193" t="s">
        <v>787</v>
      </c>
      <c r="B999" s="6" t="s">
        <v>148</v>
      </c>
      <c r="C999" s="63" t="s">
        <v>330</v>
      </c>
      <c r="D999" s="88">
        <v>47</v>
      </c>
      <c r="E999" s="88">
        <v>44</v>
      </c>
      <c r="F999" s="88">
        <v>44</v>
      </c>
      <c r="G999" s="88"/>
      <c r="H999" s="134">
        <v>2.2999999999999998</v>
      </c>
    </row>
    <row r="1000" spans="1:8" ht="14.25" customHeight="1" x14ac:dyDescent="0.2">
      <c r="A1000" s="194">
        <v>40</v>
      </c>
      <c r="B1000" s="4" t="s">
        <v>110</v>
      </c>
      <c r="C1000" s="37"/>
      <c r="D1000" s="86">
        <f>SUM(D1001:D1004)</f>
        <v>266</v>
      </c>
      <c r="E1000" s="86">
        <f>SUM(E1001:E1004)</f>
        <v>191</v>
      </c>
      <c r="F1000" s="86">
        <f>SUM(F1001:F1004)</f>
        <v>191</v>
      </c>
      <c r="G1000" s="86">
        <f>SUM(G1001:G1004)</f>
        <v>0</v>
      </c>
      <c r="H1000" s="132"/>
    </row>
    <row r="1001" spans="1:8" ht="14.25" customHeight="1" x14ac:dyDescent="0.2">
      <c r="A1001" s="204" t="s">
        <v>787</v>
      </c>
      <c r="B1001" s="5" t="s">
        <v>125</v>
      </c>
      <c r="C1001" s="54" t="s">
        <v>306</v>
      </c>
      <c r="D1001" s="153">
        <v>150</v>
      </c>
      <c r="E1001" s="153">
        <v>148</v>
      </c>
      <c r="F1001" s="153">
        <v>148</v>
      </c>
      <c r="G1001" s="153">
        <v>0</v>
      </c>
      <c r="H1001" s="154">
        <v>1.5</v>
      </c>
    </row>
    <row r="1002" spans="1:8" ht="14.25" customHeight="1" x14ac:dyDescent="0.2">
      <c r="A1002" s="195" t="s">
        <v>787</v>
      </c>
      <c r="B1002" s="5" t="s">
        <v>148</v>
      </c>
      <c r="C1002" s="54" t="s">
        <v>304</v>
      </c>
      <c r="D1002" s="153">
        <v>47</v>
      </c>
      <c r="E1002" s="153">
        <v>10</v>
      </c>
      <c r="F1002" s="153">
        <v>10</v>
      </c>
      <c r="G1002" s="153"/>
      <c r="H1002" s="154">
        <v>2.2000000000000002</v>
      </c>
    </row>
    <row r="1003" spans="1:8" ht="14.25" customHeight="1" x14ac:dyDescent="0.2">
      <c r="A1003" s="202" t="s">
        <v>787</v>
      </c>
      <c r="B1003" s="5" t="s">
        <v>76</v>
      </c>
      <c r="C1003" s="380" t="s">
        <v>433</v>
      </c>
      <c r="D1003" s="381">
        <v>50</v>
      </c>
      <c r="E1003" s="381">
        <v>26</v>
      </c>
      <c r="F1003" s="381">
        <v>26</v>
      </c>
      <c r="G1003" s="338"/>
      <c r="H1003" s="333">
        <v>0.7</v>
      </c>
    </row>
    <row r="1004" spans="1:8" ht="14.25" customHeight="1" x14ac:dyDescent="0.2">
      <c r="A1004" s="202" t="s">
        <v>787</v>
      </c>
      <c r="B1004" s="5" t="s">
        <v>76</v>
      </c>
      <c r="C1004" s="380" t="s">
        <v>761</v>
      </c>
      <c r="D1004" s="381">
        <v>19</v>
      </c>
      <c r="E1004" s="381">
        <v>7</v>
      </c>
      <c r="F1004" s="381">
        <v>7</v>
      </c>
      <c r="G1004" s="338"/>
      <c r="H1004" s="333">
        <v>0.7</v>
      </c>
    </row>
    <row r="1005" spans="1:8" ht="14.25" customHeight="1" x14ac:dyDescent="0.2">
      <c r="A1005" s="189">
        <v>41</v>
      </c>
      <c r="B1005" s="2" t="s">
        <v>471</v>
      </c>
      <c r="C1005" s="173"/>
      <c r="D1005" s="77">
        <f>SUM(D1006:D1006)</f>
        <v>90</v>
      </c>
      <c r="E1005" s="77">
        <f>SUM(E1006:E1006)</f>
        <v>81</v>
      </c>
      <c r="F1005" s="77">
        <f>SUM(F1006:F1006)</f>
        <v>81</v>
      </c>
      <c r="G1005" s="77">
        <f>SUM(G1006:G1006)</f>
        <v>0</v>
      </c>
      <c r="H1005" s="127"/>
    </row>
    <row r="1006" spans="1:8" ht="14.25" customHeight="1" x14ac:dyDescent="0.2">
      <c r="A1006" s="193" t="s">
        <v>787</v>
      </c>
      <c r="B1006" s="6" t="s">
        <v>76</v>
      </c>
      <c r="C1006" s="382" t="s">
        <v>448</v>
      </c>
      <c r="D1006" s="382">
        <v>90</v>
      </c>
      <c r="E1006" s="382">
        <v>81</v>
      </c>
      <c r="F1006" s="382">
        <v>81</v>
      </c>
      <c r="G1006" s="382"/>
      <c r="H1006" s="383">
        <v>1</v>
      </c>
    </row>
    <row r="1007" spans="1:8" ht="14.25" customHeight="1" x14ac:dyDescent="0.2">
      <c r="A1007" s="189">
        <v>42</v>
      </c>
      <c r="B1007" s="2" t="s">
        <v>775</v>
      </c>
      <c r="C1007" s="34"/>
      <c r="D1007" s="76">
        <f>D1008</f>
        <v>200</v>
      </c>
      <c r="E1007" s="76">
        <f>E1008</f>
        <v>29</v>
      </c>
      <c r="F1007" s="76">
        <f>F1008</f>
        <v>29</v>
      </c>
      <c r="G1007" s="76">
        <f>G1008</f>
        <v>0</v>
      </c>
      <c r="H1007" s="124"/>
    </row>
    <row r="1008" spans="1:8" ht="14.25" customHeight="1" x14ac:dyDescent="0.2">
      <c r="A1008" s="193" t="s">
        <v>787</v>
      </c>
      <c r="B1008" s="6" t="s">
        <v>76</v>
      </c>
      <c r="C1008" s="63" t="s">
        <v>438</v>
      </c>
      <c r="D1008" s="88">
        <v>200</v>
      </c>
      <c r="E1008" s="88">
        <v>29</v>
      </c>
      <c r="F1008" s="88">
        <v>29</v>
      </c>
      <c r="G1008" s="88"/>
      <c r="H1008" s="134">
        <v>0.8</v>
      </c>
    </row>
    <row r="1009" spans="1:10" ht="12.75" customHeight="1" x14ac:dyDescent="0.2">
      <c r="A1009" s="189">
        <v>43</v>
      </c>
      <c r="B1009" s="2" t="s">
        <v>539</v>
      </c>
      <c r="C1009" s="34"/>
      <c r="D1009" s="76">
        <f>SUM(D1010:D1016)</f>
        <v>616</v>
      </c>
      <c r="E1009" s="76">
        <f>SUM(E1010:E1016)</f>
        <v>335</v>
      </c>
      <c r="F1009" s="76">
        <f>SUM(F1010:F1016)</f>
        <v>335</v>
      </c>
      <c r="G1009" s="76">
        <f>SUM(G1010:G1016)</f>
        <v>0</v>
      </c>
      <c r="H1009" s="124"/>
    </row>
    <row r="1010" spans="1:10" ht="12.75" customHeight="1" x14ac:dyDescent="0.2">
      <c r="A1010" s="192" t="s">
        <v>787</v>
      </c>
      <c r="B1010" s="5" t="s">
        <v>148</v>
      </c>
      <c r="C1010" s="54" t="s">
        <v>365</v>
      </c>
      <c r="D1010" s="153">
        <v>179</v>
      </c>
      <c r="E1010" s="153">
        <v>179</v>
      </c>
      <c r="F1010" s="153">
        <v>179</v>
      </c>
      <c r="G1010" s="158"/>
      <c r="H1010" s="154">
        <v>0.5</v>
      </c>
    </row>
    <row r="1011" spans="1:10" ht="12.75" customHeight="1" x14ac:dyDescent="0.2">
      <c r="A1011" s="192" t="s">
        <v>787</v>
      </c>
      <c r="B1011" s="5" t="s">
        <v>76</v>
      </c>
      <c r="C1011" s="54" t="s">
        <v>362</v>
      </c>
      <c r="D1011" s="153">
        <v>13</v>
      </c>
      <c r="E1011" s="153">
        <v>13</v>
      </c>
      <c r="F1011" s="153">
        <v>13</v>
      </c>
      <c r="G1011" s="158"/>
      <c r="H1011" s="154">
        <v>0.2</v>
      </c>
    </row>
    <row r="1012" spans="1:10" ht="12.75" customHeight="1" x14ac:dyDescent="0.2">
      <c r="A1012" s="192" t="s">
        <v>787</v>
      </c>
      <c r="B1012" s="5" t="s">
        <v>76</v>
      </c>
      <c r="C1012" s="54" t="s">
        <v>757</v>
      </c>
      <c r="D1012" s="153">
        <v>22</v>
      </c>
      <c r="E1012" s="153">
        <v>21</v>
      </c>
      <c r="F1012" s="153">
        <v>21</v>
      </c>
      <c r="G1012" s="158"/>
      <c r="H1012" s="154">
        <v>0.4</v>
      </c>
    </row>
    <row r="1013" spans="1:10" ht="12.75" customHeight="1" x14ac:dyDescent="0.2">
      <c r="A1013" s="192" t="s">
        <v>787</v>
      </c>
      <c r="B1013" s="5" t="s">
        <v>76</v>
      </c>
      <c r="C1013" s="54" t="s">
        <v>766</v>
      </c>
      <c r="D1013" s="153">
        <v>97</v>
      </c>
      <c r="E1013" s="153">
        <v>25</v>
      </c>
      <c r="F1013" s="153">
        <v>25</v>
      </c>
      <c r="G1013" s="158"/>
      <c r="H1013" s="154">
        <v>0.5</v>
      </c>
    </row>
    <row r="1014" spans="1:10" ht="12.75" customHeight="1" x14ac:dyDescent="0.2">
      <c r="A1014" s="192" t="s">
        <v>787</v>
      </c>
      <c r="B1014" s="5" t="s">
        <v>76</v>
      </c>
      <c r="C1014" s="54" t="s">
        <v>311</v>
      </c>
      <c r="D1014" s="153">
        <v>90</v>
      </c>
      <c r="E1014" s="153">
        <v>48</v>
      </c>
      <c r="F1014" s="153">
        <v>48</v>
      </c>
      <c r="G1014" s="158"/>
      <c r="H1014" s="154">
        <v>0.6</v>
      </c>
    </row>
    <row r="1015" spans="1:10" ht="12.75" customHeight="1" x14ac:dyDescent="0.2">
      <c r="A1015" s="192" t="s">
        <v>787</v>
      </c>
      <c r="B1015" s="5" t="s">
        <v>76</v>
      </c>
      <c r="C1015" s="54" t="s">
        <v>452</v>
      </c>
      <c r="D1015" s="153">
        <v>75</v>
      </c>
      <c r="E1015" s="153">
        <v>35</v>
      </c>
      <c r="F1015" s="153">
        <v>35</v>
      </c>
      <c r="G1015" s="158"/>
      <c r="H1015" s="154">
        <v>0.6</v>
      </c>
    </row>
    <row r="1016" spans="1:10" ht="12.75" customHeight="1" x14ac:dyDescent="0.2">
      <c r="A1016" s="204" t="s">
        <v>787</v>
      </c>
      <c r="B1016" s="5" t="s">
        <v>76</v>
      </c>
      <c r="C1016" s="54" t="s">
        <v>447</v>
      </c>
      <c r="D1016" s="153">
        <v>140</v>
      </c>
      <c r="E1016" s="153">
        <v>14</v>
      </c>
      <c r="F1016" s="153">
        <v>14</v>
      </c>
      <c r="G1016" s="153"/>
      <c r="H1016" s="154">
        <v>1.5</v>
      </c>
    </row>
    <row r="1017" spans="1:10" ht="14.25" customHeight="1" x14ac:dyDescent="0.2">
      <c r="A1017" s="189">
        <v>44</v>
      </c>
      <c r="B1017" s="2" t="s">
        <v>588</v>
      </c>
      <c r="C1017" s="34"/>
      <c r="D1017" s="76">
        <f>D1018+D1019</f>
        <v>150</v>
      </c>
      <c r="E1017" s="76">
        <f t="shared" ref="E1017:G1017" si="15">E1018+E1019</f>
        <v>106</v>
      </c>
      <c r="F1017" s="76">
        <f t="shared" si="15"/>
        <v>106</v>
      </c>
      <c r="G1017" s="76">
        <f t="shared" si="15"/>
        <v>0</v>
      </c>
      <c r="H1017" s="124"/>
    </row>
    <row r="1018" spans="1:10" ht="14.25" customHeight="1" x14ac:dyDescent="0.2">
      <c r="A1018" s="193" t="s">
        <v>787</v>
      </c>
      <c r="B1018" s="6" t="s">
        <v>125</v>
      </c>
      <c r="C1018" s="63" t="s">
        <v>589</v>
      </c>
      <c r="D1018" s="88">
        <v>50</v>
      </c>
      <c r="E1018" s="88">
        <v>46</v>
      </c>
      <c r="F1018" s="88">
        <v>46</v>
      </c>
      <c r="G1018" s="88">
        <v>0</v>
      </c>
      <c r="H1018" s="134">
        <v>0.6</v>
      </c>
    </row>
    <row r="1019" spans="1:10" ht="14.25" customHeight="1" x14ac:dyDescent="0.2">
      <c r="A1019" s="193" t="s">
        <v>787</v>
      </c>
      <c r="B1019" s="6" t="s">
        <v>76</v>
      </c>
      <c r="C1019" s="380" t="s">
        <v>432</v>
      </c>
      <c r="D1019" s="153">
        <v>100</v>
      </c>
      <c r="E1019" s="153">
        <v>60</v>
      </c>
      <c r="F1019" s="153">
        <v>60</v>
      </c>
      <c r="G1019" s="153"/>
      <c r="H1019" s="153">
        <v>2</v>
      </c>
    </row>
    <row r="1020" spans="1:10" ht="14.25" customHeight="1" x14ac:dyDescent="0.2">
      <c r="A1020" s="189">
        <v>45</v>
      </c>
      <c r="B1020" s="2" t="s">
        <v>590</v>
      </c>
      <c r="C1020" s="34"/>
      <c r="D1020" s="76">
        <f>D1021</f>
        <v>50</v>
      </c>
      <c r="E1020" s="76">
        <f>E1021</f>
        <v>29</v>
      </c>
      <c r="F1020" s="76">
        <f>F1021</f>
        <v>29</v>
      </c>
      <c r="G1020" s="76">
        <f>G1021</f>
        <v>0</v>
      </c>
      <c r="H1020" s="124"/>
    </row>
    <row r="1021" spans="1:10" ht="14.25" customHeight="1" x14ac:dyDescent="0.2">
      <c r="A1021" s="193" t="s">
        <v>787</v>
      </c>
      <c r="B1021" s="6" t="s">
        <v>125</v>
      </c>
      <c r="C1021" s="63" t="s">
        <v>589</v>
      </c>
      <c r="D1021" s="88">
        <v>50</v>
      </c>
      <c r="E1021" s="88">
        <v>29</v>
      </c>
      <c r="F1021" s="88">
        <v>29</v>
      </c>
      <c r="G1021" s="88">
        <v>0</v>
      </c>
      <c r="H1021" s="134">
        <v>0.6</v>
      </c>
    </row>
    <row r="1022" spans="1:10" ht="14.25" customHeight="1" x14ac:dyDescent="0.2">
      <c r="A1022" s="189">
        <v>46</v>
      </c>
      <c r="B1022" s="2" t="s">
        <v>591</v>
      </c>
      <c r="C1022" s="34"/>
      <c r="D1022" s="76">
        <f>D1023</f>
        <v>50</v>
      </c>
      <c r="E1022" s="76">
        <f>E1023</f>
        <v>45</v>
      </c>
      <c r="F1022" s="76">
        <f>F1023</f>
        <v>45</v>
      </c>
      <c r="G1022" s="76">
        <f>G1023</f>
        <v>0</v>
      </c>
      <c r="H1022" s="124"/>
    </row>
    <row r="1023" spans="1:10" ht="14.25" customHeight="1" x14ac:dyDescent="0.2">
      <c r="A1023" s="193" t="s">
        <v>787</v>
      </c>
      <c r="B1023" s="6" t="s">
        <v>125</v>
      </c>
      <c r="C1023" s="63" t="s">
        <v>589</v>
      </c>
      <c r="D1023" s="88">
        <v>50</v>
      </c>
      <c r="E1023" s="88">
        <v>45</v>
      </c>
      <c r="F1023" s="88">
        <v>45</v>
      </c>
      <c r="G1023" s="88">
        <v>0</v>
      </c>
      <c r="H1023" s="134">
        <v>0.6</v>
      </c>
    </row>
    <row r="1024" spans="1:10" s="3" customFormat="1" x14ac:dyDescent="0.2">
      <c r="A1024" s="194">
        <v>47</v>
      </c>
      <c r="B1024" s="4" t="s">
        <v>532</v>
      </c>
      <c r="C1024" s="177"/>
      <c r="D1024" s="98">
        <f>SUM(D1025:D1030)</f>
        <v>460</v>
      </c>
      <c r="E1024" s="98">
        <f t="shared" ref="E1024:G1024" si="16">SUM(E1025:E1030)</f>
        <v>207</v>
      </c>
      <c r="F1024" s="98">
        <f t="shared" si="16"/>
        <v>207</v>
      </c>
      <c r="G1024" s="98">
        <f t="shared" si="16"/>
        <v>0</v>
      </c>
      <c r="H1024" s="164"/>
      <c r="J1024" s="1"/>
    </row>
    <row r="1025" spans="1:10" x14ac:dyDescent="0.2">
      <c r="A1025" s="193" t="s">
        <v>787</v>
      </c>
      <c r="B1025" s="6" t="s">
        <v>113</v>
      </c>
      <c r="C1025" s="63" t="s">
        <v>527</v>
      </c>
      <c r="D1025" s="90">
        <v>130</v>
      </c>
      <c r="E1025" s="90">
        <v>69</v>
      </c>
      <c r="F1025" s="90">
        <v>69</v>
      </c>
      <c r="G1025" s="90"/>
      <c r="H1025" s="136">
        <v>0.6</v>
      </c>
    </row>
    <row r="1026" spans="1:10" x14ac:dyDescent="0.2">
      <c r="A1026" s="193" t="s">
        <v>787</v>
      </c>
      <c r="B1026" s="6" t="s">
        <v>76</v>
      </c>
      <c r="C1026" s="380" t="s">
        <v>469</v>
      </c>
      <c r="D1026" s="381">
        <v>53</v>
      </c>
      <c r="E1026" s="381">
        <v>34</v>
      </c>
      <c r="F1026" s="381">
        <v>34</v>
      </c>
      <c r="G1026" s="338"/>
      <c r="H1026" s="379">
        <v>0.1</v>
      </c>
    </row>
    <row r="1027" spans="1:10" x14ac:dyDescent="0.2">
      <c r="A1027" s="193" t="s">
        <v>787</v>
      </c>
      <c r="B1027" s="6" t="s">
        <v>76</v>
      </c>
      <c r="C1027" s="380" t="s">
        <v>437</v>
      </c>
      <c r="D1027" s="381">
        <v>32</v>
      </c>
      <c r="E1027" s="381">
        <v>32</v>
      </c>
      <c r="F1027" s="381">
        <v>32</v>
      </c>
      <c r="G1027" s="338"/>
      <c r="H1027" s="379">
        <v>0.15</v>
      </c>
    </row>
    <row r="1028" spans="1:10" x14ac:dyDescent="0.2">
      <c r="A1028" s="193" t="s">
        <v>787</v>
      </c>
      <c r="B1028" s="6" t="s">
        <v>76</v>
      </c>
      <c r="C1028" s="380" t="s">
        <v>433</v>
      </c>
      <c r="D1028" s="381">
        <v>60</v>
      </c>
      <c r="E1028" s="381">
        <v>4</v>
      </c>
      <c r="F1028" s="381">
        <v>4</v>
      </c>
      <c r="G1028" s="338"/>
      <c r="H1028" s="333">
        <v>0.4</v>
      </c>
    </row>
    <row r="1029" spans="1:10" x14ac:dyDescent="0.2">
      <c r="A1029" s="193" t="s">
        <v>787</v>
      </c>
      <c r="B1029" s="6" t="s">
        <v>76</v>
      </c>
      <c r="C1029" s="380" t="s">
        <v>761</v>
      </c>
      <c r="D1029" s="332">
        <v>60</v>
      </c>
      <c r="E1029" s="332">
        <v>7</v>
      </c>
      <c r="F1029" s="332">
        <v>7</v>
      </c>
      <c r="G1029" s="338"/>
      <c r="H1029" s="333">
        <v>0.5</v>
      </c>
    </row>
    <row r="1030" spans="1:10" x14ac:dyDescent="0.2">
      <c r="A1030" s="193" t="s">
        <v>787</v>
      </c>
      <c r="B1030" s="6" t="s">
        <v>76</v>
      </c>
      <c r="C1030" s="380" t="s">
        <v>457</v>
      </c>
      <c r="D1030" s="381">
        <v>125</v>
      </c>
      <c r="E1030" s="381">
        <v>61</v>
      </c>
      <c r="F1030" s="381">
        <v>61</v>
      </c>
      <c r="G1030" s="338"/>
      <c r="H1030" s="333">
        <v>0.7</v>
      </c>
    </row>
    <row r="1031" spans="1:10" s="3" customFormat="1" x14ac:dyDescent="0.2">
      <c r="A1031" s="194">
        <v>48</v>
      </c>
      <c r="B1031" s="4" t="s">
        <v>251</v>
      </c>
      <c r="C1031" s="177"/>
      <c r="D1031" s="98">
        <f>SUM(D1032:D1032)</f>
        <v>48</v>
      </c>
      <c r="E1031" s="98">
        <f>SUM(E1032:E1032)</f>
        <v>48</v>
      </c>
      <c r="F1031" s="98">
        <f>SUM(F1032:F1032)</f>
        <v>0</v>
      </c>
      <c r="G1031" s="98">
        <f>SUM(G1032:G1032)</f>
        <v>0</v>
      </c>
      <c r="H1031" s="164"/>
      <c r="J1031" s="1"/>
    </row>
    <row r="1032" spans="1:10" x14ac:dyDescent="0.2">
      <c r="A1032" s="193" t="s">
        <v>787</v>
      </c>
      <c r="B1032" s="6" t="s">
        <v>120</v>
      </c>
      <c r="C1032" s="63" t="s">
        <v>368</v>
      </c>
      <c r="D1032" s="90">
        <v>48</v>
      </c>
      <c r="E1032" s="90">
        <v>48</v>
      </c>
      <c r="F1032" s="90">
        <v>0</v>
      </c>
      <c r="G1032" s="90">
        <v>0</v>
      </c>
      <c r="H1032" s="136">
        <v>0.05</v>
      </c>
    </row>
    <row r="1033" spans="1:10" s="3" customFormat="1" ht="14.25" customHeight="1" x14ac:dyDescent="0.2">
      <c r="A1033" s="194">
        <v>49</v>
      </c>
      <c r="B1033" s="2" t="s">
        <v>562</v>
      </c>
      <c r="C1033" s="42"/>
      <c r="D1033" s="76">
        <f>SUM(D1034:D1037)</f>
        <v>528</v>
      </c>
      <c r="E1033" s="76">
        <f t="shared" ref="E1033:G1033" si="17">SUM(E1034:E1037)</f>
        <v>442</v>
      </c>
      <c r="F1033" s="76">
        <f t="shared" si="17"/>
        <v>347</v>
      </c>
      <c r="G1033" s="76">
        <f t="shared" si="17"/>
        <v>0</v>
      </c>
      <c r="H1033" s="121"/>
      <c r="J1033" s="1"/>
    </row>
    <row r="1034" spans="1:10" ht="14.25" customHeight="1" x14ac:dyDescent="0.2">
      <c r="A1034" s="193" t="s">
        <v>787</v>
      </c>
      <c r="B1034" s="5" t="s">
        <v>120</v>
      </c>
      <c r="C1034" s="54" t="s">
        <v>368</v>
      </c>
      <c r="D1034" s="153">
        <v>95</v>
      </c>
      <c r="E1034" s="153">
        <v>95</v>
      </c>
      <c r="F1034" s="153">
        <v>0</v>
      </c>
      <c r="G1034" s="153">
        <v>0</v>
      </c>
      <c r="H1034" s="154">
        <v>0.25</v>
      </c>
    </row>
    <row r="1035" spans="1:10" ht="14.25" customHeight="1" x14ac:dyDescent="0.2">
      <c r="A1035" s="193" t="s">
        <v>787</v>
      </c>
      <c r="B1035" s="5" t="s">
        <v>125</v>
      </c>
      <c r="C1035" s="54" t="s">
        <v>589</v>
      </c>
      <c r="D1035" s="153">
        <v>120</v>
      </c>
      <c r="E1035" s="153">
        <v>88</v>
      </c>
      <c r="F1035" s="153">
        <v>88</v>
      </c>
      <c r="G1035" s="153">
        <v>0</v>
      </c>
      <c r="H1035" s="154">
        <v>0.6</v>
      </c>
    </row>
    <row r="1036" spans="1:10" ht="14.25" customHeight="1" x14ac:dyDescent="0.2">
      <c r="A1036" s="193" t="s">
        <v>787</v>
      </c>
      <c r="B1036" s="5" t="s">
        <v>125</v>
      </c>
      <c r="C1036" s="54" t="s">
        <v>592</v>
      </c>
      <c r="D1036" s="153">
        <v>300</v>
      </c>
      <c r="E1036" s="153">
        <v>250</v>
      </c>
      <c r="F1036" s="153">
        <v>250</v>
      </c>
      <c r="G1036" s="153">
        <v>0</v>
      </c>
      <c r="H1036" s="154">
        <v>0.6</v>
      </c>
    </row>
    <row r="1037" spans="1:10" ht="14.25" customHeight="1" x14ac:dyDescent="0.2">
      <c r="A1037" s="202" t="s">
        <v>787</v>
      </c>
      <c r="B1037" s="5" t="s">
        <v>148</v>
      </c>
      <c r="C1037" s="54" t="s">
        <v>330</v>
      </c>
      <c r="D1037" s="153">
        <v>13</v>
      </c>
      <c r="E1037" s="153">
        <v>9</v>
      </c>
      <c r="F1037" s="153">
        <v>9</v>
      </c>
      <c r="G1037" s="153"/>
      <c r="H1037" s="154">
        <v>1.8</v>
      </c>
    </row>
    <row r="1038" spans="1:10" ht="14.25" customHeight="1" x14ac:dyDescent="0.2">
      <c r="A1038" s="202" t="s">
        <v>787</v>
      </c>
      <c r="B1038" s="6" t="s">
        <v>76</v>
      </c>
      <c r="C1038" s="63" t="s">
        <v>433</v>
      </c>
      <c r="D1038" s="88">
        <v>100</v>
      </c>
      <c r="E1038" s="88">
        <v>8</v>
      </c>
      <c r="F1038" s="88"/>
      <c r="G1038" s="88">
        <v>8</v>
      </c>
      <c r="H1038" s="134">
        <v>1</v>
      </c>
    </row>
    <row r="1039" spans="1:10" s="3" customFormat="1" ht="14.25" customHeight="1" x14ac:dyDescent="0.2">
      <c r="A1039" s="194">
        <v>50</v>
      </c>
      <c r="B1039" s="4" t="s">
        <v>280</v>
      </c>
      <c r="C1039" s="41"/>
      <c r="D1039" s="86">
        <f>SUM(D1040)</f>
        <v>64</v>
      </c>
      <c r="E1039" s="86">
        <f>SUM(E1040)</f>
        <v>64</v>
      </c>
      <c r="F1039" s="86">
        <f>SUM(F1040)</f>
        <v>0</v>
      </c>
      <c r="G1039" s="86">
        <f>SUM(G1040)</f>
        <v>0</v>
      </c>
      <c r="H1039" s="165"/>
      <c r="J1039" s="1"/>
    </row>
    <row r="1040" spans="1:10" ht="14.25" customHeight="1" x14ac:dyDescent="0.2">
      <c r="A1040" s="193" t="s">
        <v>787</v>
      </c>
      <c r="B1040" s="6" t="s">
        <v>120</v>
      </c>
      <c r="C1040" s="63" t="s">
        <v>368</v>
      </c>
      <c r="D1040" s="88">
        <v>64</v>
      </c>
      <c r="E1040" s="88">
        <v>64</v>
      </c>
      <c r="F1040" s="88">
        <v>0</v>
      </c>
      <c r="G1040" s="88">
        <v>0</v>
      </c>
      <c r="H1040" s="134">
        <v>0.05</v>
      </c>
    </row>
    <row r="1041" spans="1:10" s="3" customFormat="1" x14ac:dyDescent="0.2">
      <c r="A1041" s="194">
        <v>51</v>
      </c>
      <c r="B1041" s="4" t="s">
        <v>533</v>
      </c>
      <c r="C1041" s="177"/>
      <c r="D1041" s="98">
        <f>SUM(D1042)</f>
        <v>43</v>
      </c>
      <c r="E1041" s="98">
        <f>SUM(E1042)</f>
        <v>9</v>
      </c>
      <c r="F1041" s="98">
        <f>SUM(F1042)</f>
        <v>9</v>
      </c>
      <c r="G1041" s="98">
        <f>SUM(G1042)</f>
        <v>0</v>
      </c>
      <c r="H1041" s="164"/>
      <c r="J1041" s="1"/>
    </row>
    <row r="1042" spans="1:10" x14ac:dyDescent="0.2">
      <c r="A1042" s="193" t="s">
        <v>787</v>
      </c>
      <c r="B1042" s="6" t="s">
        <v>113</v>
      </c>
      <c r="C1042" s="63" t="s">
        <v>527</v>
      </c>
      <c r="D1042" s="90">
        <v>43</v>
      </c>
      <c r="E1042" s="90">
        <v>9</v>
      </c>
      <c r="F1042" s="90">
        <v>9</v>
      </c>
      <c r="G1042" s="90"/>
      <c r="H1042" s="136">
        <v>1</v>
      </c>
    </row>
    <row r="1043" spans="1:10" s="3" customFormat="1" ht="14.25" customHeight="1" x14ac:dyDescent="0.2">
      <c r="A1043" s="194">
        <v>52</v>
      </c>
      <c r="B1043" s="4" t="s">
        <v>628</v>
      </c>
      <c r="C1043" s="41"/>
      <c r="D1043" s="86">
        <f>SUM(D1044:D1045)</f>
        <v>40</v>
      </c>
      <c r="E1043" s="86">
        <f t="shared" ref="E1043:G1043" si="18">SUM(E1044:E1045)</f>
        <v>22</v>
      </c>
      <c r="F1043" s="86">
        <f t="shared" si="18"/>
        <v>22</v>
      </c>
      <c r="G1043" s="86">
        <f t="shared" si="18"/>
        <v>0</v>
      </c>
      <c r="H1043" s="165"/>
      <c r="J1043" s="1"/>
    </row>
    <row r="1044" spans="1:10" ht="14.25" customHeight="1" x14ac:dyDescent="0.2">
      <c r="A1044" s="192" t="s">
        <v>787</v>
      </c>
      <c r="B1044" s="5" t="s">
        <v>148</v>
      </c>
      <c r="C1044" s="54" t="s">
        <v>336</v>
      </c>
      <c r="D1044" s="153">
        <v>30</v>
      </c>
      <c r="E1044" s="153">
        <v>12</v>
      </c>
      <c r="F1044" s="153">
        <v>12</v>
      </c>
      <c r="G1044" s="153"/>
      <c r="H1044" s="154">
        <v>1.2</v>
      </c>
    </row>
    <row r="1045" spans="1:10" ht="14.25" customHeight="1" x14ac:dyDescent="0.2">
      <c r="A1045" s="205" t="s">
        <v>787</v>
      </c>
      <c r="B1045" s="38" t="s">
        <v>148</v>
      </c>
      <c r="C1045" s="18" t="s">
        <v>328</v>
      </c>
      <c r="D1045" s="399">
        <v>10</v>
      </c>
      <c r="E1045" s="399">
        <v>10</v>
      </c>
      <c r="F1045" s="399">
        <v>10</v>
      </c>
      <c r="G1045" s="399"/>
      <c r="H1045" s="146">
        <v>1.2</v>
      </c>
    </row>
    <row r="1046" spans="1:10" s="3" customFormat="1" ht="14.25" customHeight="1" x14ac:dyDescent="0.2">
      <c r="A1046" s="194">
        <v>53</v>
      </c>
      <c r="B1046" s="4" t="s">
        <v>629</v>
      </c>
      <c r="C1046" s="41"/>
      <c r="D1046" s="86">
        <f>SUM(D1047)</f>
        <v>4</v>
      </c>
      <c r="E1046" s="86">
        <f>SUM(E1047)</f>
        <v>4</v>
      </c>
      <c r="F1046" s="86">
        <f>SUM(F1047)</f>
        <v>4</v>
      </c>
      <c r="G1046" s="86">
        <f>SUM(G1047)</f>
        <v>0</v>
      </c>
      <c r="H1046" s="165"/>
      <c r="J1046" s="1"/>
    </row>
    <row r="1047" spans="1:10" ht="14.25" customHeight="1" x14ac:dyDescent="0.2">
      <c r="A1047" s="193" t="s">
        <v>787</v>
      </c>
      <c r="B1047" s="6" t="s">
        <v>148</v>
      </c>
      <c r="C1047" s="63" t="s">
        <v>406</v>
      </c>
      <c r="D1047" s="88">
        <v>4</v>
      </c>
      <c r="E1047" s="88">
        <v>4</v>
      </c>
      <c r="F1047" s="88">
        <v>4</v>
      </c>
      <c r="G1047" s="88"/>
      <c r="H1047" s="134">
        <v>1.5</v>
      </c>
    </row>
    <row r="1048" spans="1:10" s="3" customFormat="1" ht="14.25" customHeight="1" x14ac:dyDescent="0.2">
      <c r="A1048" s="194">
        <v>54</v>
      </c>
      <c r="B1048" s="4" t="s">
        <v>630</v>
      </c>
      <c r="C1048" s="41"/>
      <c r="D1048" s="86">
        <f>SUM(D1049)</f>
        <v>25</v>
      </c>
      <c r="E1048" s="86">
        <f>SUM(E1049)</f>
        <v>8</v>
      </c>
      <c r="F1048" s="86">
        <f>SUM(F1049)</f>
        <v>8</v>
      </c>
      <c r="G1048" s="86">
        <f>SUM(G1049)</f>
        <v>0</v>
      </c>
      <c r="H1048" s="165"/>
      <c r="J1048" s="1"/>
    </row>
    <row r="1049" spans="1:10" ht="14.25" customHeight="1" x14ac:dyDescent="0.2">
      <c r="A1049" s="193" t="s">
        <v>787</v>
      </c>
      <c r="B1049" s="6" t="s">
        <v>148</v>
      </c>
      <c r="C1049" s="63" t="s">
        <v>334</v>
      </c>
      <c r="D1049" s="88">
        <v>25</v>
      </c>
      <c r="E1049" s="88">
        <v>8</v>
      </c>
      <c r="F1049" s="88">
        <v>8</v>
      </c>
      <c r="G1049" s="88"/>
      <c r="H1049" s="134">
        <v>1.5</v>
      </c>
    </row>
    <row r="1050" spans="1:10" s="3" customFormat="1" ht="14.25" customHeight="1" x14ac:dyDescent="0.2">
      <c r="A1050" s="194">
        <v>55</v>
      </c>
      <c r="B1050" s="4" t="s">
        <v>610</v>
      </c>
      <c r="C1050" s="41"/>
      <c r="D1050" s="86">
        <f>SUM(D1051)</f>
        <v>4</v>
      </c>
      <c r="E1050" s="86">
        <f>SUM(E1051)</f>
        <v>4</v>
      </c>
      <c r="F1050" s="86">
        <f>SUM(F1051)</f>
        <v>0</v>
      </c>
      <c r="G1050" s="86">
        <f>SUM(G1051)</f>
        <v>4</v>
      </c>
      <c r="H1050" s="165"/>
      <c r="J1050" s="1"/>
    </row>
    <row r="1051" spans="1:10" ht="14.25" customHeight="1" x14ac:dyDescent="0.2">
      <c r="A1051" s="193" t="s">
        <v>787</v>
      </c>
      <c r="B1051" s="6" t="s">
        <v>148</v>
      </c>
      <c r="C1051" s="63" t="s">
        <v>326</v>
      </c>
      <c r="D1051" s="88">
        <v>4</v>
      </c>
      <c r="E1051" s="88">
        <v>4</v>
      </c>
      <c r="F1051" s="88"/>
      <c r="G1051" s="88">
        <v>4</v>
      </c>
      <c r="H1051" s="134">
        <v>1.8</v>
      </c>
    </row>
    <row r="1052" spans="1:10" ht="14.25" customHeight="1" x14ac:dyDescent="0.2">
      <c r="A1052" s="194">
        <v>56</v>
      </c>
      <c r="B1052" s="4" t="s">
        <v>252</v>
      </c>
      <c r="C1052" s="41"/>
      <c r="D1052" s="86">
        <f>SUM(D1053)</f>
        <v>116</v>
      </c>
      <c r="E1052" s="86">
        <f>SUM(E1053)</f>
        <v>111</v>
      </c>
      <c r="F1052" s="86">
        <f>SUM(F1053)</f>
        <v>105</v>
      </c>
      <c r="G1052" s="86">
        <f>SUM(G1053)</f>
        <v>0</v>
      </c>
      <c r="H1052" s="165"/>
    </row>
    <row r="1053" spans="1:10" ht="14.25" customHeight="1" x14ac:dyDescent="0.2">
      <c r="A1053" s="205" t="s">
        <v>787</v>
      </c>
      <c r="B1053" s="6" t="s">
        <v>125</v>
      </c>
      <c r="C1053" s="63" t="s">
        <v>603</v>
      </c>
      <c r="D1053" s="88">
        <v>116</v>
      </c>
      <c r="E1053" s="88">
        <v>111</v>
      </c>
      <c r="F1053" s="88">
        <v>105</v>
      </c>
      <c r="G1053" s="88">
        <v>0</v>
      </c>
      <c r="H1053" s="134">
        <v>0.7</v>
      </c>
    </row>
    <row r="1054" spans="1:10" ht="14.25" customHeight="1" x14ac:dyDescent="0.2">
      <c r="A1054" s="194">
        <v>57</v>
      </c>
      <c r="B1054" s="4" t="s">
        <v>65</v>
      </c>
      <c r="C1054" s="175"/>
      <c r="D1054" s="84">
        <f>SUM(D1055:D1058)</f>
        <v>830</v>
      </c>
      <c r="E1054" s="84">
        <f>SUM(E1055:E1058)</f>
        <v>727</v>
      </c>
      <c r="F1054" s="84">
        <f>SUM(F1055:F1058)</f>
        <v>727</v>
      </c>
      <c r="G1054" s="84">
        <f>SUM(G1055:G1058)</f>
        <v>0</v>
      </c>
      <c r="H1054" s="129"/>
    </row>
    <row r="1055" spans="1:10" ht="14.25" customHeight="1" x14ac:dyDescent="0.2">
      <c r="A1055" s="192" t="s">
        <v>787</v>
      </c>
      <c r="B1055" s="5" t="s">
        <v>125</v>
      </c>
      <c r="C1055" s="54" t="s">
        <v>368</v>
      </c>
      <c r="D1055" s="153">
        <v>100</v>
      </c>
      <c r="E1055" s="153">
        <v>100</v>
      </c>
      <c r="F1055" s="153">
        <v>100</v>
      </c>
      <c r="G1055" s="153">
        <v>0</v>
      </c>
      <c r="H1055" s="154">
        <v>1.5</v>
      </c>
    </row>
    <row r="1056" spans="1:10" ht="14.25" customHeight="1" x14ac:dyDescent="0.2">
      <c r="A1056" s="192" t="s">
        <v>787</v>
      </c>
      <c r="B1056" s="5" t="s">
        <v>125</v>
      </c>
      <c r="C1056" s="54" t="s">
        <v>365</v>
      </c>
      <c r="D1056" s="153">
        <v>300</v>
      </c>
      <c r="E1056" s="153">
        <v>300</v>
      </c>
      <c r="F1056" s="153">
        <v>300</v>
      </c>
      <c r="G1056" s="153">
        <v>0</v>
      </c>
      <c r="H1056" s="154">
        <v>0.3</v>
      </c>
    </row>
    <row r="1057" spans="1:8" ht="14.25" customHeight="1" x14ac:dyDescent="0.2">
      <c r="A1057" s="192" t="s">
        <v>787</v>
      </c>
      <c r="B1057" s="5" t="s">
        <v>125</v>
      </c>
      <c r="C1057" s="54" t="s">
        <v>314</v>
      </c>
      <c r="D1057" s="153">
        <v>0</v>
      </c>
      <c r="E1057" s="153">
        <v>0</v>
      </c>
      <c r="F1057" s="153">
        <v>0</v>
      </c>
      <c r="G1057" s="153">
        <v>0</v>
      </c>
      <c r="H1057" s="154">
        <v>2</v>
      </c>
    </row>
    <row r="1058" spans="1:8" ht="14.25" customHeight="1" x14ac:dyDescent="0.2">
      <c r="A1058" s="202" t="s">
        <v>787</v>
      </c>
      <c r="B1058" s="7" t="s">
        <v>76</v>
      </c>
      <c r="C1058" s="380" t="s">
        <v>464</v>
      </c>
      <c r="D1058" s="381">
        <v>430</v>
      </c>
      <c r="E1058" s="381">
        <v>327</v>
      </c>
      <c r="F1058" s="381">
        <v>327</v>
      </c>
      <c r="G1058" s="338"/>
      <c r="H1058" s="333">
        <v>1.2</v>
      </c>
    </row>
    <row r="1059" spans="1:8" ht="14.25" customHeight="1" x14ac:dyDescent="0.2">
      <c r="A1059" s="194">
        <v>58</v>
      </c>
      <c r="B1059" s="2" t="s">
        <v>606</v>
      </c>
      <c r="C1059" s="173"/>
      <c r="D1059" s="70">
        <f>SUM(D1060)</f>
        <v>100</v>
      </c>
      <c r="E1059" s="70">
        <f>SUM(E1060)</f>
        <v>71</v>
      </c>
      <c r="F1059" s="70">
        <f>SUM(F1060)</f>
        <v>71</v>
      </c>
      <c r="G1059" s="70">
        <f>SUM(G1060)</f>
        <v>0</v>
      </c>
      <c r="H1059" s="111"/>
    </row>
    <row r="1060" spans="1:8" ht="14.25" customHeight="1" x14ac:dyDescent="0.2">
      <c r="A1060" s="194" t="s">
        <v>787</v>
      </c>
      <c r="B1060" s="6" t="s">
        <v>125</v>
      </c>
      <c r="C1060" s="63" t="s">
        <v>597</v>
      </c>
      <c r="D1060" s="88">
        <v>100</v>
      </c>
      <c r="E1060" s="88">
        <v>71</v>
      </c>
      <c r="F1060" s="88">
        <v>71</v>
      </c>
      <c r="G1060" s="88">
        <v>0</v>
      </c>
      <c r="H1060" s="134">
        <v>0.8</v>
      </c>
    </row>
    <row r="1061" spans="1:8" ht="14.25" customHeight="1" x14ac:dyDescent="0.2">
      <c r="A1061" s="194">
        <v>59</v>
      </c>
      <c r="B1061" s="2" t="s">
        <v>607</v>
      </c>
      <c r="C1061" s="173"/>
      <c r="D1061" s="70">
        <f>SUM(D1062)</f>
        <v>100</v>
      </c>
      <c r="E1061" s="70">
        <f>SUM(E1062)</f>
        <v>76</v>
      </c>
      <c r="F1061" s="70">
        <f>SUM(F1062)</f>
        <v>76</v>
      </c>
      <c r="G1061" s="70">
        <f>SUM(G1062)</f>
        <v>0</v>
      </c>
      <c r="H1061" s="111"/>
    </row>
    <row r="1062" spans="1:8" ht="14.25" customHeight="1" x14ac:dyDescent="0.2">
      <c r="A1062" s="194" t="s">
        <v>787</v>
      </c>
      <c r="B1062" s="6" t="s">
        <v>125</v>
      </c>
      <c r="C1062" s="63" t="s">
        <v>597</v>
      </c>
      <c r="D1062" s="88">
        <v>100</v>
      </c>
      <c r="E1062" s="88">
        <v>76</v>
      </c>
      <c r="F1062" s="88">
        <v>76</v>
      </c>
      <c r="G1062" s="88">
        <v>0</v>
      </c>
      <c r="H1062" s="134">
        <v>0.8</v>
      </c>
    </row>
    <row r="1063" spans="1:8" ht="14.25" customHeight="1" x14ac:dyDescent="0.2">
      <c r="A1063" s="194">
        <v>60</v>
      </c>
      <c r="B1063" s="2" t="s">
        <v>237</v>
      </c>
      <c r="C1063" s="173"/>
      <c r="D1063" s="70">
        <f>SUM(D1064)</f>
        <v>50</v>
      </c>
      <c r="E1063" s="70">
        <f>SUM(E1064)</f>
        <v>24</v>
      </c>
      <c r="F1063" s="70">
        <f>SUM(F1064)</f>
        <v>24</v>
      </c>
      <c r="G1063" s="70">
        <f>SUM(G1064)</f>
        <v>0</v>
      </c>
      <c r="H1063" s="111"/>
    </row>
    <row r="1064" spans="1:8" ht="14.25" customHeight="1" x14ac:dyDescent="0.2">
      <c r="A1064" s="194" t="s">
        <v>787</v>
      </c>
      <c r="B1064" s="6" t="s">
        <v>76</v>
      </c>
      <c r="C1064" s="380" t="s">
        <v>446</v>
      </c>
      <c r="D1064" s="381">
        <v>50</v>
      </c>
      <c r="E1064" s="381">
        <v>24</v>
      </c>
      <c r="F1064" s="381">
        <v>24</v>
      </c>
      <c r="G1064" s="338"/>
      <c r="H1064" s="333">
        <v>1.6</v>
      </c>
    </row>
    <row r="1065" spans="1:8" ht="14.25" customHeight="1" x14ac:dyDescent="0.2">
      <c r="A1065" s="189">
        <v>61</v>
      </c>
      <c r="B1065" s="2" t="s">
        <v>238</v>
      </c>
      <c r="C1065" s="173"/>
      <c r="D1065" s="70">
        <f>SUM(D1066:D1066)</f>
        <v>36</v>
      </c>
      <c r="E1065" s="70">
        <f>SUM(E1066:E1066)</f>
        <v>5</v>
      </c>
      <c r="F1065" s="70">
        <f>SUM(F1066:F1066)</f>
        <v>5</v>
      </c>
      <c r="G1065" s="70">
        <f>SUM(G1066:G1066)</f>
        <v>0</v>
      </c>
      <c r="H1065" s="111"/>
    </row>
    <row r="1066" spans="1:8" ht="14.25" customHeight="1" x14ac:dyDescent="0.2">
      <c r="A1066" s="190" t="s">
        <v>787</v>
      </c>
      <c r="B1066" s="38" t="s">
        <v>76</v>
      </c>
      <c r="C1066" s="382" t="s">
        <v>432</v>
      </c>
      <c r="D1066" s="382">
        <v>36</v>
      </c>
      <c r="E1066" s="382">
        <v>5</v>
      </c>
      <c r="F1066" s="382">
        <v>5</v>
      </c>
      <c r="G1066" s="382"/>
      <c r="H1066" s="383">
        <v>1.5</v>
      </c>
    </row>
    <row r="1067" spans="1:8" ht="14.25" customHeight="1" x14ac:dyDescent="0.2">
      <c r="A1067" s="194">
        <v>62</v>
      </c>
      <c r="B1067" s="4" t="s">
        <v>100</v>
      </c>
      <c r="C1067" s="175"/>
      <c r="D1067" s="84">
        <f>SUM(D1068:D1070)</f>
        <v>564</v>
      </c>
      <c r="E1067" s="84">
        <f>SUM(E1068:E1070)</f>
        <v>447</v>
      </c>
      <c r="F1067" s="84">
        <f>SUM(F1068:F1070)</f>
        <v>27</v>
      </c>
      <c r="G1067" s="84">
        <f>SUM(G1068:G1070)</f>
        <v>0</v>
      </c>
      <c r="H1067" s="129"/>
    </row>
    <row r="1068" spans="1:8" ht="14.25" customHeight="1" x14ac:dyDescent="0.2">
      <c r="A1068" s="192" t="s">
        <v>787</v>
      </c>
      <c r="B1068" s="5" t="s">
        <v>113</v>
      </c>
      <c r="C1068" s="54" t="s">
        <v>333</v>
      </c>
      <c r="D1068" s="153">
        <v>130</v>
      </c>
      <c r="E1068" s="153">
        <v>18</v>
      </c>
      <c r="F1068" s="153">
        <v>18</v>
      </c>
      <c r="G1068" s="153"/>
      <c r="H1068" s="154">
        <v>1.6</v>
      </c>
    </row>
    <row r="1069" spans="1:8" ht="14.25" customHeight="1" x14ac:dyDescent="0.2">
      <c r="A1069" s="192" t="s">
        <v>787</v>
      </c>
      <c r="B1069" s="5" t="s">
        <v>148</v>
      </c>
      <c r="C1069" s="54" t="s">
        <v>353</v>
      </c>
      <c r="D1069" s="153">
        <v>420</v>
      </c>
      <c r="E1069" s="153">
        <v>420</v>
      </c>
      <c r="F1069" s="153"/>
      <c r="G1069" s="153"/>
      <c r="H1069" s="154">
        <v>1.2</v>
      </c>
    </row>
    <row r="1070" spans="1:8" ht="14.25" customHeight="1" x14ac:dyDescent="0.2">
      <c r="A1070" s="197" t="s">
        <v>787</v>
      </c>
      <c r="B1070" s="5" t="s">
        <v>142</v>
      </c>
      <c r="C1070" s="54" t="s">
        <v>554</v>
      </c>
      <c r="D1070" s="153">
        <v>14</v>
      </c>
      <c r="E1070" s="153">
        <v>9</v>
      </c>
      <c r="F1070" s="153">
        <v>9</v>
      </c>
      <c r="G1070" s="153">
        <v>0</v>
      </c>
      <c r="H1070" s="154">
        <v>1</v>
      </c>
    </row>
    <row r="1071" spans="1:8" ht="14.25" customHeight="1" x14ac:dyDescent="0.2">
      <c r="A1071" s="189">
        <v>63</v>
      </c>
      <c r="B1071" s="2" t="s">
        <v>101</v>
      </c>
      <c r="C1071" s="173"/>
      <c r="D1071" s="70">
        <f>SUM(D1072:D1077)</f>
        <v>1557</v>
      </c>
      <c r="E1071" s="70">
        <f>SUM(E1072:E1077)</f>
        <v>1128</v>
      </c>
      <c r="F1071" s="70">
        <f>SUM(F1072:F1077)</f>
        <v>1128</v>
      </c>
      <c r="G1071" s="70">
        <f>SUM(G1072:G1077)</f>
        <v>72</v>
      </c>
      <c r="H1071" s="111"/>
    </row>
    <row r="1072" spans="1:8" ht="14.25" customHeight="1" x14ac:dyDescent="0.2">
      <c r="A1072" s="197" t="s">
        <v>787</v>
      </c>
      <c r="B1072" s="9" t="s">
        <v>113</v>
      </c>
      <c r="C1072" s="160" t="s">
        <v>297</v>
      </c>
      <c r="D1072" s="155">
        <v>369</v>
      </c>
      <c r="E1072" s="155">
        <v>126</v>
      </c>
      <c r="F1072" s="155">
        <v>126</v>
      </c>
      <c r="G1072" s="155"/>
      <c r="H1072" s="135">
        <v>0.5</v>
      </c>
    </row>
    <row r="1073" spans="1:8" ht="14.25" customHeight="1" x14ac:dyDescent="0.2">
      <c r="A1073" s="197" t="s">
        <v>787</v>
      </c>
      <c r="B1073" s="9" t="s">
        <v>125</v>
      </c>
      <c r="C1073" s="160" t="s">
        <v>396</v>
      </c>
      <c r="D1073" s="155">
        <v>0</v>
      </c>
      <c r="E1073" s="155">
        <v>0</v>
      </c>
      <c r="F1073" s="155">
        <v>0</v>
      </c>
      <c r="G1073" s="155">
        <v>0</v>
      </c>
      <c r="H1073" s="135">
        <v>0.4</v>
      </c>
    </row>
    <row r="1074" spans="1:8" ht="14.25" customHeight="1" x14ac:dyDescent="0.2">
      <c r="A1074" s="197" t="s">
        <v>787</v>
      </c>
      <c r="B1074" s="9" t="s">
        <v>125</v>
      </c>
      <c r="C1074" s="160" t="s">
        <v>396</v>
      </c>
      <c r="D1074" s="155">
        <v>1000</v>
      </c>
      <c r="E1074" s="155">
        <v>849</v>
      </c>
      <c r="F1074" s="155">
        <v>849</v>
      </c>
      <c r="G1074" s="155">
        <v>0</v>
      </c>
      <c r="H1074" s="135">
        <v>0.4</v>
      </c>
    </row>
    <row r="1075" spans="1:8" ht="14.25" customHeight="1" x14ac:dyDescent="0.2">
      <c r="A1075" s="197" t="s">
        <v>787</v>
      </c>
      <c r="B1075" s="9" t="s">
        <v>76</v>
      </c>
      <c r="C1075" s="382" t="s">
        <v>435</v>
      </c>
      <c r="D1075" s="381">
        <v>38</v>
      </c>
      <c r="E1075" s="400">
        <v>38</v>
      </c>
      <c r="F1075" s="400">
        <v>38</v>
      </c>
      <c r="G1075" s="401"/>
      <c r="H1075" s="383">
        <v>0.5</v>
      </c>
    </row>
    <row r="1076" spans="1:8" ht="14.25" customHeight="1" x14ac:dyDescent="0.2">
      <c r="A1076" s="197" t="s">
        <v>787</v>
      </c>
      <c r="B1076" s="9" t="s">
        <v>148</v>
      </c>
      <c r="C1076" s="160" t="s">
        <v>336</v>
      </c>
      <c r="D1076" s="155">
        <v>90</v>
      </c>
      <c r="E1076" s="155">
        <v>72</v>
      </c>
      <c r="F1076" s="155">
        <v>72</v>
      </c>
      <c r="G1076" s="155">
        <v>72</v>
      </c>
      <c r="H1076" s="135">
        <v>1.5</v>
      </c>
    </row>
    <row r="1077" spans="1:8" ht="14.25" customHeight="1" x14ac:dyDescent="0.2">
      <c r="A1077" s="197" t="s">
        <v>787</v>
      </c>
      <c r="B1077" s="9" t="s">
        <v>148</v>
      </c>
      <c r="C1077" s="63" t="s">
        <v>326</v>
      </c>
      <c r="D1077" s="88">
        <v>60</v>
      </c>
      <c r="E1077" s="88">
        <v>43</v>
      </c>
      <c r="F1077" s="88">
        <v>43</v>
      </c>
      <c r="G1077" s="88"/>
      <c r="H1077" s="134">
        <v>2</v>
      </c>
    </row>
    <row r="1078" spans="1:8" ht="14.25" customHeight="1" x14ac:dyDescent="0.2">
      <c r="A1078" s="189">
        <v>64</v>
      </c>
      <c r="B1078" s="2" t="s">
        <v>155</v>
      </c>
      <c r="C1078" s="34"/>
      <c r="D1078" s="76">
        <f>SUM(D1079:D1080)</f>
        <v>505</v>
      </c>
      <c r="E1078" s="76">
        <f>SUM(E1079:E1080)</f>
        <v>400</v>
      </c>
      <c r="F1078" s="76">
        <f>SUM(F1079:F1080)</f>
        <v>400</v>
      </c>
      <c r="G1078" s="76">
        <f>SUM(G1079:G1080)</f>
        <v>0</v>
      </c>
      <c r="H1078" s="124"/>
    </row>
    <row r="1079" spans="1:8" ht="14.25" customHeight="1" x14ac:dyDescent="0.2">
      <c r="A1079" s="204" t="s">
        <v>787</v>
      </c>
      <c r="B1079" s="5" t="s">
        <v>76</v>
      </c>
      <c r="C1079" s="382" t="s">
        <v>446</v>
      </c>
      <c r="D1079" s="382">
        <v>500</v>
      </c>
      <c r="E1079" s="382">
        <v>398</v>
      </c>
      <c r="F1079" s="382">
        <v>398</v>
      </c>
      <c r="G1079" s="382"/>
      <c r="H1079" s="383">
        <v>0.5</v>
      </c>
    </row>
    <row r="1080" spans="1:8" ht="14.25" customHeight="1" x14ac:dyDescent="0.2">
      <c r="A1080" s="204" t="s">
        <v>787</v>
      </c>
      <c r="B1080" s="5" t="s">
        <v>76</v>
      </c>
      <c r="C1080" s="382" t="s">
        <v>450</v>
      </c>
      <c r="D1080" s="381">
        <v>5</v>
      </c>
      <c r="E1080" s="381">
        <v>2</v>
      </c>
      <c r="F1080" s="381">
        <v>2</v>
      </c>
      <c r="G1080" s="338"/>
      <c r="H1080" s="333">
        <v>0.4</v>
      </c>
    </row>
    <row r="1081" spans="1:8" ht="14.25" customHeight="1" x14ac:dyDescent="0.2">
      <c r="A1081" s="189">
        <v>65</v>
      </c>
      <c r="B1081" s="2" t="s">
        <v>78</v>
      </c>
      <c r="C1081" s="173"/>
      <c r="D1081" s="70">
        <f>SUM(D1082)</f>
        <v>30</v>
      </c>
      <c r="E1081" s="70">
        <f>SUM(E1082)</f>
        <v>21</v>
      </c>
      <c r="F1081" s="70">
        <f>SUM(F1082)</f>
        <v>21</v>
      </c>
      <c r="G1081" s="70">
        <f>SUM(G1082)</f>
        <v>0</v>
      </c>
      <c r="H1081" s="111"/>
    </row>
    <row r="1082" spans="1:8" ht="14.25" customHeight="1" x14ac:dyDescent="0.2">
      <c r="A1082" s="193" t="s">
        <v>787</v>
      </c>
      <c r="B1082" s="6" t="s">
        <v>76</v>
      </c>
      <c r="C1082" s="380" t="s">
        <v>443</v>
      </c>
      <c r="D1082" s="381">
        <v>30</v>
      </c>
      <c r="E1082" s="381">
        <v>21</v>
      </c>
      <c r="F1082" s="381">
        <v>21</v>
      </c>
      <c r="G1082" s="338"/>
      <c r="H1082" s="333">
        <v>1.2</v>
      </c>
    </row>
    <row r="1083" spans="1:8" ht="14.25" customHeight="1" x14ac:dyDescent="0.2">
      <c r="A1083" s="189">
        <v>66</v>
      </c>
      <c r="B1083" s="2" t="s">
        <v>239</v>
      </c>
      <c r="C1083" s="173"/>
      <c r="D1083" s="70">
        <f>D1084</f>
        <v>45</v>
      </c>
      <c r="E1083" s="70">
        <f>E1084</f>
        <v>37</v>
      </c>
      <c r="F1083" s="70">
        <f>F1084</f>
        <v>37</v>
      </c>
      <c r="G1083" s="70">
        <f>G1084</f>
        <v>0</v>
      </c>
      <c r="H1083" s="111"/>
    </row>
    <row r="1084" spans="1:8" ht="14.25" customHeight="1" x14ac:dyDescent="0.2">
      <c r="A1084" s="193" t="s">
        <v>787</v>
      </c>
      <c r="B1084" s="6" t="s">
        <v>76</v>
      </c>
      <c r="C1084" s="380" t="s">
        <v>441</v>
      </c>
      <c r="D1084" s="382">
        <v>45</v>
      </c>
      <c r="E1084" s="382">
        <v>37</v>
      </c>
      <c r="F1084" s="382">
        <v>37</v>
      </c>
      <c r="G1084" s="382"/>
      <c r="H1084" s="383">
        <v>0.7</v>
      </c>
    </row>
    <row r="1085" spans="1:8" ht="14.25" customHeight="1" x14ac:dyDescent="0.2">
      <c r="A1085" s="189">
        <v>67</v>
      </c>
      <c r="B1085" s="2" t="s">
        <v>191</v>
      </c>
      <c r="C1085" s="34"/>
      <c r="D1085" s="76">
        <f>SUM(D1086)</f>
        <v>4</v>
      </c>
      <c r="E1085" s="76">
        <f>SUM(E1086)</f>
        <v>4</v>
      </c>
      <c r="F1085" s="76">
        <f>SUM(F1086)</f>
        <v>0</v>
      </c>
      <c r="G1085" s="76">
        <f>SUM(G1086)</f>
        <v>4</v>
      </c>
      <c r="H1085" s="124"/>
    </row>
    <row r="1086" spans="1:8" ht="14.25" customHeight="1" x14ac:dyDescent="0.2">
      <c r="A1086" s="197" t="s">
        <v>787</v>
      </c>
      <c r="B1086" s="9" t="s">
        <v>148</v>
      </c>
      <c r="C1086" s="402" t="s">
        <v>326</v>
      </c>
      <c r="D1086" s="72">
        <v>4</v>
      </c>
      <c r="E1086" s="72">
        <v>4</v>
      </c>
      <c r="F1086" s="72"/>
      <c r="G1086" s="72">
        <v>4</v>
      </c>
      <c r="H1086" s="114">
        <v>1.8</v>
      </c>
    </row>
    <row r="1087" spans="1:8" ht="14.25" customHeight="1" x14ac:dyDescent="0.2">
      <c r="A1087" s="189">
        <v>68</v>
      </c>
      <c r="B1087" s="2" t="s">
        <v>192</v>
      </c>
      <c r="C1087" s="34"/>
      <c r="D1087" s="76">
        <f>SUM(D1088:D1088)</f>
        <v>31</v>
      </c>
      <c r="E1087" s="76">
        <f>SUM(E1088:E1088)</f>
        <v>31</v>
      </c>
      <c r="F1087" s="76">
        <f>SUM(F1088:F1088)</f>
        <v>0</v>
      </c>
      <c r="G1087" s="76">
        <f>SUM(G1088:G1088)</f>
        <v>0</v>
      </c>
      <c r="H1087" s="124"/>
    </row>
    <row r="1088" spans="1:8" ht="14.25" customHeight="1" thickBot="1" x14ac:dyDescent="0.25">
      <c r="A1088" s="195" t="s">
        <v>787</v>
      </c>
      <c r="B1088" s="46" t="s">
        <v>148</v>
      </c>
      <c r="C1088" s="19" t="s">
        <v>311</v>
      </c>
      <c r="D1088" s="87">
        <v>31</v>
      </c>
      <c r="E1088" s="87">
        <v>31</v>
      </c>
      <c r="F1088" s="87"/>
      <c r="G1088" s="87"/>
      <c r="H1088" s="127">
        <v>1</v>
      </c>
    </row>
    <row r="1089" spans="1:10" ht="14.25" customHeight="1" thickBot="1" x14ac:dyDescent="0.25">
      <c r="A1089" s="240"/>
      <c r="B1089" s="241" t="s">
        <v>143</v>
      </c>
      <c r="C1089" s="242"/>
      <c r="D1089" s="273">
        <f>D1005+D1087+D1085+D1083+D1081+D1078+D1071+D1067+D1065+D1063+D1054+D1052+D1000+D998+D996+D994+D992+D990+D986+D982+D979+D977+D968+D965+D959+D957+D952+D947+D945+D943+D938+D927+D925+D920+D918+D916+D914+D912+D910+D905+D900+D889+D887+D883+D881+D879+D876+D874+D870+D1061+D1059+D1041+D1039+D1033+D1031+D1024+D1022+D1020+D1017+D1009+D1050+D1048+D1046+D1043+D936+D908</f>
        <v>18552</v>
      </c>
      <c r="E1089" s="273">
        <f t="shared" ref="E1089:G1089" si="19">E1005+E1087+E1085+E1083+E1081+E1078+E1071+E1067+E1065+E1063+E1054+E1052+E1000+E998+E996+E994+E992+E990+E986+E982+E979+E977+E968+E965+E959+E957+E952+E947+E945+E943+E938+E927+E925+E920+E918+E916+E914+E912+E910+E905+E900+E889+E887+E883+E881+E879+E876+E874+E870+E1061+E1059+E1041+E1039+E1033+E1031+E1024+E1022+E1020+E1017+E1009+E1050+E1048+E1046+E1043+E936+E908</f>
        <v>12734</v>
      </c>
      <c r="F1089" s="273">
        <f t="shared" si="19"/>
        <v>10659</v>
      </c>
      <c r="G1089" s="273">
        <f t="shared" si="19"/>
        <v>818</v>
      </c>
      <c r="H1089" s="274"/>
      <c r="I1089" s="312"/>
    </row>
    <row r="1090" spans="1:10" ht="14.25" customHeight="1" thickBot="1" x14ac:dyDescent="0.25">
      <c r="A1090" s="250" t="s">
        <v>72</v>
      </c>
      <c r="B1090" s="251" t="s">
        <v>144</v>
      </c>
      <c r="C1090" s="252"/>
      <c r="D1090" s="276">
        <f>D579+D868+D1089</f>
        <v>219374</v>
      </c>
      <c r="E1090" s="276">
        <f>E579+E868+E1089</f>
        <v>112929</v>
      </c>
      <c r="F1090" s="276">
        <f>F579+F868+F1089</f>
        <v>70237</v>
      </c>
      <c r="G1090" s="276">
        <f>G579+G868+G1089</f>
        <v>9923</v>
      </c>
      <c r="H1090" s="277" t="s">
        <v>1</v>
      </c>
      <c r="I1090" s="312"/>
      <c r="J1090" s="312"/>
    </row>
    <row r="1091" spans="1:10" ht="14.25" customHeight="1" x14ac:dyDescent="0.2">
      <c r="A1091" s="197"/>
      <c r="B1091" s="445" t="s">
        <v>27</v>
      </c>
      <c r="C1091" s="445"/>
      <c r="D1091" s="445"/>
      <c r="E1091" s="445"/>
      <c r="F1091" s="445"/>
      <c r="G1091" s="445"/>
      <c r="H1091" s="135"/>
    </row>
    <row r="1092" spans="1:10" ht="14.25" customHeight="1" x14ac:dyDescent="0.2">
      <c r="A1092" s="201" t="s">
        <v>787</v>
      </c>
      <c r="B1092" s="13" t="s">
        <v>7</v>
      </c>
      <c r="C1092" s="40"/>
      <c r="D1092" s="91"/>
      <c r="E1092" s="91"/>
      <c r="F1092" s="91"/>
      <c r="G1092" s="91"/>
      <c r="H1092" s="117"/>
    </row>
    <row r="1093" spans="1:10" ht="14.25" customHeight="1" x14ac:dyDescent="0.2">
      <c r="A1093" s="189">
        <v>1</v>
      </c>
      <c r="B1093" s="4" t="s">
        <v>608</v>
      </c>
      <c r="C1093" s="41"/>
      <c r="D1093" s="84">
        <f>SUM(D1094:D1094)</f>
        <v>50</v>
      </c>
      <c r="E1093" s="84">
        <f>SUM(E1094:E1094)</f>
        <v>40</v>
      </c>
      <c r="F1093" s="84">
        <f>SUM(F1094:F1094)</f>
        <v>40</v>
      </c>
      <c r="G1093" s="84">
        <f>SUM(G1094:G1094)</f>
        <v>0</v>
      </c>
      <c r="H1093" s="129"/>
    </row>
    <row r="1094" spans="1:10" ht="14.25" customHeight="1" x14ac:dyDescent="0.2">
      <c r="A1094" s="193" t="s">
        <v>787</v>
      </c>
      <c r="B1094" s="30" t="s">
        <v>125</v>
      </c>
      <c r="C1094" s="63" t="s">
        <v>505</v>
      </c>
      <c r="D1094" s="90">
        <v>50</v>
      </c>
      <c r="E1094" s="90">
        <v>40</v>
      </c>
      <c r="F1094" s="90">
        <v>40</v>
      </c>
      <c r="G1094" s="90">
        <v>0</v>
      </c>
      <c r="H1094" s="136">
        <v>1.2</v>
      </c>
    </row>
    <row r="1095" spans="1:10" ht="14.25" customHeight="1" x14ac:dyDescent="0.2">
      <c r="A1095" s="189">
        <v>2</v>
      </c>
      <c r="B1095" s="4" t="s">
        <v>223</v>
      </c>
      <c r="C1095" s="41"/>
      <c r="D1095" s="84">
        <f>SUM(D1096:D1096)</f>
        <v>30</v>
      </c>
      <c r="E1095" s="84">
        <f>SUM(E1096:E1096)</f>
        <v>30</v>
      </c>
      <c r="F1095" s="84">
        <f>SUM(F1096:F1096)</f>
        <v>30</v>
      </c>
      <c r="G1095" s="84">
        <f>SUM(G1096:G1096)</f>
        <v>0</v>
      </c>
      <c r="H1095" s="129"/>
    </row>
    <row r="1096" spans="1:10" ht="14.25" customHeight="1" x14ac:dyDescent="0.2">
      <c r="A1096" s="193" t="s">
        <v>787</v>
      </c>
      <c r="B1096" s="30" t="s">
        <v>76</v>
      </c>
      <c r="C1096" s="63" t="s">
        <v>418</v>
      </c>
      <c r="D1096" s="90">
        <v>30</v>
      </c>
      <c r="E1096" s="90">
        <v>30</v>
      </c>
      <c r="F1096" s="90">
        <v>30</v>
      </c>
      <c r="G1096" s="90"/>
      <c r="H1096" s="136">
        <v>0.2</v>
      </c>
    </row>
    <row r="1097" spans="1:10" ht="14.25" customHeight="1" x14ac:dyDescent="0.2">
      <c r="A1097" s="189">
        <v>3</v>
      </c>
      <c r="B1097" s="4" t="s">
        <v>287</v>
      </c>
      <c r="C1097" s="41"/>
      <c r="D1097" s="84">
        <f>SUM(D1098:D1098)</f>
        <v>12</v>
      </c>
      <c r="E1097" s="84">
        <f>SUM(E1098:E1098)</f>
        <v>12</v>
      </c>
      <c r="F1097" s="84">
        <f>SUM(F1098:F1098)</f>
        <v>12</v>
      </c>
      <c r="G1097" s="84">
        <f>SUM(G1098:G1098)</f>
        <v>0</v>
      </c>
      <c r="H1097" s="129"/>
    </row>
    <row r="1098" spans="1:10" ht="14.25" customHeight="1" x14ac:dyDescent="0.2">
      <c r="A1098" s="193" t="s">
        <v>787</v>
      </c>
      <c r="B1098" s="30" t="s">
        <v>76</v>
      </c>
      <c r="C1098" s="63" t="s">
        <v>418</v>
      </c>
      <c r="D1098" s="90">
        <v>12</v>
      </c>
      <c r="E1098" s="90">
        <v>12</v>
      </c>
      <c r="F1098" s="90">
        <v>12</v>
      </c>
      <c r="G1098" s="90"/>
      <c r="H1098" s="136">
        <v>0.2</v>
      </c>
    </row>
    <row r="1099" spans="1:10" ht="14.25" customHeight="1" x14ac:dyDescent="0.2">
      <c r="A1099" s="194">
        <v>4</v>
      </c>
      <c r="B1099" s="4" t="s">
        <v>84</v>
      </c>
      <c r="C1099" s="41"/>
      <c r="D1099" s="84">
        <f>SUM(D1100:D1101)</f>
        <v>89</v>
      </c>
      <c r="E1099" s="84">
        <f>SUM(E1100:E1101)</f>
        <v>49</v>
      </c>
      <c r="F1099" s="84">
        <f>SUM(F1100:F1101)</f>
        <v>49</v>
      </c>
      <c r="G1099" s="84">
        <f>SUM(G1100:G1101)</f>
        <v>0</v>
      </c>
      <c r="H1099" s="129"/>
    </row>
    <row r="1100" spans="1:10" ht="14.25" customHeight="1" x14ac:dyDescent="0.2">
      <c r="A1100" s="195" t="s">
        <v>787</v>
      </c>
      <c r="B1100" s="24" t="s">
        <v>142</v>
      </c>
      <c r="C1100" s="19" t="s">
        <v>416</v>
      </c>
      <c r="D1100" s="92">
        <v>37</v>
      </c>
      <c r="E1100" s="92">
        <v>11</v>
      </c>
      <c r="F1100" s="92">
        <v>11</v>
      </c>
      <c r="G1100" s="92">
        <v>0</v>
      </c>
      <c r="H1100" s="137" t="s">
        <v>722</v>
      </c>
    </row>
    <row r="1101" spans="1:10" ht="14.25" customHeight="1" x14ac:dyDescent="0.2">
      <c r="A1101" s="193" t="s">
        <v>787</v>
      </c>
      <c r="B1101" s="30" t="s">
        <v>142</v>
      </c>
      <c r="C1101" s="63" t="s">
        <v>417</v>
      </c>
      <c r="D1101" s="90">
        <v>52</v>
      </c>
      <c r="E1101" s="90">
        <v>38</v>
      </c>
      <c r="F1101" s="90">
        <v>38</v>
      </c>
      <c r="G1101" s="90">
        <v>0</v>
      </c>
      <c r="H1101" s="136" t="s">
        <v>409</v>
      </c>
    </row>
    <row r="1102" spans="1:10" ht="14.25" customHeight="1" x14ac:dyDescent="0.2">
      <c r="A1102" s="189">
        <v>5</v>
      </c>
      <c r="B1102" s="32" t="s">
        <v>193</v>
      </c>
      <c r="C1102" s="34"/>
      <c r="D1102" s="70">
        <f>SUM(D1103:D1105)</f>
        <v>74</v>
      </c>
      <c r="E1102" s="70">
        <f>SUM(E1103:E1105)</f>
        <v>74</v>
      </c>
      <c r="F1102" s="70">
        <f>SUM(F1103:F1105)</f>
        <v>74</v>
      </c>
      <c r="G1102" s="70">
        <f>SUM(G1103:G1105)</f>
        <v>0</v>
      </c>
      <c r="H1102" s="111"/>
    </row>
    <row r="1103" spans="1:10" ht="14.25" customHeight="1" x14ac:dyDescent="0.2">
      <c r="A1103" s="204" t="s">
        <v>787</v>
      </c>
      <c r="B1103" s="366" t="s">
        <v>148</v>
      </c>
      <c r="C1103" s="54" t="s">
        <v>631</v>
      </c>
      <c r="D1103" s="93">
        <v>48</v>
      </c>
      <c r="E1103" s="93">
        <v>48</v>
      </c>
      <c r="F1103" s="93">
        <v>48</v>
      </c>
      <c r="G1103" s="93"/>
      <c r="H1103" s="140">
        <v>1.2</v>
      </c>
      <c r="I1103" s="104"/>
    </row>
    <row r="1104" spans="1:10" ht="14.25" customHeight="1" x14ac:dyDescent="0.2">
      <c r="A1104" s="204" t="s">
        <v>787</v>
      </c>
      <c r="B1104" s="366" t="s">
        <v>148</v>
      </c>
      <c r="C1104" s="54" t="s">
        <v>632</v>
      </c>
      <c r="D1104" s="93">
        <v>9</v>
      </c>
      <c r="E1104" s="93">
        <v>9</v>
      </c>
      <c r="F1104" s="93">
        <v>9</v>
      </c>
      <c r="G1104" s="93"/>
      <c r="H1104" s="140">
        <v>1</v>
      </c>
    </row>
    <row r="1105" spans="1:187" ht="14.25" customHeight="1" x14ac:dyDescent="0.2">
      <c r="A1105" s="193" t="s">
        <v>787</v>
      </c>
      <c r="B1105" s="30" t="s">
        <v>148</v>
      </c>
      <c r="C1105" s="63" t="s">
        <v>514</v>
      </c>
      <c r="D1105" s="90">
        <v>17</v>
      </c>
      <c r="E1105" s="90">
        <v>17</v>
      </c>
      <c r="F1105" s="90">
        <v>17</v>
      </c>
      <c r="G1105" s="90"/>
      <c r="H1105" s="136">
        <v>1</v>
      </c>
    </row>
    <row r="1106" spans="1:187" ht="14.25" customHeight="1" x14ac:dyDescent="0.2">
      <c r="A1106" s="194">
        <v>6</v>
      </c>
      <c r="B1106" s="4" t="s">
        <v>150</v>
      </c>
      <c r="C1106" s="41"/>
      <c r="D1106" s="84">
        <f>SUM(D1107:D1109)</f>
        <v>69</v>
      </c>
      <c r="E1106" s="84">
        <f>SUM(E1107:E1109)</f>
        <v>69</v>
      </c>
      <c r="F1106" s="84">
        <f>SUM(F1107:F1109)</f>
        <v>69</v>
      </c>
      <c r="G1106" s="84">
        <f>SUM(G1107:G1109)</f>
        <v>0</v>
      </c>
      <c r="H1106" s="129"/>
    </row>
    <row r="1107" spans="1:187" ht="14.25" customHeight="1" x14ac:dyDescent="0.2">
      <c r="A1107" s="197" t="s">
        <v>787</v>
      </c>
      <c r="B1107" s="9" t="s">
        <v>148</v>
      </c>
      <c r="C1107" s="160" t="s">
        <v>463</v>
      </c>
      <c r="D1107" s="72">
        <v>18</v>
      </c>
      <c r="E1107" s="72">
        <v>18</v>
      </c>
      <c r="F1107" s="72">
        <v>18</v>
      </c>
      <c r="G1107" s="72"/>
      <c r="H1107" s="114">
        <v>1</v>
      </c>
    </row>
    <row r="1108" spans="1:187" ht="14.25" customHeight="1" x14ac:dyDescent="0.2">
      <c r="A1108" s="197" t="s">
        <v>787</v>
      </c>
      <c r="B1108" s="9" t="s">
        <v>148</v>
      </c>
      <c r="C1108" s="160" t="s">
        <v>633</v>
      </c>
      <c r="D1108" s="72">
        <v>28</v>
      </c>
      <c r="E1108" s="72">
        <v>28</v>
      </c>
      <c r="F1108" s="72">
        <v>28</v>
      </c>
      <c r="G1108" s="72"/>
      <c r="H1108" s="114">
        <v>1</v>
      </c>
    </row>
    <row r="1109" spans="1:187" ht="14.25" customHeight="1" x14ac:dyDescent="0.2">
      <c r="A1109" s="193" t="s">
        <v>787</v>
      </c>
      <c r="B1109" s="6" t="s">
        <v>148</v>
      </c>
      <c r="C1109" s="63" t="s">
        <v>509</v>
      </c>
      <c r="D1109" s="90">
        <v>23</v>
      </c>
      <c r="E1109" s="90">
        <v>23</v>
      </c>
      <c r="F1109" s="90">
        <v>23</v>
      </c>
      <c r="G1109" s="90"/>
      <c r="H1109" s="136">
        <v>1</v>
      </c>
    </row>
    <row r="1110" spans="1:187" ht="14.25" customHeight="1" x14ac:dyDescent="0.2">
      <c r="A1110" s="189">
        <v>7</v>
      </c>
      <c r="B1110" s="4" t="s">
        <v>636</v>
      </c>
      <c r="C1110" s="41"/>
      <c r="D1110" s="84">
        <f>SUM(D1111:D1111)</f>
        <v>139</v>
      </c>
      <c r="E1110" s="84">
        <f>SUM(E1111:E1111)</f>
        <v>139</v>
      </c>
      <c r="F1110" s="84">
        <f>SUM(F1111:F1111)</f>
        <v>139</v>
      </c>
      <c r="G1110" s="84">
        <f>SUM(G1111:G1111)</f>
        <v>0</v>
      </c>
      <c r="H1110" s="129"/>
    </row>
    <row r="1111" spans="1:187" ht="14.25" customHeight="1" x14ac:dyDescent="0.2">
      <c r="A1111" s="193" t="s">
        <v>787</v>
      </c>
      <c r="B1111" s="30" t="s">
        <v>148</v>
      </c>
      <c r="C1111" s="63" t="s">
        <v>631</v>
      </c>
      <c r="D1111" s="90">
        <v>139</v>
      </c>
      <c r="E1111" s="90">
        <v>139</v>
      </c>
      <c r="F1111" s="90">
        <v>139</v>
      </c>
      <c r="G1111" s="90"/>
      <c r="H1111" s="136">
        <v>1</v>
      </c>
    </row>
    <row r="1112" spans="1:187" s="20" customFormat="1" x14ac:dyDescent="0.2">
      <c r="A1112" s="189">
        <v>8</v>
      </c>
      <c r="B1112" s="32" t="s">
        <v>209</v>
      </c>
      <c r="C1112" s="34"/>
      <c r="D1112" s="70">
        <f>SUM(D1113:D1113)</f>
        <v>5</v>
      </c>
      <c r="E1112" s="70">
        <f>SUM(E1113:E1113)</f>
        <v>5</v>
      </c>
      <c r="F1112" s="70">
        <f>SUM(F1113:F1113)</f>
        <v>5</v>
      </c>
      <c r="G1112" s="70">
        <f>SUM(G1113:G1113)</f>
        <v>0</v>
      </c>
      <c r="H1112" s="111"/>
      <c r="I1112" s="51"/>
      <c r="J1112" s="1"/>
      <c r="K1112" s="51"/>
      <c r="L1112" s="49"/>
      <c r="M1112" s="24"/>
      <c r="N1112" s="52"/>
      <c r="O1112" s="39"/>
      <c r="P1112" s="39"/>
      <c r="Q1112" s="39"/>
      <c r="R1112" s="39"/>
      <c r="S1112" s="51"/>
      <c r="T1112" s="49"/>
      <c r="U1112" s="24"/>
      <c r="V1112" s="52"/>
      <c r="W1112" s="39"/>
      <c r="X1112" s="39"/>
      <c r="Y1112" s="39"/>
      <c r="Z1112" s="39"/>
      <c r="AA1112" s="51"/>
      <c r="AB1112" s="49"/>
      <c r="AC1112" s="24"/>
      <c r="AD1112" s="52"/>
      <c r="AE1112" s="39"/>
      <c r="AF1112" s="39"/>
      <c r="AG1112" s="39"/>
      <c r="AH1112" s="39"/>
      <c r="AI1112" s="51"/>
      <c r="AJ1112" s="49"/>
      <c r="AK1112" s="24"/>
      <c r="AL1112" s="52"/>
      <c r="AM1112" s="39"/>
      <c r="AN1112" s="39"/>
      <c r="AO1112" s="39"/>
      <c r="AP1112" s="39"/>
      <c r="AQ1112" s="51"/>
      <c r="AR1112" s="49"/>
      <c r="AS1112" s="24"/>
      <c r="AT1112" s="52"/>
      <c r="AU1112" s="39"/>
      <c r="AV1112" s="39"/>
      <c r="AW1112" s="39"/>
      <c r="AX1112" s="39"/>
      <c r="AY1112" s="51"/>
      <c r="AZ1112" s="49"/>
      <c r="BA1112" s="24"/>
      <c r="BB1112" s="52"/>
      <c r="BC1112" s="39"/>
      <c r="BD1112" s="39"/>
      <c r="BE1112" s="39"/>
      <c r="BF1112" s="39"/>
      <c r="BG1112" s="51"/>
      <c r="BH1112" s="49"/>
      <c r="BI1112" s="24"/>
      <c r="BJ1112" s="52"/>
      <c r="BK1112" s="39"/>
      <c r="BL1112" s="39"/>
      <c r="BM1112" s="39"/>
      <c r="BN1112" s="39"/>
      <c r="BO1112" s="51"/>
      <c r="BP1112" s="49"/>
      <c r="BQ1112" s="24"/>
      <c r="BR1112" s="52"/>
      <c r="BS1112" s="39"/>
      <c r="BT1112" s="39"/>
      <c r="BU1112" s="39"/>
      <c r="BV1112" s="39"/>
      <c r="BW1112" s="51"/>
      <c r="BX1112" s="49"/>
      <c r="BY1112" s="24"/>
      <c r="BZ1112" s="52"/>
      <c r="CA1112" s="39"/>
      <c r="CB1112" s="39"/>
      <c r="CC1112" s="39"/>
      <c r="CD1112" s="39"/>
      <c r="CE1112" s="51"/>
      <c r="CF1112" s="49"/>
      <c r="CG1112" s="24"/>
      <c r="CH1112" s="52"/>
      <c r="CI1112" s="39"/>
      <c r="CJ1112" s="39"/>
      <c r="CK1112" s="39"/>
      <c r="CL1112" s="39"/>
      <c r="CM1112" s="51"/>
      <c r="CN1112" s="49"/>
      <c r="CO1112" s="24"/>
      <c r="CP1112" s="52"/>
      <c r="CQ1112" s="39"/>
      <c r="CR1112" s="39"/>
      <c r="CS1112" s="39"/>
      <c r="CT1112" s="39"/>
      <c r="CU1112" s="51"/>
      <c r="CV1112" s="49"/>
      <c r="CW1112" s="24"/>
      <c r="CX1112" s="52"/>
      <c r="CY1112" s="39"/>
      <c r="CZ1112" s="39"/>
      <c r="DA1112" s="39"/>
      <c r="DB1112" s="39"/>
      <c r="DC1112" s="51"/>
      <c r="DD1112" s="49"/>
      <c r="DE1112" s="24"/>
      <c r="DF1112" s="52"/>
      <c r="DG1112" s="39"/>
      <c r="DH1112" s="39"/>
      <c r="DI1112" s="39"/>
      <c r="DJ1112" s="39"/>
      <c r="DK1112" s="51"/>
      <c r="DL1112" s="49"/>
      <c r="DM1112" s="24"/>
      <c r="DN1112" s="52"/>
      <c r="DO1112" s="39"/>
      <c r="DP1112" s="39"/>
      <c r="DQ1112" s="39"/>
      <c r="DR1112" s="39"/>
      <c r="DS1112" s="51"/>
      <c r="DT1112" s="49"/>
      <c r="DU1112" s="24"/>
      <c r="DV1112" s="52"/>
      <c r="DW1112" s="39"/>
      <c r="DX1112" s="39"/>
      <c r="DY1112" s="39"/>
      <c r="DZ1112" s="39"/>
      <c r="EA1112" s="51"/>
      <c r="EB1112" s="49"/>
      <c r="EC1112" s="24"/>
      <c r="ED1112" s="52"/>
      <c r="EE1112" s="39"/>
      <c r="EF1112" s="39"/>
      <c r="EG1112" s="39"/>
      <c r="EH1112" s="39"/>
      <c r="EI1112" s="51"/>
      <c r="EJ1112" s="49"/>
      <c r="EK1112" s="24"/>
      <c r="EL1112" s="52"/>
      <c r="EM1112" s="39"/>
      <c r="EN1112" s="39"/>
      <c r="EO1112" s="39"/>
      <c r="EP1112" s="39"/>
      <c r="EQ1112" s="51"/>
      <c r="ER1112" s="49"/>
      <c r="ES1112" s="24"/>
      <c r="ET1112" s="52"/>
      <c r="EU1112" s="39"/>
      <c r="EV1112" s="39"/>
      <c r="EW1112" s="39"/>
      <c r="EX1112" s="39"/>
      <c r="EY1112" s="51"/>
      <c r="EZ1112" s="49"/>
      <c r="FA1112" s="24"/>
      <c r="FB1112" s="52"/>
      <c r="FC1112" s="39"/>
      <c r="FD1112" s="39"/>
      <c r="FE1112" s="39"/>
      <c r="FF1112" s="39"/>
      <c r="FG1112" s="51"/>
      <c r="FH1112" s="49"/>
      <c r="FI1112" s="24"/>
      <c r="FJ1112" s="52"/>
      <c r="FK1112" s="39"/>
      <c r="FL1112" s="39"/>
      <c r="FM1112" s="39"/>
      <c r="FN1112" s="39"/>
      <c r="FO1112" s="51"/>
      <c r="FP1112" s="49"/>
      <c r="FQ1112" s="24"/>
      <c r="FR1112" s="52"/>
      <c r="FS1112" s="39"/>
      <c r="FT1112" s="39"/>
      <c r="FU1112" s="39"/>
      <c r="FV1112" s="39"/>
      <c r="FW1112" s="51"/>
      <c r="FX1112" s="49"/>
      <c r="FY1112" s="24"/>
      <c r="FZ1112" s="52"/>
      <c r="GA1112" s="39"/>
      <c r="GB1112" s="39"/>
      <c r="GC1112" s="39"/>
      <c r="GD1112" s="39"/>
      <c r="GE1112" s="51"/>
    </row>
    <row r="1113" spans="1:187" s="20" customFormat="1" x14ac:dyDescent="0.2">
      <c r="A1113" s="193" t="s">
        <v>787</v>
      </c>
      <c r="B1113" s="20" t="s">
        <v>76</v>
      </c>
      <c r="C1113" s="19" t="s">
        <v>418</v>
      </c>
      <c r="D1113" s="92">
        <v>5</v>
      </c>
      <c r="E1113" s="92">
        <v>5</v>
      </c>
      <c r="F1113" s="92">
        <v>5</v>
      </c>
      <c r="G1113" s="92"/>
      <c r="H1113" s="137">
        <v>0.1</v>
      </c>
      <c r="I1113" s="51"/>
      <c r="J1113" s="1"/>
      <c r="K1113" s="51"/>
      <c r="L1113" s="49"/>
      <c r="M1113" s="24"/>
      <c r="N1113" s="52"/>
      <c r="O1113" s="39"/>
      <c r="P1113" s="39"/>
      <c r="Q1113" s="39"/>
      <c r="R1113" s="39"/>
      <c r="S1113" s="51"/>
      <c r="T1113" s="49"/>
      <c r="U1113" s="24"/>
      <c r="V1113" s="52"/>
      <c r="W1113" s="39"/>
      <c r="X1113" s="39"/>
      <c r="Y1113" s="39"/>
      <c r="Z1113" s="39"/>
      <c r="AA1113" s="51"/>
      <c r="AB1113" s="49"/>
      <c r="AC1113" s="24"/>
      <c r="AD1113" s="52"/>
      <c r="AE1113" s="39"/>
      <c r="AF1113" s="39"/>
      <c r="AG1113" s="39"/>
      <c r="AH1113" s="39"/>
      <c r="AI1113" s="51"/>
      <c r="AJ1113" s="49"/>
      <c r="AK1113" s="24"/>
      <c r="AL1113" s="52"/>
      <c r="AM1113" s="39"/>
      <c r="AN1113" s="39"/>
      <c r="AO1113" s="39"/>
      <c r="AP1113" s="39"/>
      <c r="AQ1113" s="51"/>
      <c r="AR1113" s="49"/>
      <c r="AS1113" s="24"/>
      <c r="AT1113" s="52"/>
      <c r="AU1113" s="39"/>
      <c r="AV1113" s="39"/>
      <c r="AW1113" s="39"/>
      <c r="AX1113" s="39"/>
      <c r="AY1113" s="51"/>
      <c r="AZ1113" s="49"/>
      <c r="BA1113" s="24"/>
      <c r="BB1113" s="52"/>
      <c r="BC1113" s="39"/>
      <c r="BD1113" s="39"/>
      <c r="BE1113" s="39"/>
      <c r="BF1113" s="39"/>
      <c r="BG1113" s="51"/>
      <c r="BH1113" s="49"/>
      <c r="BI1113" s="24"/>
      <c r="BJ1113" s="52"/>
      <c r="BK1113" s="39"/>
      <c r="BL1113" s="39"/>
      <c r="BM1113" s="39"/>
      <c r="BN1113" s="39"/>
      <c r="BO1113" s="51"/>
      <c r="BP1113" s="49"/>
      <c r="BQ1113" s="24"/>
      <c r="BR1113" s="52"/>
      <c r="BS1113" s="39"/>
      <c r="BT1113" s="39"/>
      <c r="BU1113" s="39"/>
      <c r="BV1113" s="39"/>
      <c r="BW1113" s="51"/>
      <c r="BX1113" s="49"/>
      <c r="BY1113" s="24"/>
      <c r="BZ1113" s="52"/>
      <c r="CA1113" s="39"/>
      <c r="CB1113" s="39"/>
      <c r="CC1113" s="39"/>
      <c r="CD1113" s="39"/>
      <c r="CE1113" s="51"/>
      <c r="CF1113" s="49"/>
      <c r="CG1113" s="24"/>
      <c r="CH1113" s="52"/>
      <c r="CI1113" s="39"/>
      <c r="CJ1113" s="39"/>
      <c r="CK1113" s="39"/>
      <c r="CL1113" s="39"/>
      <c r="CM1113" s="51"/>
      <c r="CN1113" s="49"/>
      <c r="CO1113" s="24"/>
      <c r="CP1113" s="52"/>
      <c r="CQ1113" s="39"/>
      <c r="CR1113" s="39"/>
      <c r="CS1113" s="39"/>
      <c r="CT1113" s="39"/>
      <c r="CU1113" s="51"/>
      <c r="CV1113" s="49"/>
      <c r="CW1113" s="24"/>
      <c r="CX1113" s="52"/>
      <c r="CY1113" s="39"/>
      <c r="CZ1113" s="39"/>
      <c r="DA1113" s="39"/>
      <c r="DB1113" s="39"/>
      <c r="DC1113" s="51"/>
      <c r="DD1113" s="49"/>
      <c r="DE1113" s="24"/>
      <c r="DF1113" s="52"/>
      <c r="DG1113" s="39"/>
      <c r="DH1113" s="39"/>
      <c r="DI1113" s="39"/>
      <c r="DJ1113" s="39"/>
      <c r="DK1113" s="51"/>
      <c r="DL1113" s="49"/>
      <c r="DM1113" s="24"/>
      <c r="DN1113" s="52"/>
      <c r="DO1113" s="39"/>
      <c r="DP1113" s="39"/>
      <c r="DQ1113" s="39"/>
      <c r="DR1113" s="39"/>
      <c r="DS1113" s="51"/>
      <c r="DT1113" s="49"/>
      <c r="DU1113" s="24"/>
      <c r="DV1113" s="52"/>
      <c r="DW1113" s="39"/>
      <c r="DX1113" s="39"/>
      <c r="DY1113" s="39"/>
      <c r="DZ1113" s="39"/>
      <c r="EA1113" s="51"/>
      <c r="EB1113" s="49"/>
      <c r="EC1113" s="24"/>
      <c r="ED1113" s="52"/>
      <c r="EE1113" s="39"/>
      <c r="EF1113" s="39"/>
      <c r="EG1113" s="39"/>
      <c r="EH1113" s="39"/>
      <c r="EI1113" s="51"/>
      <c r="EJ1113" s="49"/>
      <c r="EK1113" s="24"/>
      <c r="EL1113" s="52"/>
      <c r="EM1113" s="39"/>
      <c r="EN1113" s="39"/>
      <c r="EO1113" s="39"/>
      <c r="EP1113" s="39"/>
      <c r="EQ1113" s="51"/>
      <c r="ER1113" s="49"/>
      <c r="ES1113" s="24"/>
      <c r="ET1113" s="52"/>
      <c r="EU1113" s="39"/>
      <c r="EV1113" s="39"/>
      <c r="EW1113" s="39"/>
      <c r="EX1113" s="39"/>
      <c r="EY1113" s="51"/>
      <c r="EZ1113" s="49"/>
      <c r="FA1113" s="24"/>
      <c r="FB1113" s="52"/>
      <c r="FC1113" s="39"/>
      <c r="FD1113" s="39"/>
      <c r="FE1113" s="39"/>
      <c r="FF1113" s="39"/>
      <c r="FG1113" s="51"/>
      <c r="FH1113" s="49"/>
      <c r="FI1113" s="24"/>
      <c r="FJ1113" s="52"/>
      <c r="FK1113" s="39"/>
      <c r="FL1113" s="39"/>
      <c r="FM1113" s="39"/>
      <c r="FN1113" s="39"/>
      <c r="FO1113" s="51"/>
      <c r="FP1113" s="49"/>
      <c r="FQ1113" s="24"/>
      <c r="FR1113" s="52"/>
      <c r="FS1113" s="39"/>
      <c r="FT1113" s="39"/>
      <c r="FU1113" s="39"/>
      <c r="FV1113" s="39"/>
      <c r="FW1113" s="51"/>
      <c r="FX1113" s="49"/>
      <c r="FY1113" s="24"/>
      <c r="FZ1113" s="52"/>
      <c r="GA1113" s="39"/>
      <c r="GB1113" s="39"/>
      <c r="GC1113" s="39"/>
      <c r="GD1113" s="39"/>
      <c r="GE1113" s="51"/>
    </row>
    <row r="1114" spans="1:187" s="20" customFormat="1" x14ac:dyDescent="0.2">
      <c r="A1114" s="189">
        <v>9</v>
      </c>
      <c r="B1114" s="32" t="s">
        <v>272</v>
      </c>
      <c r="C1114" s="34"/>
      <c r="D1114" s="70">
        <f>SUM(D1115:D1116)</f>
        <v>165</v>
      </c>
      <c r="E1114" s="70">
        <f>SUM(E1115:E1116)</f>
        <v>86</v>
      </c>
      <c r="F1114" s="70">
        <f>SUM(F1115:F1116)</f>
        <v>86</v>
      </c>
      <c r="G1114" s="70">
        <f>SUM(G1115:G1116)</f>
        <v>0</v>
      </c>
      <c r="H1114" s="111"/>
      <c r="I1114" s="51"/>
      <c r="J1114" s="1"/>
      <c r="K1114" s="51"/>
      <c r="L1114" s="49"/>
      <c r="M1114" s="24"/>
      <c r="N1114" s="52"/>
      <c r="O1114" s="39"/>
      <c r="P1114" s="39"/>
      <c r="Q1114" s="39"/>
      <c r="R1114" s="39"/>
      <c r="S1114" s="51"/>
      <c r="T1114" s="49"/>
      <c r="U1114" s="24"/>
      <c r="V1114" s="52"/>
      <c r="W1114" s="39"/>
      <c r="X1114" s="39"/>
      <c r="Y1114" s="39"/>
      <c r="Z1114" s="39"/>
      <c r="AA1114" s="51"/>
      <c r="AB1114" s="49"/>
      <c r="AC1114" s="24"/>
      <c r="AD1114" s="52"/>
      <c r="AE1114" s="39"/>
      <c r="AF1114" s="39"/>
      <c r="AG1114" s="39"/>
      <c r="AH1114" s="39"/>
      <c r="AI1114" s="51"/>
      <c r="AJ1114" s="49"/>
      <c r="AK1114" s="24"/>
      <c r="AL1114" s="52"/>
      <c r="AM1114" s="39"/>
      <c r="AN1114" s="39"/>
      <c r="AO1114" s="39"/>
      <c r="AP1114" s="39"/>
      <c r="AQ1114" s="51"/>
      <c r="AR1114" s="49"/>
      <c r="AS1114" s="24"/>
      <c r="AT1114" s="52"/>
      <c r="AU1114" s="39"/>
      <c r="AV1114" s="39"/>
      <c r="AW1114" s="39"/>
      <c r="AX1114" s="39"/>
      <c r="AY1114" s="51"/>
      <c r="AZ1114" s="49"/>
      <c r="BA1114" s="24"/>
      <c r="BB1114" s="52"/>
      <c r="BC1114" s="39"/>
      <c r="BD1114" s="39"/>
      <c r="BE1114" s="39"/>
      <c r="BF1114" s="39"/>
      <c r="BG1114" s="51"/>
      <c r="BH1114" s="49"/>
      <c r="BI1114" s="24"/>
      <c r="BJ1114" s="52"/>
      <c r="BK1114" s="39"/>
      <c r="BL1114" s="39"/>
      <c r="BM1114" s="39"/>
      <c r="BN1114" s="39"/>
      <c r="BO1114" s="51"/>
      <c r="BP1114" s="49"/>
      <c r="BQ1114" s="24"/>
      <c r="BR1114" s="52"/>
      <c r="BS1114" s="39"/>
      <c r="BT1114" s="39"/>
      <c r="BU1114" s="39"/>
      <c r="BV1114" s="39"/>
      <c r="BW1114" s="51"/>
      <c r="BX1114" s="49"/>
      <c r="BY1114" s="24"/>
      <c r="BZ1114" s="52"/>
      <c r="CA1114" s="39"/>
      <c r="CB1114" s="39"/>
      <c r="CC1114" s="39"/>
      <c r="CD1114" s="39"/>
      <c r="CE1114" s="51"/>
      <c r="CF1114" s="49"/>
      <c r="CG1114" s="24"/>
      <c r="CH1114" s="52"/>
      <c r="CI1114" s="39"/>
      <c r="CJ1114" s="39"/>
      <c r="CK1114" s="39"/>
      <c r="CL1114" s="39"/>
      <c r="CM1114" s="51"/>
      <c r="CN1114" s="49"/>
      <c r="CO1114" s="24"/>
      <c r="CP1114" s="52"/>
      <c r="CQ1114" s="39"/>
      <c r="CR1114" s="39"/>
      <c r="CS1114" s="39"/>
      <c r="CT1114" s="39"/>
      <c r="CU1114" s="51"/>
      <c r="CV1114" s="49"/>
      <c r="CW1114" s="24"/>
      <c r="CX1114" s="52"/>
      <c r="CY1114" s="39"/>
      <c r="CZ1114" s="39"/>
      <c r="DA1114" s="39"/>
      <c r="DB1114" s="39"/>
      <c r="DC1114" s="51"/>
      <c r="DD1114" s="49"/>
      <c r="DE1114" s="24"/>
      <c r="DF1114" s="52"/>
      <c r="DG1114" s="39"/>
      <c r="DH1114" s="39"/>
      <c r="DI1114" s="39"/>
      <c r="DJ1114" s="39"/>
      <c r="DK1114" s="51"/>
      <c r="DL1114" s="49"/>
      <c r="DM1114" s="24"/>
      <c r="DN1114" s="52"/>
      <c r="DO1114" s="39"/>
      <c r="DP1114" s="39"/>
      <c r="DQ1114" s="39"/>
      <c r="DR1114" s="39"/>
      <c r="DS1114" s="51"/>
      <c r="DT1114" s="49"/>
      <c r="DU1114" s="24"/>
      <c r="DV1114" s="52"/>
      <c r="DW1114" s="39"/>
      <c r="DX1114" s="39"/>
      <c r="DY1114" s="39"/>
      <c r="DZ1114" s="39"/>
      <c r="EA1114" s="51"/>
      <c r="EB1114" s="49"/>
      <c r="EC1114" s="24"/>
      <c r="ED1114" s="52"/>
      <c r="EE1114" s="39"/>
      <c r="EF1114" s="39"/>
      <c r="EG1114" s="39"/>
      <c r="EH1114" s="39"/>
      <c r="EI1114" s="51"/>
      <c r="EJ1114" s="49"/>
      <c r="EK1114" s="24"/>
      <c r="EL1114" s="52"/>
      <c r="EM1114" s="39"/>
      <c r="EN1114" s="39"/>
      <c r="EO1114" s="39"/>
      <c r="EP1114" s="39"/>
      <c r="EQ1114" s="51"/>
      <c r="ER1114" s="49"/>
      <c r="ES1114" s="24"/>
      <c r="ET1114" s="52"/>
      <c r="EU1114" s="39"/>
      <c r="EV1114" s="39"/>
      <c r="EW1114" s="39"/>
      <c r="EX1114" s="39"/>
      <c r="EY1114" s="51"/>
      <c r="EZ1114" s="49"/>
      <c r="FA1114" s="24"/>
      <c r="FB1114" s="52"/>
      <c r="FC1114" s="39"/>
      <c r="FD1114" s="39"/>
      <c r="FE1114" s="39"/>
      <c r="FF1114" s="39"/>
      <c r="FG1114" s="51"/>
      <c r="FH1114" s="49"/>
      <c r="FI1114" s="24"/>
      <c r="FJ1114" s="52"/>
      <c r="FK1114" s="39"/>
      <c r="FL1114" s="39"/>
      <c r="FM1114" s="39"/>
      <c r="FN1114" s="39"/>
      <c r="FO1114" s="51"/>
      <c r="FP1114" s="49"/>
      <c r="FQ1114" s="24"/>
      <c r="FR1114" s="52"/>
      <c r="FS1114" s="39"/>
      <c r="FT1114" s="39"/>
      <c r="FU1114" s="39"/>
      <c r="FV1114" s="39"/>
      <c r="FW1114" s="51"/>
      <c r="FX1114" s="49"/>
      <c r="FY1114" s="24"/>
      <c r="FZ1114" s="52"/>
      <c r="GA1114" s="39"/>
      <c r="GB1114" s="39"/>
      <c r="GC1114" s="39"/>
      <c r="GD1114" s="39"/>
      <c r="GE1114" s="51"/>
    </row>
    <row r="1115" spans="1:187" s="20" customFormat="1" x14ac:dyDescent="0.2">
      <c r="A1115" s="204" t="s">
        <v>787</v>
      </c>
      <c r="B1115" s="366" t="s">
        <v>142</v>
      </c>
      <c r="C1115" s="54" t="s">
        <v>417</v>
      </c>
      <c r="D1115" s="93">
        <v>115</v>
      </c>
      <c r="E1115" s="93">
        <v>55</v>
      </c>
      <c r="F1115" s="93">
        <v>55</v>
      </c>
      <c r="G1115" s="93">
        <v>0</v>
      </c>
      <c r="H1115" s="140" t="s">
        <v>719</v>
      </c>
      <c r="I1115" s="51"/>
      <c r="J1115" s="1"/>
      <c r="K1115" s="51"/>
      <c r="L1115" s="52"/>
      <c r="M1115" s="24"/>
      <c r="N1115" s="52"/>
      <c r="O1115" s="39"/>
      <c r="P1115" s="39"/>
      <c r="Q1115" s="39"/>
      <c r="R1115" s="39"/>
      <c r="S1115" s="51"/>
      <c r="T1115" s="52"/>
      <c r="U1115" s="24"/>
      <c r="V1115" s="52"/>
      <c r="W1115" s="39"/>
      <c r="X1115" s="39"/>
      <c r="Y1115" s="39"/>
      <c r="Z1115" s="39"/>
      <c r="AA1115" s="51"/>
      <c r="AB1115" s="52"/>
      <c r="AC1115" s="24"/>
      <c r="AD1115" s="52"/>
      <c r="AE1115" s="39"/>
      <c r="AF1115" s="39"/>
      <c r="AG1115" s="39"/>
      <c r="AH1115" s="39"/>
      <c r="AI1115" s="51"/>
      <c r="AJ1115" s="52"/>
      <c r="AK1115" s="24"/>
      <c r="AL1115" s="52"/>
      <c r="AM1115" s="39"/>
      <c r="AN1115" s="39"/>
      <c r="AO1115" s="39"/>
      <c r="AP1115" s="39"/>
      <c r="AQ1115" s="51"/>
      <c r="AR1115" s="52"/>
      <c r="AS1115" s="24"/>
      <c r="AT1115" s="52"/>
      <c r="AU1115" s="39"/>
      <c r="AV1115" s="39"/>
      <c r="AW1115" s="39"/>
      <c r="AX1115" s="39"/>
      <c r="AY1115" s="51"/>
      <c r="AZ1115" s="52"/>
      <c r="BA1115" s="24"/>
      <c r="BB1115" s="52"/>
      <c r="BC1115" s="39"/>
      <c r="BD1115" s="39"/>
      <c r="BE1115" s="39"/>
      <c r="BF1115" s="39"/>
      <c r="BG1115" s="51"/>
      <c r="BH1115" s="52"/>
      <c r="BI1115" s="24"/>
      <c r="BJ1115" s="52"/>
      <c r="BK1115" s="39"/>
      <c r="BL1115" s="39"/>
      <c r="BM1115" s="39"/>
      <c r="BN1115" s="39"/>
      <c r="BO1115" s="51"/>
      <c r="BP1115" s="52"/>
      <c r="BQ1115" s="24"/>
      <c r="BR1115" s="52"/>
      <c r="BS1115" s="39"/>
      <c r="BT1115" s="39"/>
      <c r="BU1115" s="39"/>
      <c r="BV1115" s="39"/>
      <c r="BW1115" s="51"/>
      <c r="BX1115" s="52"/>
      <c r="BY1115" s="24"/>
      <c r="BZ1115" s="52"/>
      <c r="CA1115" s="39"/>
      <c r="CB1115" s="39"/>
      <c r="CC1115" s="39"/>
      <c r="CD1115" s="39"/>
      <c r="CE1115" s="51"/>
      <c r="CF1115" s="52"/>
      <c r="CG1115" s="24"/>
      <c r="CH1115" s="52"/>
      <c r="CI1115" s="39"/>
      <c r="CJ1115" s="39"/>
      <c r="CK1115" s="39"/>
      <c r="CL1115" s="39"/>
      <c r="CM1115" s="51"/>
      <c r="CN1115" s="52"/>
      <c r="CO1115" s="24"/>
      <c r="CP1115" s="52"/>
      <c r="CQ1115" s="39"/>
      <c r="CR1115" s="39"/>
      <c r="CS1115" s="39"/>
      <c r="CT1115" s="39"/>
      <c r="CU1115" s="51"/>
      <c r="CV1115" s="52"/>
      <c r="CW1115" s="24"/>
      <c r="CX1115" s="52"/>
      <c r="CY1115" s="39"/>
      <c r="CZ1115" s="39"/>
      <c r="DA1115" s="39"/>
      <c r="DB1115" s="39"/>
      <c r="DC1115" s="51"/>
      <c r="DD1115" s="52"/>
      <c r="DE1115" s="24"/>
      <c r="DF1115" s="52"/>
      <c r="DG1115" s="39"/>
      <c r="DH1115" s="39"/>
      <c r="DI1115" s="39"/>
      <c r="DJ1115" s="39"/>
      <c r="DK1115" s="51"/>
      <c r="DL1115" s="52"/>
      <c r="DM1115" s="24"/>
      <c r="DN1115" s="52"/>
      <c r="DO1115" s="39"/>
      <c r="DP1115" s="39"/>
      <c r="DQ1115" s="39"/>
      <c r="DR1115" s="39"/>
      <c r="DS1115" s="51"/>
      <c r="DT1115" s="52"/>
      <c r="DU1115" s="24"/>
      <c r="DV1115" s="52"/>
      <c r="DW1115" s="39"/>
      <c r="DX1115" s="39"/>
      <c r="DY1115" s="39"/>
      <c r="DZ1115" s="39"/>
      <c r="EA1115" s="51"/>
      <c r="EB1115" s="52"/>
      <c r="EC1115" s="24"/>
      <c r="ED1115" s="52"/>
      <c r="EE1115" s="39"/>
      <c r="EF1115" s="39"/>
      <c r="EG1115" s="39"/>
      <c r="EH1115" s="39"/>
      <c r="EI1115" s="51"/>
      <c r="EJ1115" s="52"/>
      <c r="EK1115" s="24"/>
      <c r="EL1115" s="52"/>
      <c r="EM1115" s="39"/>
      <c r="EN1115" s="39"/>
      <c r="EO1115" s="39"/>
      <c r="EP1115" s="39"/>
      <c r="EQ1115" s="51"/>
      <c r="ER1115" s="52"/>
      <c r="ES1115" s="24"/>
      <c r="ET1115" s="52"/>
      <c r="EU1115" s="39"/>
      <c r="EV1115" s="39"/>
      <c r="EW1115" s="39"/>
      <c r="EX1115" s="39"/>
      <c r="EY1115" s="51"/>
      <c r="EZ1115" s="52"/>
      <c r="FA1115" s="24"/>
      <c r="FB1115" s="52"/>
      <c r="FC1115" s="39"/>
      <c r="FD1115" s="39"/>
      <c r="FE1115" s="39"/>
      <c r="FF1115" s="39"/>
      <c r="FG1115" s="51"/>
      <c r="FH1115" s="52"/>
      <c r="FI1115" s="24"/>
      <c r="FJ1115" s="52"/>
      <c r="FK1115" s="39"/>
      <c r="FL1115" s="39"/>
      <c r="FM1115" s="39"/>
      <c r="FN1115" s="39"/>
      <c r="FO1115" s="51"/>
      <c r="FP1115" s="52"/>
      <c r="FQ1115" s="24"/>
      <c r="FR1115" s="52"/>
      <c r="FS1115" s="39"/>
      <c r="FT1115" s="39"/>
      <c r="FU1115" s="39"/>
      <c r="FV1115" s="39"/>
      <c r="FW1115" s="51"/>
      <c r="FX1115" s="52"/>
      <c r="FY1115" s="24"/>
      <c r="FZ1115" s="52"/>
      <c r="GA1115" s="39"/>
      <c r="GB1115" s="39"/>
      <c r="GC1115" s="39"/>
      <c r="GD1115" s="39"/>
      <c r="GE1115" s="51"/>
    </row>
    <row r="1116" spans="1:187" s="20" customFormat="1" x14ac:dyDescent="0.2">
      <c r="A1116" s="190" t="s">
        <v>787</v>
      </c>
      <c r="B1116" s="30" t="s">
        <v>142</v>
      </c>
      <c r="C1116" s="63" t="s">
        <v>720</v>
      </c>
      <c r="D1116" s="90">
        <v>50</v>
      </c>
      <c r="E1116" s="90">
        <v>31</v>
      </c>
      <c r="F1116" s="90">
        <v>31</v>
      </c>
      <c r="G1116" s="90">
        <v>0</v>
      </c>
      <c r="H1116" s="136" t="s">
        <v>721</v>
      </c>
      <c r="I1116" s="51"/>
      <c r="J1116" s="1"/>
      <c r="K1116" s="51"/>
      <c r="L1116" s="49"/>
      <c r="M1116" s="24"/>
      <c r="N1116" s="52"/>
      <c r="O1116" s="39"/>
      <c r="P1116" s="39"/>
      <c r="Q1116" s="39"/>
      <c r="R1116" s="39"/>
      <c r="S1116" s="51"/>
      <c r="T1116" s="49"/>
      <c r="U1116" s="24"/>
      <c r="V1116" s="52"/>
      <c r="W1116" s="39"/>
      <c r="X1116" s="39"/>
      <c r="Y1116" s="39"/>
      <c r="Z1116" s="39"/>
      <c r="AA1116" s="51"/>
      <c r="AB1116" s="49"/>
      <c r="AC1116" s="24"/>
      <c r="AD1116" s="52"/>
      <c r="AE1116" s="39"/>
      <c r="AF1116" s="39"/>
      <c r="AG1116" s="39"/>
      <c r="AH1116" s="39"/>
      <c r="AI1116" s="51"/>
      <c r="AJ1116" s="49"/>
      <c r="AK1116" s="24"/>
      <c r="AL1116" s="52"/>
      <c r="AM1116" s="39"/>
      <c r="AN1116" s="39"/>
      <c r="AO1116" s="39"/>
      <c r="AP1116" s="39"/>
      <c r="AQ1116" s="51"/>
      <c r="AR1116" s="49"/>
      <c r="AS1116" s="24"/>
      <c r="AT1116" s="52"/>
      <c r="AU1116" s="39"/>
      <c r="AV1116" s="39"/>
      <c r="AW1116" s="39"/>
      <c r="AX1116" s="39"/>
      <c r="AY1116" s="51"/>
      <c r="AZ1116" s="49"/>
      <c r="BA1116" s="24"/>
      <c r="BB1116" s="52"/>
      <c r="BC1116" s="39"/>
      <c r="BD1116" s="39"/>
      <c r="BE1116" s="39"/>
      <c r="BF1116" s="39"/>
      <c r="BG1116" s="51"/>
      <c r="BH1116" s="49"/>
      <c r="BI1116" s="24"/>
      <c r="BJ1116" s="52"/>
      <c r="BK1116" s="39"/>
      <c r="BL1116" s="39"/>
      <c r="BM1116" s="39"/>
      <c r="BN1116" s="39"/>
      <c r="BO1116" s="51"/>
      <c r="BP1116" s="49"/>
      <c r="BQ1116" s="24"/>
      <c r="BR1116" s="52"/>
      <c r="BS1116" s="39"/>
      <c r="BT1116" s="39"/>
      <c r="BU1116" s="39"/>
      <c r="BV1116" s="39"/>
      <c r="BW1116" s="51"/>
      <c r="BX1116" s="49"/>
      <c r="BY1116" s="24"/>
      <c r="BZ1116" s="52"/>
      <c r="CA1116" s="39"/>
      <c r="CB1116" s="39"/>
      <c r="CC1116" s="39"/>
      <c r="CD1116" s="39"/>
      <c r="CE1116" s="51"/>
      <c r="CF1116" s="49"/>
      <c r="CG1116" s="24"/>
      <c r="CH1116" s="52"/>
      <c r="CI1116" s="39"/>
      <c r="CJ1116" s="39"/>
      <c r="CK1116" s="39"/>
      <c r="CL1116" s="39"/>
      <c r="CM1116" s="51"/>
      <c r="CN1116" s="49"/>
      <c r="CO1116" s="24"/>
      <c r="CP1116" s="52"/>
      <c r="CQ1116" s="39"/>
      <c r="CR1116" s="39"/>
      <c r="CS1116" s="39"/>
      <c r="CT1116" s="39"/>
      <c r="CU1116" s="51"/>
      <c r="CV1116" s="49"/>
      <c r="CW1116" s="24"/>
      <c r="CX1116" s="52"/>
      <c r="CY1116" s="39"/>
      <c r="CZ1116" s="39"/>
      <c r="DA1116" s="39"/>
      <c r="DB1116" s="39"/>
      <c r="DC1116" s="51"/>
      <c r="DD1116" s="49"/>
      <c r="DE1116" s="24"/>
      <c r="DF1116" s="52"/>
      <c r="DG1116" s="39"/>
      <c r="DH1116" s="39"/>
      <c r="DI1116" s="39"/>
      <c r="DJ1116" s="39"/>
      <c r="DK1116" s="51"/>
      <c r="DL1116" s="49"/>
      <c r="DM1116" s="24"/>
      <c r="DN1116" s="52"/>
      <c r="DO1116" s="39"/>
      <c r="DP1116" s="39"/>
      <c r="DQ1116" s="39"/>
      <c r="DR1116" s="39"/>
      <c r="DS1116" s="51"/>
      <c r="DT1116" s="49"/>
      <c r="DU1116" s="24"/>
      <c r="DV1116" s="52"/>
      <c r="DW1116" s="39"/>
      <c r="DX1116" s="39"/>
      <c r="DY1116" s="39"/>
      <c r="DZ1116" s="39"/>
      <c r="EA1116" s="51"/>
      <c r="EB1116" s="49"/>
      <c r="EC1116" s="24"/>
      <c r="ED1116" s="52"/>
      <c r="EE1116" s="39"/>
      <c r="EF1116" s="39"/>
      <c r="EG1116" s="39"/>
      <c r="EH1116" s="39"/>
      <c r="EI1116" s="51"/>
      <c r="EJ1116" s="49"/>
      <c r="EK1116" s="24"/>
      <c r="EL1116" s="52"/>
      <c r="EM1116" s="39"/>
      <c r="EN1116" s="39"/>
      <c r="EO1116" s="39"/>
      <c r="EP1116" s="39"/>
      <c r="EQ1116" s="51"/>
      <c r="ER1116" s="49"/>
      <c r="ES1116" s="24"/>
      <c r="ET1116" s="52"/>
      <c r="EU1116" s="39"/>
      <c r="EV1116" s="39"/>
      <c r="EW1116" s="39"/>
      <c r="EX1116" s="39"/>
      <c r="EY1116" s="51"/>
      <c r="EZ1116" s="49"/>
      <c r="FA1116" s="24"/>
      <c r="FB1116" s="52"/>
      <c r="FC1116" s="39"/>
      <c r="FD1116" s="39"/>
      <c r="FE1116" s="39"/>
      <c r="FF1116" s="39"/>
      <c r="FG1116" s="51"/>
      <c r="FH1116" s="49"/>
      <c r="FI1116" s="24"/>
      <c r="FJ1116" s="52"/>
      <c r="FK1116" s="39"/>
      <c r="FL1116" s="39"/>
      <c r="FM1116" s="39"/>
      <c r="FN1116" s="39"/>
      <c r="FO1116" s="51"/>
      <c r="FP1116" s="49"/>
      <c r="FQ1116" s="24"/>
      <c r="FR1116" s="52"/>
      <c r="FS1116" s="39"/>
      <c r="FT1116" s="39"/>
      <c r="FU1116" s="39"/>
      <c r="FV1116" s="39"/>
      <c r="FW1116" s="51"/>
      <c r="FX1116" s="49"/>
      <c r="FY1116" s="24"/>
      <c r="FZ1116" s="52"/>
      <c r="GA1116" s="39"/>
      <c r="GB1116" s="39"/>
      <c r="GC1116" s="39"/>
      <c r="GD1116" s="39"/>
      <c r="GE1116" s="51"/>
    </row>
    <row r="1117" spans="1:187" ht="14.25" customHeight="1" x14ac:dyDescent="0.2">
      <c r="A1117" s="189">
        <v>10</v>
      </c>
      <c r="B1117" s="32" t="s">
        <v>240</v>
      </c>
      <c r="C1117" s="34"/>
      <c r="D1117" s="70">
        <f>SUM(D1118)</f>
        <v>64</v>
      </c>
      <c r="E1117" s="70">
        <f>SUM(E1118)</f>
        <v>64</v>
      </c>
      <c r="F1117" s="70">
        <f>SUM(F1118)</f>
        <v>64</v>
      </c>
      <c r="G1117" s="70">
        <f>SUM(G1118)</f>
        <v>0</v>
      </c>
      <c r="H1117" s="111"/>
    </row>
    <row r="1118" spans="1:187" ht="14.25" customHeight="1" x14ac:dyDescent="0.2">
      <c r="A1118" s="193" t="s">
        <v>787</v>
      </c>
      <c r="B1118" s="30" t="s">
        <v>148</v>
      </c>
      <c r="C1118" s="19" t="s">
        <v>507</v>
      </c>
      <c r="D1118" s="92">
        <v>64</v>
      </c>
      <c r="E1118" s="92">
        <v>64</v>
      </c>
      <c r="F1118" s="92">
        <v>64</v>
      </c>
      <c r="G1118" s="92"/>
      <c r="H1118" s="137">
        <v>1</v>
      </c>
    </row>
    <row r="1119" spans="1:187" ht="14.25" customHeight="1" x14ac:dyDescent="0.2">
      <c r="A1119" s="189">
        <v>11</v>
      </c>
      <c r="B1119" s="32" t="s">
        <v>635</v>
      </c>
      <c r="C1119" s="34"/>
      <c r="D1119" s="70">
        <f>SUM(D1120)</f>
        <v>1</v>
      </c>
      <c r="E1119" s="70">
        <f>SUM(E1120)</f>
        <v>1</v>
      </c>
      <c r="F1119" s="70">
        <f>SUM(F1120)</f>
        <v>1</v>
      </c>
      <c r="G1119" s="70">
        <f>SUM(G1120)</f>
        <v>0</v>
      </c>
      <c r="H1119" s="111"/>
    </row>
    <row r="1120" spans="1:187" ht="14.25" customHeight="1" x14ac:dyDescent="0.2">
      <c r="A1120" s="193" t="s">
        <v>787</v>
      </c>
      <c r="B1120" s="30" t="s">
        <v>148</v>
      </c>
      <c r="C1120" s="19" t="s">
        <v>509</v>
      </c>
      <c r="D1120" s="92">
        <v>1</v>
      </c>
      <c r="E1120" s="92">
        <v>1</v>
      </c>
      <c r="F1120" s="92">
        <v>1</v>
      </c>
      <c r="G1120" s="92"/>
      <c r="H1120" s="137">
        <v>0.8</v>
      </c>
    </row>
    <row r="1121" spans="1:187" ht="14.25" customHeight="1" x14ac:dyDescent="0.2">
      <c r="A1121" s="189">
        <v>12</v>
      </c>
      <c r="B1121" s="32" t="s">
        <v>156</v>
      </c>
      <c r="C1121" s="34"/>
      <c r="D1121" s="70">
        <f>SUM(D1122:D1122)</f>
        <v>88</v>
      </c>
      <c r="E1121" s="70">
        <f>SUM(E1122:E1122)</f>
        <v>84</v>
      </c>
      <c r="F1121" s="70">
        <f>SUM(F1122:F1122)</f>
        <v>84</v>
      </c>
      <c r="G1121" s="70">
        <f>SUM(G1122:G1122)</f>
        <v>0</v>
      </c>
      <c r="H1121" s="111"/>
    </row>
    <row r="1122" spans="1:187" ht="14.25" customHeight="1" x14ac:dyDescent="0.2">
      <c r="A1122" s="192" t="s">
        <v>787</v>
      </c>
      <c r="B1122" s="29" t="s">
        <v>148</v>
      </c>
      <c r="C1122" s="54" t="s">
        <v>506</v>
      </c>
      <c r="D1122" s="93">
        <v>88</v>
      </c>
      <c r="E1122" s="93">
        <v>84</v>
      </c>
      <c r="F1122" s="93">
        <v>84</v>
      </c>
      <c r="G1122" s="93"/>
      <c r="H1122" s="140">
        <v>1.2</v>
      </c>
    </row>
    <row r="1123" spans="1:187" s="20" customFormat="1" ht="14.25" customHeight="1" x14ac:dyDescent="0.2">
      <c r="A1123" s="189">
        <v>13</v>
      </c>
      <c r="B1123" s="2" t="s">
        <v>61</v>
      </c>
      <c r="C1123" s="34"/>
      <c r="D1123" s="70">
        <f>SUM(D1124:D1125)</f>
        <v>79</v>
      </c>
      <c r="E1123" s="70">
        <f>SUM(E1124:E1125)</f>
        <v>73</v>
      </c>
      <c r="F1123" s="70">
        <f>SUM(F1124:F1125)</f>
        <v>73</v>
      </c>
      <c r="G1123" s="70">
        <f>SUM(G1124:G1125)</f>
        <v>0</v>
      </c>
      <c r="H1123" s="111"/>
      <c r="I1123" s="51"/>
      <c r="J1123" s="1"/>
      <c r="K1123" s="51"/>
      <c r="L1123" s="49"/>
      <c r="M1123" s="50"/>
      <c r="N1123" s="52"/>
      <c r="O1123" s="35"/>
      <c r="P1123" s="35"/>
      <c r="Q1123" s="35"/>
      <c r="R1123" s="35"/>
      <c r="S1123" s="51"/>
      <c r="T1123" s="49"/>
      <c r="U1123" s="50"/>
      <c r="V1123" s="52"/>
      <c r="W1123" s="35"/>
      <c r="X1123" s="35"/>
      <c r="Y1123" s="35"/>
      <c r="Z1123" s="35"/>
      <c r="AA1123" s="51"/>
      <c r="AB1123" s="49"/>
      <c r="AC1123" s="50"/>
      <c r="AD1123" s="52"/>
      <c r="AE1123" s="35"/>
      <c r="AF1123" s="35"/>
      <c r="AG1123" s="35"/>
      <c r="AH1123" s="35"/>
      <c r="AI1123" s="51"/>
      <c r="AJ1123" s="49"/>
      <c r="AK1123" s="50"/>
      <c r="AL1123" s="52"/>
      <c r="AM1123" s="35"/>
      <c r="AN1123" s="35"/>
      <c r="AO1123" s="35"/>
      <c r="AP1123" s="35"/>
      <c r="AQ1123" s="51"/>
      <c r="AR1123" s="49"/>
      <c r="AS1123" s="50"/>
      <c r="AT1123" s="52"/>
      <c r="AU1123" s="35"/>
      <c r="AV1123" s="35"/>
      <c r="AW1123" s="35"/>
      <c r="AX1123" s="35"/>
      <c r="AY1123" s="51"/>
      <c r="AZ1123" s="49"/>
      <c r="BA1123" s="50"/>
      <c r="BB1123" s="52"/>
      <c r="BC1123" s="35"/>
      <c r="BD1123" s="35"/>
      <c r="BE1123" s="35"/>
      <c r="BF1123" s="35"/>
      <c r="BG1123" s="51"/>
      <c r="BH1123" s="49"/>
      <c r="BI1123" s="50"/>
      <c r="BJ1123" s="52"/>
      <c r="BK1123" s="35"/>
      <c r="BL1123" s="35"/>
      <c r="BM1123" s="35"/>
      <c r="BN1123" s="35"/>
      <c r="BO1123" s="51"/>
      <c r="BP1123" s="49"/>
      <c r="BQ1123" s="50"/>
      <c r="BR1123" s="52"/>
      <c r="BS1123" s="35"/>
      <c r="BT1123" s="35"/>
      <c r="BU1123" s="35"/>
      <c r="BV1123" s="35"/>
      <c r="BW1123" s="51"/>
      <c r="BX1123" s="49"/>
      <c r="BY1123" s="50"/>
      <c r="BZ1123" s="52"/>
      <c r="CA1123" s="35"/>
      <c r="CB1123" s="35"/>
      <c r="CC1123" s="35"/>
      <c r="CD1123" s="35"/>
      <c r="CE1123" s="51"/>
      <c r="CF1123" s="49"/>
      <c r="CG1123" s="50"/>
      <c r="CH1123" s="52"/>
      <c r="CI1123" s="35"/>
      <c r="CJ1123" s="35"/>
      <c r="CK1123" s="35"/>
      <c r="CL1123" s="35"/>
      <c r="CM1123" s="51"/>
      <c r="CN1123" s="49"/>
      <c r="CO1123" s="50"/>
      <c r="CP1123" s="52"/>
      <c r="CQ1123" s="35"/>
      <c r="CR1123" s="35"/>
      <c r="CS1123" s="35"/>
      <c r="CT1123" s="35"/>
      <c r="CU1123" s="51"/>
      <c r="CV1123" s="49"/>
      <c r="CW1123" s="50"/>
      <c r="CX1123" s="52"/>
      <c r="CY1123" s="35"/>
      <c r="CZ1123" s="35"/>
      <c r="DA1123" s="35"/>
      <c r="DB1123" s="35"/>
      <c r="DC1123" s="51"/>
      <c r="DD1123" s="49"/>
      <c r="DE1123" s="50"/>
      <c r="DF1123" s="52"/>
      <c r="DG1123" s="35"/>
      <c r="DH1123" s="35"/>
      <c r="DI1123" s="35"/>
      <c r="DJ1123" s="35"/>
      <c r="DK1123" s="51"/>
      <c r="DL1123" s="49"/>
      <c r="DM1123" s="50"/>
      <c r="DN1123" s="52"/>
      <c r="DO1123" s="35"/>
      <c r="DP1123" s="35"/>
      <c r="DQ1123" s="35"/>
      <c r="DR1123" s="35"/>
      <c r="DS1123" s="51"/>
      <c r="DT1123" s="49"/>
      <c r="DU1123" s="50"/>
      <c r="DV1123" s="52"/>
      <c r="DW1123" s="35"/>
      <c r="DX1123" s="35"/>
      <c r="DY1123" s="35"/>
      <c r="DZ1123" s="35"/>
      <c r="EA1123" s="51"/>
      <c r="EB1123" s="49"/>
      <c r="EC1123" s="50"/>
      <c r="ED1123" s="52"/>
      <c r="EE1123" s="35"/>
      <c r="EF1123" s="35"/>
      <c r="EG1123" s="35"/>
      <c r="EH1123" s="35"/>
      <c r="EI1123" s="51"/>
      <c r="EJ1123" s="49"/>
      <c r="EK1123" s="50"/>
      <c r="EL1123" s="52"/>
      <c r="EM1123" s="35"/>
      <c r="EN1123" s="35"/>
      <c r="EO1123" s="35"/>
      <c r="EP1123" s="35"/>
      <c r="EQ1123" s="51"/>
      <c r="ER1123" s="49"/>
      <c r="ES1123" s="50"/>
      <c r="ET1123" s="52"/>
      <c r="EU1123" s="35"/>
      <c r="EV1123" s="35"/>
      <c r="EW1123" s="35"/>
      <c r="EX1123" s="35"/>
      <c r="EY1123" s="51"/>
      <c r="EZ1123" s="49"/>
      <c r="FA1123" s="50"/>
      <c r="FB1123" s="52"/>
      <c r="FC1123" s="35"/>
      <c r="FD1123" s="35"/>
      <c r="FE1123" s="35"/>
      <c r="FF1123" s="35"/>
      <c r="FG1123" s="51"/>
      <c r="FH1123" s="49"/>
      <c r="FI1123" s="50"/>
      <c r="FJ1123" s="52"/>
      <c r="FK1123" s="35"/>
      <c r="FL1123" s="35"/>
      <c r="FM1123" s="35"/>
      <c r="FN1123" s="35"/>
      <c r="FO1123" s="51"/>
      <c r="FP1123" s="49"/>
      <c r="FQ1123" s="50"/>
      <c r="FR1123" s="52"/>
      <c r="FS1123" s="35"/>
      <c r="FT1123" s="35"/>
      <c r="FU1123" s="35"/>
      <c r="FV1123" s="35"/>
      <c r="FW1123" s="51"/>
      <c r="FX1123" s="49"/>
      <c r="FY1123" s="50"/>
      <c r="FZ1123" s="52"/>
      <c r="GA1123" s="35"/>
      <c r="GB1123" s="35"/>
      <c r="GC1123" s="35"/>
      <c r="GD1123" s="35"/>
      <c r="GE1123" s="51"/>
    </row>
    <row r="1124" spans="1:187" s="20" customFormat="1" ht="14.25" customHeight="1" x14ac:dyDescent="0.2">
      <c r="A1124" s="204" t="s">
        <v>787</v>
      </c>
      <c r="B1124" s="46" t="s">
        <v>148</v>
      </c>
      <c r="C1124" s="19" t="s">
        <v>634</v>
      </c>
      <c r="D1124" s="92">
        <v>56</v>
      </c>
      <c r="E1124" s="92">
        <v>50</v>
      </c>
      <c r="F1124" s="92">
        <v>50</v>
      </c>
      <c r="G1124" s="92"/>
      <c r="H1124" s="137">
        <v>1.2</v>
      </c>
      <c r="I1124" s="51"/>
      <c r="J1124" s="1"/>
      <c r="K1124" s="51"/>
      <c r="L1124" s="52"/>
      <c r="M1124" s="24"/>
      <c r="N1124" s="52"/>
      <c r="O1124" s="39"/>
      <c r="P1124" s="39"/>
      <c r="Q1124" s="39"/>
      <c r="R1124" s="39"/>
      <c r="S1124" s="51"/>
      <c r="T1124" s="52"/>
      <c r="U1124" s="24"/>
      <c r="V1124" s="52"/>
      <c r="W1124" s="39"/>
      <c r="X1124" s="39"/>
      <c r="Y1124" s="39"/>
      <c r="Z1124" s="39"/>
      <c r="AA1124" s="51"/>
      <c r="AB1124" s="52"/>
      <c r="AC1124" s="24"/>
      <c r="AD1124" s="52"/>
      <c r="AE1124" s="39"/>
      <c r="AF1124" s="39"/>
      <c r="AG1124" s="39"/>
      <c r="AH1124" s="39"/>
      <c r="AI1124" s="51"/>
      <c r="AJ1124" s="52"/>
      <c r="AK1124" s="24"/>
      <c r="AL1124" s="52"/>
      <c r="AM1124" s="39"/>
      <c r="AN1124" s="39"/>
      <c r="AO1124" s="39"/>
      <c r="AP1124" s="39"/>
      <c r="AQ1124" s="51"/>
      <c r="AR1124" s="52"/>
      <c r="AS1124" s="24"/>
      <c r="AT1124" s="52"/>
      <c r="AU1124" s="39"/>
      <c r="AV1124" s="39"/>
      <c r="AW1124" s="39"/>
      <c r="AX1124" s="39"/>
      <c r="AY1124" s="51"/>
      <c r="AZ1124" s="52"/>
      <c r="BA1124" s="24"/>
      <c r="BB1124" s="52"/>
      <c r="BC1124" s="39"/>
      <c r="BD1124" s="39"/>
      <c r="BE1124" s="39"/>
      <c r="BF1124" s="39"/>
      <c r="BG1124" s="51"/>
      <c r="BH1124" s="52"/>
      <c r="BI1124" s="24"/>
      <c r="BJ1124" s="52"/>
      <c r="BK1124" s="39"/>
      <c r="BL1124" s="39"/>
      <c r="BM1124" s="39"/>
      <c r="BN1124" s="39"/>
      <c r="BO1124" s="51"/>
      <c r="BP1124" s="52"/>
      <c r="BQ1124" s="24"/>
      <c r="BR1124" s="52"/>
      <c r="BS1124" s="39"/>
      <c r="BT1124" s="39"/>
      <c r="BU1124" s="39"/>
      <c r="BV1124" s="39"/>
      <c r="BW1124" s="51"/>
      <c r="BX1124" s="52"/>
      <c r="BY1124" s="24"/>
      <c r="BZ1124" s="52"/>
      <c r="CA1124" s="39"/>
      <c r="CB1124" s="39"/>
      <c r="CC1124" s="39"/>
      <c r="CD1124" s="39"/>
      <c r="CE1124" s="51"/>
      <c r="CF1124" s="52"/>
      <c r="CG1124" s="24"/>
      <c r="CH1124" s="52"/>
      <c r="CI1124" s="39"/>
      <c r="CJ1124" s="39"/>
      <c r="CK1124" s="39"/>
      <c r="CL1124" s="39"/>
      <c r="CM1124" s="51"/>
      <c r="CN1124" s="52"/>
      <c r="CO1124" s="24"/>
      <c r="CP1124" s="52"/>
      <c r="CQ1124" s="39"/>
      <c r="CR1124" s="39"/>
      <c r="CS1124" s="39"/>
      <c r="CT1124" s="39"/>
      <c r="CU1124" s="51"/>
      <c r="CV1124" s="52"/>
      <c r="CW1124" s="24"/>
      <c r="CX1124" s="52"/>
      <c r="CY1124" s="39"/>
      <c r="CZ1124" s="39"/>
      <c r="DA1124" s="39"/>
      <c r="DB1124" s="39"/>
      <c r="DC1124" s="51"/>
      <c r="DD1124" s="52"/>
      <c r="DE1124" s="24"/>
      <c r="DF1124" s="52"/>
      <c r="DG1124" s="39"/>
      <c r="DH1124" s="39"/>
      <c r="DI1124" s="39"/>
      <c r="DJ1124" s="39"/>
      <c r="DK1124" s="51"/>
      <c r="DL1124" s="52"/>
      <c r="DM1124" s="24"/>
      <c r="DN1124" s="52"/>
      <c r="DO1124" s="39"/>
      <c r="DP1124" s="39"/>
      <c r="DQ1124" s="39"/>
      <c r="DR1124" s="39"/>
      <c r="DS1124" s="51"/>
      <c r="DT1124" s="52"/>
      <c r="DU1124" s="24"/>
      <c r="DV1124" s="52"/>
      <c r="DW1124" s="39"/>
      <c r="DX1124" s="39"/>
      <c r="DY1124" s="39"/>
      <c r="DZ1124" s="39"/>
      <c r="EA1124" s="51"/>
      <c r="EB1124" s="52"/>
      <c r="EC1124" s="24"/>
      <c r="ED1124" s="52"/>
      <c r="EE1124" s="39"/>
      <c r="EF1124" s="39"/>
      <c r="EG1124" s="39"/>
      <c r="EH1124" s="39"/>
      <c r="EI1124" s="51"/>
      <c r="EJ1124" s="52"/>
      <c r="EK1124" s="24"/>
      <c r="EL1124" s="52"/>
      <c r="EM1124" s="39"/>
      <c r="EN1124" s="39"/>
      <c r="EO1124" s="39"/>
      <c r="EP1124" s="39"/>
      <c r="EQ1124" s="51"/>
      <c r="ER1124" s="52"/>
      <c r="ES1124" s="24"/>
      <c r="ET1124" s="52"/>
      <c r="EU1124" s="39"/>
      <c r="EV1124" s="39"/>
      <c r="EW1124" s="39"/>
      <c r="EX1124" s="39"/>
      <c r="EY1124" s="51"/>
      <c r="EZ1124" s="52"/>
      <c r="FA1124" s="24"/>
      <c r="FB1124" s="52"/>
      <c r="FC1124" s="39"/>
      <c r="FD1124" s="39"/>
      <c r="FE1124" s="39"/>
      <c r="FF1124" s="39"/>
      <c r="FG1124" s="51"/>
      <c r="FH1124" s="52"/>
      <c r="FI1124" s="24"/>
      <c r="FJ1124" s="52"/>
      <c r="FK1124" s="39"/>
      <c r="FL1124" s="39"/>
      <c r="FM1124" s="39"/>
      <c r="FN1124" s="39"/>
      <c r="FO1124" s="51"/>
      <c r="FP1124" s="52"/>
      <c r="FQ1124" s="24"/>
      <c r="FR1124" s="52"/>
      <c r="FS1124" s="39"/>
      <c r="FT1124" s="39"/>
      <c r="FU1124" s="39"/>
      <c r="FV1124" s="39"/>
      <c r="FW1124" s="51"/>
      <c r="FX1124" s="52"/>
      <c r="FY1124" s="24"/>
      <c r="FZ1124" s="52"/>
      <c r="GA1124" s="39"/>
      <c r="GB1124" s="39"/>
      <c r="GC1124" s="39"/>
      <c r="GD1124" s="39"/>
      <c r="GE1124" s="51"/>
    </row>
    <row r="1125" spans="1:187" s="20" customFormat="1" ht="14.25" customHeight="1" x14ac:dyDescent="0.2">
      <c r="A1125" s="204" t="s">
        <v>787</v>
      </c>
      <c r="B1125" s="5" t="s">
        <v>76</v>
      </c>
      <c r="C1125" s="54" t="s">
        <v>418</v>
      </c>
      <c r="D1125" s="93">
        <v>23</v>
      </c>
      <c r="E1125" s="93">
        <v>23</v>
      </c>
      <c r="F1125" s="93">
        <v>23</v>
      </c>
      <c r="G1125" s="93"/>
      <c r="H1125" s="140">
        <v>0.1</v>
      </c>
      <c r="I1125" s="51"/>
      <c r="J1125" s="1"/>
      <c r="K1125" s="51"/>
      <c r="L1125" s="52"/>
      <c r="M1125" s="24"/>
      <c r="N1125" s="52"/>
      <c r="O1125" s="39"/>
      <c r="P1125" s="39"/>
      <c r="Q1125" s="39"/>
      <c r="R1125" s="39"/>
      <c r="S1125" s="51"/>
      <c r="T1125" s="52"/>
      <c r="U1125" s="24"/>
      <c r="V1125" s="52"/>
      <c r="W1125" s="39"/>
      <c r="X1125" s="39"/>
      <c r="Y1125" s="39"/>
      <c r="Z1125" s="39"/>
      <c r="AA1125" s="51"/>
      <c r="AB1125" s="52"/>
      <c r="AC1125" s="24"/>
      <c r="AD1125" s="52"/>
      <c r="AE1125" s="39"/>
      <c r="AF1125" s="39"/>
      <c r="AG1125" s="39"/>
      <c r="AH1125" s="39"/>
      <c r="AI1125" s="51"/>
      <c r="AJ1125" s="52"/>
      <c r="AK1125" s="24"/>
      <c r="AL1125" s="52"/>
      <c r="AM1125" s="39"/>
      <c r="AN1125" s="39"/>
      <c r="AO1125" s="39"/>
      <c r="AP1125" s="39"/>
      <c r="AQ1125" s="51"/>
      <c r="AR1125" s="52"/>
      <c r="AS1125" s="24"/>
      <c r="AT1125" s="52"/>
      <c r="AU1125" s="39"/>
      <c r="AV1125" s="39"/>
      <c r="AW1125" s="39"/>
      <c r="AX1125" s="39"/>
      <c r="AY1125" s="51"/>
      <c r="AZ1125" s="52"/>
      <c r="BA1125" s="24"/>
      <c r="BB1125" s="52"/>
      <c r="BC1125" s="39"/>
      <c r="BD1125" s="39"/>
      <c r="BE1125" s="39"/>
      <c r="BF1125" s="39"/>
      <c r="BG1125" s="51"/>
      <c r="BH1125" s="52"/>
      <c r="BI1125" s="24"/>
      <c r="BJ1125" s="52"/>
      <c r="BK1125" s="39"/>
      <c r="BL1125" s="39"/>
      <c r="BM1125" s="39"/>
      <c r="BN1125" s="39"/>
      <c r="BO1125" s="51"/>
      <c r="BP1125" s="52"/>
      <c r="BQ1125" s="24"/>
      <c r="BR1125" s="52"/>
      <c r="BS1125" s="39"/>
      <c r="BT1125" s="39"/>
      <c r="BU1125" s="39"/>
      <c r="BV1125" s="39"/>
      <c r="BW1125" s="51"/>
      <c r="BX1125" s="52"/>
      <c r="BY1125" s="24"/>
      <c r="BZ1125" s="52"/>
      <c r="CA1125" s="39"/>
      <c r="CB1125" s="39"/>
      <c r="CC1125" s="39"/>
      <c r="CD1125" s="39"/>
      <c r="CE1125" s="51"/>
      <c r="CF1125" s="52"/>
      <c r="CG1125" s="24"/>
      <c r="CH1125" s="52"/>
      <c r="CI1125" s="39"/>
      <c r="CJ1125" s="39"/>
      <c r="CK1125" s="39"/>
      <c r="CL1125" s="39"/>
      <c r="CM1125" s="51"/>
      <c r="CN1125" s="52"/>
      <c r="CO1125" s="24"/>
      <c r="CP1125" s="52"/>
      <c r="CQ1125" s="39"/>
      <c r="CR1125" s="39"/>
      <c r="CS1125" s="39"/>
      <c r="CT1125" s="39"/>
      <c r="CU1125" s="51"/>
      <c r="CV1125" s="52"/>
      <c r="CW1125" s="24"/>
      <c r="CX1125" s="52"/>
      <c r="CY1125" s="39"/>
      <c r="CZ1125" s="39"/>
      <c r="DA1125" s="39"/>
      <c r="DB1125" s="39"/>
      <c r="DC1125" s="51"/>
      <c r="DD1125" s="52"/>
      <c r="DE1125" s="24"/>
      <c r="DF1125" s="52"/>
      <c r="DG1125" s="39"/>
      <c r="DH1125" s="39"/>
      <c r="DI1125" s="39"/>
      <c r="DJ1125" s="39"/>
      <c r="DK1125" s="51"/>
      <c r="DL1125" s="52"/>
      <c r="DM1125" s="24"/>
      <c r="DN1125" s="52"/>
      <c r="DO1125" s="39"/>
      <c r="DP1125" s="39"/>
      <c r="DQ1125" s="39"/>
      <c r="DR1125" s="39"/>
      <c r="DS1125" s="51"/>
      <c r="DT1125" s="52"/>
      <c r="DU1125" s="24"/>
      <c r="DV1125" s="52"/>
      <c r="DW1125" s="39"/>
      <c r="DX1125" s="39"/>
      <c r="DY1125" s="39"/>
      <c r="DZ1125" s="39"/>
      <c r="EA1125" s="51"/>
      <c r="EB1125" s="52"/>
      <c r="EC1125" s="24"/>
      <c r="ED1125" s="52"/>
      <c r="EE1125" s="39"/>
      <c r="EF1125" s="39"/>
      <c r="EG1125" s="39"/>
      <c r="EH1125" s="39"/>
      <c r="EI1125" s="51"/>
      <c r="EJ1125" s="52"/>
      <c r="EK1125" s="24"/>
      <c r="EL1125" s="52"/>
      <c r="EM1125" s="39"/>
      <c r="EN1125" s="39"/>
      <c r="EO1125" s="39"/>
      <c r="EP1125" s="39"/>
      <c r="EQ1125" s="51"/>
      <c r="ER1125" s="52"/>
      <c r="ES1125" s="24"/>
      <c r="ET1125" s="52"/>
      <c r="EU1125" s="39"/>
      <c r="EV1125" s="39"/>
      <c r="EW1125" s="39"/>
      <c r="EX1125" s="39"/>
      <c r="EY1125" s="51"/>
      <c r="EZ1125" s="52"/>
      <c r="FA1125" s="24"/>
      <c r="FB1125" s="52"/>
      <c r="FC1125" s="39"/>
      <c r="FD1125" s="39"/>
      <c r="FE1125" s="39"/>
      <c r="FF1125" s="39"/>
      <c r="FG1125" s="51"/>
      <c r="FH1125" s="52"/>
      <c r="FI1125" s="24"/>
      <c r="FJ1125" s="52"/>
      <c r="FK1125" s="39"/>
      <c r="FL1125" s="39"/>
      <c r="FM1125" s="39"/>
      <c r="FN1125" s="39"/>
      <c r="FO1125" s="51"/>
      <c r="FP1125" s="52"/>
      <c r="FQ1125" s="24"/>
      <c r="FR1125" s="52"/>
      <c r="FS1125" s="39"/>
      <c r="FT1125" s="39"/>
      <c r="FU1125" s="39"/>
      <c r="FV1125" s="39"/>
      <c r="FW1125" s="51"/>
      <c r="FX1125" s="52"/>
      <c r="FY1125" s="24"/>
      <c r="FZ1125" s="52"/>
      <c r="GA1125" s="39"/>
      <c r="GB1125" s="39"/>
      <c r="GC1125" s="39"/>
      <c r="GD1125" s="39"/>
      <c r="GE1125" s="51"/>
    </row>
    <row r="1126" spans="1:187" ht="14.25" customHeight="1" x14ac:dyDescent="0.2">
      <c r="A1126" s="189">
        <v>14</v>
      </c>
      <c r="B1126" s="32" t="s">
        <v>165</v>
      </c>
      <c r="C1126" s="34"/>
      <c r="D1126" s="70">
        <f>SUM(D1127:D1129)</f>
        <v>565</v>
      </c>
      <c r="E1126" s="70">
        <f t="shared" ref="E1126:G1126" si="20">SUM(E1127:E1129)</f>
        <v>458</v>
      </c>
      <c r="F1126" s="70">
        <f t="shared" si="20"/>
        <v>458</v>
      </c>
      <c r="G1126" s="70">
        <f t="shared" si="20"/>
        <v>0</v>
      </c>
      <c r="H1126" s="111"/>
    </row>
    <row r="1127" spans="1:187" ht="14.25" customHeight="1" x14ac:dyDescent="0.2">
      <c r="A1127" s="204" t="s">
        <v>787</v>
      </c>
      <c r="B1127" s="366" t="s">
        <v>148</v>
      </c>
      <c r="C1127" s="54" t="s">
        <v>342</v>
      </c>
      <c r="D1127" s="93">
        <v>380</v>
      </c>
      <c r="E1127" s="93">
        <v>303</v>
      </c>
      <c r="F1127" s="93">
        <v>303</v>
      </c>
      <c r="G1127" s="93"/>
      <c r="H1127" s="140">
        <v>1</v>
      </c>
    </row>
    <row r="1128" spans="1:187" ht="14.25" customHeight="1" x14ac:dyDescent="0.2">
      <c r="A1128" s="204" t="s">
        <v>787</v>
      </c>
      <c r="B1128" s="366" t="s">
        <v>148</v>
      </c>
      <c r="C1128" s="54" t="s">
        <v>463</v>
      </c>
      <c r="D1128" s="93">
        <v>165</v>
      </c>
      <c r="E1128" s="93">
        <v>135</v>
      </c>
      <c r="F1128" s="93">
        <v>135</v>
      </c>
      <c r="G1128" s="93"/>
      <c r="H1128" s="140">
        <v>1.2</v>
      </c>
    </row>
    <row r="1129" spans="1:187" ht="14.25" customHeight="1" x14ac:dyDescent="0.2">
      <c r="A1129" s="216" t="s">
        <v>787</v>
      </c>
      <c r="B1129" s="367" t="s">
        <v>76</v>
      </c>
      <c r="C1129" s="18" t="s">
        <v>418</v>
      </c>
      <c r="D1129" s="161">
        <v>20</v>
      </c>
      <c r="E1129" s="161">
        <v>20</v>
      </c>
      <c r="F1129" s="161">
        <v>20</v>
      </c>
      <c r="G1129" s="161"/>
      <c r="H1129" s="139">
        <v>0.1</v>
      </c>
    </row>
    <row r="1130" spans="1:187" ht="14.25" customHeight="1" x14ac:dyDescent="0.2">
      <c r="A1130" s="202">
        <v>15</v>
      </c>
      <c r="B1130" s="12" t="s">
        <v>204</v>
      </c>
      <c r="C1130" s="19"/>
      <c r="D1130" s="94">
        <f>SUM(D1131:D1134)</f>
        <v>810</v>
      </c>
      <c r="E1130" s="94">
        <f>SUM(E1131:E1134)</f>
        <v>810</v>
      </c>
      <c r="F1130" s="94">
        <f>SUM(F1131:F1134)</f>
        <v>810</v>
      </c>
      <c r="G1130" s="94">
        <f>SUM(G1131:G1134)</f>
        <v>0</v>
      </c>
      <c r="H1130" s="137"/>
    </row>
    <row r="1131" spans="1:187" ht="14.25" customHeight="1" x14ac:dyDescent="0.2">
      <c r="A1131" s="192" t="s">
        <v>787</v>
      </c>
      <c r="B1131" s="5" t="s">
        <v>148</v>
      </c>
      <c r="C1131" s="54" t="s">
        <v>342</v>
      </c>
      <c r="D1131" s="93">
        <v>520</v>
      </c>
      <c r="E1131" s="93">
        <v>520</v>
      </c>
      <c r="F1131" s="93">
        <v>520</v>
      </c>
      <c r="G1131" s="93"/>
      <c r="H1131" s="140">
        <v>1</v>
      </c>
    </row>
    <row r="1132" spans="1:187" ht="14.45" customHeight="1" x14ac:dyDescent="0.2">
      <c r="A1132" s="192" t="s">
        <v>787</v>
      </c>
      <c r="B1132" s="5" t="s">
        <v>148</v>
      </c>
      <c r="C1132" s="54" t="s">
        <v>463</v>
      </c>
      <c r="D1132" s="93">
        <v>130</v>
      </c>
      <c r="E1132" s="93">
        <v>130</v>
      </c>
      <c r="F1132" s="93">
        <v>130</v>
      </c>
      <c r="G1132" s="93"/>
      <c r="H1132" s="140">
        <v>1</v>
      </c>
    </row>
    <row r="1133" spans="1:187" ht="12.95" customHeight="1" x14ac:dyDescent="0.2">
      <c r="A1133" s="204" t="s">
        <v>787</v>
      </c>
      <c r="B1133" s="5" t="s">
        <v>148</v>
      </c>
      <c r="C1133" s="54" t="s">
        <v>505</v>
      </c>
      <c r="D1133" s="93">
        <v>130</v>
      </c>
      <c r="E1133" s="93">
        <v>130</v>
      </c>
      <c r="F1133" s="93">
        <v>130</v>
      </c>
      <c r="G1133" s="93"/>
      <c r="H1133" s="140">
        <v>1.2</v>
      </c>
    </row>
    <row r="1134" spans="1:187" ht="14.25" customHeight="1" x14ac:dyDescent="0.2">
      <c r="A1134" s="204" t="s">
        <v>787</v>
      </c>
      <c r="B1134" s="5" t="s">
        <v>148</v>
      </c>
      <c r="C1134" s="54" t="s">
        <v>468</v>
      </c>
      <c r="D1134" s="93">
        <v>30</v>
      </c>
      <c r="E1134" s="93">
        <v>30</v>
      </c>
      <c r="F1134" s="93">
        <v>30</v>
      </c>
      <c r="G1134" s="93"/>
      <c r="H1134" s="140">
        <v>1.2</v>
      </c>
    </row>
    <row r="1135" spans="1:187" ht="14.25" customHeight="1" x14ac:dyDescent="0.2">
      <c r="A1135" s="189">
        <v>16</v>
      </c>
      <c r="B1135" s="2" t="s">
        <v>234</v>
      </c>
      <c r="C1135" s="34"/>
      <c r="D1135" s="70">
        <f>SUM(D1136)</f>
        <v>90</v>
      </c>
      <c r="E1135" s="70">
        <f>SUM(E1136)</f>
        <v>86</v>
      </c>
      <c r="F1135" s="70">
        <f>SUM(F1136)</f>
        <v>86</v>
      </c>
      <c r="G1135" s="70">
        <f>SUM(G1136)</f>
        <v>0</v>
      </c>
      <c r="H1135" s="111"/>
    </row>
    <row r="1136" spans="1:187" ht="14.25" customHeight="1" x14ac:dyDescent="0.2">
      <c r="A1136" s="195" t="s">
        <v>787</v>
      </c>
      <c r="B1136" s="46" t="s">
        <v>148</v>
      </c>
      <c r="C1136" s="54" t="s">
        <v>626</v>
      </c>
      <c r="D1136" s="93">
        <v>90</v>
      </c>
      <c r="E1136" s="93">
        <v>86</v>
      </c>
      <c r="F1136" s="93">
        <v>86</v>
      </c>
      <c r="G1136" s="93"/>
      <c r="H1136" s="140">
        <v>1</v>
      </c>
    </row>
    <row r="1137" spans="1:10" ht="14.25" customHeight="1" x14ac:dyDescent="0.2">
      <c r="A1137" s="189">
        <v>17</v>
      </c>
      <c r="B1137" s="2" t="s">
        <v>187</v>
      </c>
      <c r="C1137" s="34"/>
      <c r="D1137" s="70">
        <f>SUM(D1138:D1138)</f>
        <v>59</v>
      </c>
      <c r="E1137" s="70">
        <f>SUM(E1138:E1138)</f>
        <v>59</v>
      </c>
      <c r="F1137" s="70">
        <f>SUM(F1138:F1138)</f>
        <v>59</v>
      </c>
      <c r="G1137" s="70">
        <f>SUM(G1138:G1138)</f>
        <v>0</v>
      </c>
      <c r="H1137" s="111"/>
    </row>
    <row r="1138" spans="1:10" ht="14.25" customHeight="1" x14ac:dyDescent="0.2">
      <c r="A1138" s="192" t="s">
        <v>787</v>
      </c>
      <c r="B1138" s="5" t="s">
        <v>148</v>
      </c>
      <c r="C1138" s="54" t="s">
        <v>463</v>
      </c>
      <c r="D1138" s="93">
        <v>59</v>
      </c>
      <c r="E1138" s="93">
        <v>59</v>
      </c>
      <c r="F1138" s="93">
        <v>59</v>
      </c>
      <c r="G1138" s="93"/>
      <c r="H1138" s="140">
        <v>1.2</v>
      </c>
    </row>
    <row r="1139" spans="1:10" ht="25.5" x14ac:dyDescent="0.2">
      <c r="A1139" s="189">
        <v>18</v>
      </c>
      <c r="B1139" s="2" t="s">
        <v>205</v>
      </c>
      <c r="C1139" s="223"/>
      <c r="D1139" s="224">
        <f>SUM(D1140:D1142)</f>
        <v>320</v>
      </c>
      <c r="E1139" s="224">
        <f>SUM(E1140:E1142)</f>
        <v>320</v>
      </c>
      <c r="F1139" s="224">
        <f>SUM(F1140:F1142)</f>
        <v>320</v>
      </c>
      <c r="G1139" s="224">
        <f>SUM(G1140:G1142)</f>
        <v>0</v>
      </c>
      <c r="H1139" s="225"/>
    </row>
    <row r="1140" spans="1:10" ht="14.25" customHeight="1" x14ac:dyDescent="0.2">
      <c r="A1140" s="192" t="s">
        <v>787</v>
      </c>
      <c r="B1140" s="5" t="s">
        <v>148</v>
      </c>
      <c r="C1140" s="54" t="s">
        <v>342</v>
      </c>
      <c r="D1140" s="93">
        <v>260</v>
      </c>
      <c r="E1140" s="93">
        <v>260</v>
      </c>
      <c r="F1140" s="93">
        <v>260</v>
      </c>
      <c r="G1140" s="93"/>
      <c r="H1140" s="140">
        <v>1.2</v>
      </c>
    </row>
    <row r="1141" spans="1:10" ht="14.25" customHeight="1" x14ac:dyDescent="0.2">
      <c r="A1141" s="192" t="s">
        <v>787</v>
      </c>
      <c r="B1141" s="5" t="s">
        <v>148</v>
      </c>
      <c r="C1141" s="54" t="s">
        <v>463</v>
      </c>
      <c r="D1141" s="93">
        <v>28</v>
      </c>
      <c r="E1141" s="93">
        <v>28</v>
      </c>
      <c r="F1141" s="93">
        <v>28</v>
      </c>
      <c r="G1141" s="93"/>
      <c r="H1141" s="140">
        <v>1</v>
      </c>
    </row>
    <row r="1142" spans="1:10" ht="14.25" customHeight="1" thickBot="1" x14ac:dyDescent="0.25">
      <c r="A1142" s="199" t="s">
        <v>787</v>
      </c>
      <c r="B1142" s="368" t="s">
        <v>148</v>
      </c>
      <c r="C1142" s="369" t="s">
        <v>509</v>
      </c>
      <c r="D1142" s="370">
        <v>32</v>
      </c>
      <c r="E1142" s="370">
        <v>32</v>
      </c>
      <c r="F1142" s="370">
        <v>32</v>
      </c>
      <c r="G1142" s="370"/>
      <c r="H1142" s="371">
        <v>1</v>
      </c>
    </row>
    <row r="1143" spans="1:10" ht="14.25" customHeight="1" thickBot="1" x14ac:dyDescent="0.25">
      <c r="A1143" s="260"/>
      <c r="B1143" s="275" t="s">
        <v>116</v>
      </c>
      <c r="C1143" s="261"/>
      <c r="D1143" s="282">
        <f>D1139+D1137+D1135+D1130+D1126+D1123+D1121+D1117+D1114+D1112+D1106+D1102+D1099+D1097+D1095+D1093+D1119+D1110</f>
        <v>2709</v>
      </c>
      <c r="E1143" s="282">
        <f t="shared" ref="E1143:G1143" si="21">E1139+E1137+E1135+E1130+E1126+E1123+E1121+E1117+E1114+E1112+E1106+E1102+E1099+E1097+E1095+E1093+E1119+E1110</f>
        <v>2459</v>
      </c>
      <c r="F1143" s="282">
        <f t="shared" si="21"/>
        <v>2459</v>
      </c>
      <c r="G1143" s="282">
        <f t="shared" si="21"/>
        <v>0</v>
      </c>
      <c r="H1143" s="283"/>
    </row>
    <row r="1144" spans="1:10" ht="14.25" customHeight="1" x14ac:dyDescent="0.2">
      <c r="A1144" s="188"/>
      <c r="B1144" s="8" t="s">
        <v>8</v>
      </c>
      <c r="C1144" s="47"/>
      <c r="D1144" s="95"/>
      <c r="E1144" s="95"/>
      <c r="F1144" s="95"/>
      <c r="G1144" s="95"/>
      <c r="H1144" s="112"/>
    </row>
    <row r="1145" spans="1:10" s="3" customFormat="1" ht="14.25" customHeight="1" x14ac:dyDescent="0.2">
      <c r="A1145" s="189">
        <v>2</v>
      </c>
      <c r="B1145" s="2" t="s">
        <v>288</v>
      </c>
      <c r="C1145" s="42"/>
      <c r="D1145" s="70">
        <f>SUM(D1146:D1147)</f>
        <v>33</v>
      </c>
      <c r="E1145" s="70">
        <f>SUM(E1146:E1147)</f>
        <v>8</v>
      </c>
      <c r="F1145" s="70">
        <f>SUM(F1146:F1147)</f>
        <v>8</v>
      </c>
      <c r="G1145" s="70">
        <f>SUM(G1146:G1147)</f>
        <v>0</v>
      </c>
      <c r="H1145" s="110"/>
    </row>
    <row r="1146" spans="1:10" ht="14.25" customHeight="1" x14ac:dyDescent="0.2">
      <c r="A1146" s="191"/>
      <c r="B1146" s="46" t="s">
        <v>76</v>
      </c>
      <c r="C1146" s="326" t="s">
        <v>473</v>
      </c>
      <c r="D1146" s="327">
        <v>3</v>
      </c>
      <c r="E1146" s="327">
        <v>3</v>
      </c>
      <c r="F1146" s="327">
        <v>3</v>
      </c>
      <c r="G1146" s="327"/>
      <c r="H1146" s="328">
        <v>0.2</v>
      </c>
    </row>
    <row r="1147" spans="1:10" ht="14.25" customHeight="1" thickBot="1" x14ac:dyDescent="0.25">
      <c r="A1147" s="192"/>
      <c r="B1147" s="9" t="s">
        <v>76</v>
      </c>
      <c r="C1147" s="325" t="s">
        <v>454</v>
      </c>
      <c r="D1147" s="330">
        <v>30</v>
      </c>
      <c r="E1147" s="330">
        <v>5</v>
      </c>
      <c r="F1147" s="330">
        <v>5</v>
      </c>
      <c r="G1147" s="330"/>
      <c r="H1147" s="331">
        <v>0.5</v>
      </c>
    </row>
    <row r="1148" spans="1:10" ht="14.25" customHeight="1" thickBot="1" x14ac:dyDescent="0.25">
      <c r="A1148" s="235"/>
      <c r="B1148" s="236" t="s">
        <v>129</v>
      </c>
      <c r="C1148" s="255"/>
      <c r="D1148" s="238">
        <f>+D1145</f>
        <v>33</v>
      </c>
      <c r="E1148" s="238">
        <f t="shared" ref="E1148:G1148" si="22">+E1145</f>
        <v>8</v>
      </c>
      <c r="F1148" s="238">
        <f t="shared" si="22"/>
        <v>8</v>
      </c>
      <c r="G1148" s="238">
        <f t="shared" si="22"/>
        <v>0</v>
      </c>
      <c r="H1148" s="256"/>
    </row>
    <row r="1149" spans="1:10" ht="14.25" customHeight="1" x14ac:dyDescent="0.2">
      <c r="A1149" s="205"/>
      <c r="B1149" s="53" t="s">
        <v>6</v>
      </c>
      <c r="C1149" s="60"/>
      <c r="D1149" s="96"/>
      <c r="E1149" s="96"/>
      <c r="F1149" s="96"/>
      <c r="G1149" s="96"/>
      <c r="H1149" s="139"/>
    </row>
    <row r="1150" spans="1:10" s="3" customFormat="1" ht="14.25" customHeight="1" x14ac:dyDescent="0.2">
      <c r="A1150" s="189">
        <v>1</v>
      </c>
      <c r="B1150" s="2" t="s">
        <v>137</v>
      </c>
      <c r="C1150" s="42"/>
      <c r="D1150" s="70">
        <f>SUM(D1151)</f>
        <v>258</v>
      </c>
      <c r="E1150" s="70">
        <f>SUM(E1151)</f>
        <v>152</v>
      </c>
      <c r="F1150" s="70">
        <f>SUM(F1151)</f>
        <v>0</v>
      </c>
      <c r="G1150" s="70">
        <f>SUM(G1151)</f>
        <v>152</v>
      </c>
      <c r="H1150" s="110"/>
      <c r="J1150" s="1"/>
    </row>
    <row r="1151" spans="1:10" ht="14.25" customHeight="1" x14ac:dyDescent="0.2">
      <c r="A1151" s="190" t="s">
        <v>787</v>
      </c>
      <c r="B1151" s="6" t="s">
        <v>148</v>
      </c>
      <c r="C1151" s="63" t="s">
        <v>499</v>
      </c>
      <c r="D1151" s="90">
        <v>258</v>
      </c>
      <c r="E1151" s="90">
        <v>152</v>
      </c>
      <c r="F1151" s="90"/>
      <c r="G1151" s="90">
        <v>152</v>
      </c>
      <c r="H1151" s="136">
        <v>2</v>
      </c>
    </row>
    <row r="1152" spans="1:10" ht="14.25" customHeight="1" x14ac:dyDescent="0.2">
      <c r="A1152" s="189">
        <v>2</v>
      </c>
      <c r="B1152" s="2" t="s">
        <v>69</v>
      </c>
      <c r="C1152" s="34"/>
      <c r="D1152" s="70">
        <f>SUM(D1153:D1155)</f>
        <v>91</v>
      </c>
      <c r="E1152" s="70">
        <f>SUM(E1153:E1155)</f>
        <v>89</v>
      </c>
      <c r="F1152" s="70">
        <f>SUM(F1153:F1155)</f>
        <v>89</v>
      </c>
      <c r="G1152" s="70">
        <f>SUM(G1153:G1155)</f>
        <v>0</v>
      </c>
      <c r="H1152" s="111"/>
    </row>
    <row r="1153" spans="1:8" ht="14.25" customHeight="1" x14ac:dyDescent="0.2">
      <c r="A1153" s="191" t="s">
        <v>787</v>
      </c>
      <c r="B1153" s="7" t="s">
        <v>76</v>
      </c>
      <c r="C1153" s="37" t="s">
        <v>418</v>
      </c>
      <c r="D1153" s="89">
        <v>76</v>
      </c>
      <c r="E1153" s="89">
        <v>76</v>
      </c>
      <c r="F1153" s="89">
        <v>76</v>
      </c>
      <c r="G1153" s="89"/>
      <c r="H1153" s="129">
        <v>0.2</v>
      </c>
    </row>
    <row r="1154" spans="1:8" ht="14.25" customHeight="1" x14ac:dyDescent="0.2">
      <c r="A1154" s="204" t="s">
        <v>787</v>
      </c>
      <c r="B1154" s="5" t="s">
        <v>76</v>
      </c>
      <c r="C1154" s="54" t="s">
        <v>364</v>
      </c>
      <c r="D1154" s="93">
        <v>5</v>
      </c>
      <c r="E1154" s="93">
        <v>5</v>
      </c>
      <c r="F1154" s="93">
        <v>5</v>
      </c>
      <c r="G1154" s="93"/>
      <c r="H1154" s="140">
        <v>0.5</v>
      </c>
    </row>
    <row r="1155" spans="1:8" ht="14.25" customHeight="1" x14ac:dyDescent="0.2">
      <c r="A1155" s="204" t="s">
        <v>787</v>
      </c>
      <c r="B1155" s="5" t="s">
        <v>76</v>
      </c>
      <c r="C1155" s="54" t="s">
        <v>348</v>
      </c>
      <c r="D1155" s="93">
        <v>10</v>
      </c>
      <c r="E1155" s="93">
        <v>8</v>
      </c>
      <c r="F1155" s="93">
        <v>8</v>
      </c>
      <c r="G1155" s="93"/>
      <c r="H1155" s="140">
        <v>0.8</v>
      </c>
    </row>
    <row r="1156" spans="1:8" ht="14.25" customHeight="1" x14ac:dyDescent="0.2">
      <c r="A1156" s="189">
        <v>3</v>
      </c>
      <c r="B1156" s="2" t="s">
        <v>777</v>
      </c>
      <c r="C1156" s="34"/>
      <c r="D1156" s="70">
        <f>SUM(D1157:D1157)</f>
        <v>96</v>
      </c>
      <c r="E1156" s="70">
        <f>SUM(E1157:E1157)</f>
        <v>42</v>
      </c>
      <c r="F1156" s="70">
        <f>SUM(F1157:F1157)</f>
        <v>42</v>
      </c>
      <c r="G1156" s="70">
        <f>SUM(G1157:G1157)</f>
        <v>0</v>
      </c>
      <c r="H1156" s="111"/>
    </row>
    <row r="1157" spans="1:8" ht="14.25" customHeight="1" x14ac:dyDescent="0.2">
      <c r="A1157" s="204" t="s">
        <v>787</v>
      </c>
      <c r="B1157" s="46" t="s">
        <v>76</v>
      </c>
      <c r="C1157" s="19" t="s">
        <v>416</v>
      </c>
      <c r="D1157" s="92">
        <v>96</v>
      </c>
      <c r="E1157" s="92">
        <v>42</v>
      </c>
      <c r="F1157" s="92">
        <v>42</v>
      </c>
      <c r="G1157" s="92"/>
      <c r="H1157" s="137">
        <v>0.3</v>
      </c>
    </row>
    <row r="1158" spans="1:8" ht="14.25" customHeight="1" x14ac:dyDescent="0.2">
      <c r="A1158" s="189">
        <v>4</v>
      </c>
      <c r="B1158" s="2" t="s">
        <v>289</v>
      </c>
      <c r="C1158" s="34"/>
      <c r="D1158" s="70">
        <f>SUM(D1159:D1159)</f>
        <v>9</v>
      </c>
      <c r="E1158" s="70">
        <f>SUM(E1159:E1159)</f>
        <v>7</v>
      </c>
      <c r="F1158" s="70">
        <f>SUM(F1159:F1159)</f>
        <v>7</v>
      </c>
      <c r="G1158" s="70">
        <f>SUM(G1159:G1159)</f>
        <v>0</v>
      </c>
      <c r="H1158" s="111"/>
    </row>
    <row r="1159" spans="1:8" ht="14.25" customHeight="1" x14ac:dyDescent="0.2">
      <c r="A1159" s="204" t="s">
        <v>787</v>
      </c>
      <c r="B1159" s="46" t="s">
        <v>76</v>
      </c>
      <c r="C1159" s="19" t="s">
        <v>778</v>
      </c>
      <c r="D1159" s="92">
        <v>9</v>
      </c>
      <c r="E1159" s="92">
        <v>7</v>
      </c>
      <c r="F1159" s="92">
        <v>7</v>
      </c>
      <c r="G1159" s="92"/>
      <c r="H1159" s="137">
        <v>0.15</v>
      </c>
    </row>
    <row r="1160" spans="1:8" ht="14.25" customHeight="1" x14ac:dyDescent="0.2">
      <c r="A1160" s="189">
        <v>5</v>
      </c>
      <c r="B1160" s="2" t="s">
        <v>123</v>
      </c>
      <c r="C1160" s="34"/>
      <c r="D1160" s="70">
        <f>SUM(D1161:D1163)</f>
        <v>145</v>
      </c>
      <c r="E1160" s="70">
        <f>SUM(E1161:E1163)</f>
        <v>145</v>
      </c>
      <c r="F1160" s="70">
        <f>SUM(F1161:F1163)</f>
        <v>145</v>
      </c>
      <c r="G1160" s="70">
        <f>SUM(G1161:G1163)</f>
        <v>0</v>
      </c>
      <c r="H1160" s="111"/>
    </row>
    <row r="1161" spans="1:8" ht="14.25" customHeight="1" x14ac:dyDescent="0.2">
      <c r="A1161" s="195" t="s">
        <v>787</v>
      </c>
      <c r="B1161" s="46" t="s">
        <v>76</v>
      </c>
      <c r="C1161" s="19" t="s">
        <v>474</v>
      </c>
      <c r="D1161" s="92">
        <v>69</v>
      </c>
      <c r="E1161" s="92">
        <v>69</v>
      </c>
      <c r="F1161" s="92">
        <v>69</v>
      </c>
      <c r="G1161" s="92"/>
      <c r="H1161" s="137">
        <v>0.2</v>
      </c>
    </row>
    <row r="1162" spans="1:8" ht="14.25" customHeight="1" x14ac:dyDescent="0.2">
      <c r="A1162" s="195" t="s">
        <v>787</v>
      </c>
      <c r="B1162" s="46" t="s">
        <v>76</v>
      </c>
      <c r="C1162" s="19" t="s">
        <v>778</v>
      </c>
      <c r="D1162" s="92">
        <v>16</v>
      </c>
      <c r="E1162" s="92">
        <v>16</v>
      </c>
      <c r="F1162" s="92">
        <v>16</v>
      </c>
      <c r="G1162" s="92"/>
      <c r="H1162" s="137">
        <v>0.5</v>
      </c>
    </row>
    <row r="1163" spans="1:8" ht="14.25" customHeight="1" x14ac:dyDescent="0.2">
      <c r="A1163" s="197" t="s">
        <v>787</v>
      </c>
      <c r="B1163" s="9" t="s">
        <v>113</v>
      </c>
      <c r="C1163" s="160" t="s">
        <v>343</v>
      </c>
      <c r="D1163" s="72">
        <v>60</v>
      </c>
      <c r="E1163" s="72">
        <v>60</v>
      </c>
      <c r="F1163" s="72">
        <v>60</v>
      </c>
      <c r="G1163" s="72"/>
      <c r="H1163" s="114">
        <v>1.3</v>
      </c>
    </row>
    <row r="1164" spans="1:8" ht="14.25" customHeight="1" x14ac:dyDescent="0.2">
      <c r="A1164" s="189">
        <v>6</v>
      </c>
      <c r="B1164" s="2" t="s">
        <v>151</v>
      </c>
      <c r="C1164" s="179"/>
      <c r="D1164" s="77">
        <f>SUM(D1165:D1166)</f>
        <v>92</v>
      </c>
      <c r="E1164" s="77">
        <f>SUM(E1165:E1166)</f>
        <v>61</v>
      </c>
      <c r="F1164" s="77">
        <f>SUM(F1165:F1166)</f>
        <v>22</v>
      </c>
      <c r="G1164" s="77">
        <f>SUM(G1165:G1166)</f>
        <v>39</v>
      </c>
      <c r="H1164" s="122"/>
    </row>
    <row r="1165" spans="1:8" ht="14.25" customHeight="1" x14ac:dyDescent="0.2">
      <c r="A1165" s="192" t="s">
        <v>787</v>
      </c>
      <c r="B1165" s="5" t="s">
        <v>148</v>
      </c>
      <c r="C1165" s="54" t="s">
        <v>456</v>
      </c>
      <c r="D1165" s="93">
        <v>30</v>
      </c>
      <c r="E1165" s="93">
        <v>19</v>
      </c>
      <c r="F1165" s="93"/>
      <c r="G1165" s="93">
        <v>19</v>
      </c>
      <c r="H1165" s="140">
        <v>1</v>
      </c>
    </row>
    <row r="1166" spans="1:8" ht="14.25" customHeight="1" x14ac:dyDescent="0.2">
      <c r="A1166" s="192" t="s">
        <v>787</v>
      </c>
      <c r="B1166" s="5" t="s">
        <v>148</v>
      </c>
      <c r="C1166" s="54" t="s">
        <v>637</v>
      </c>
      <c r="D1166" s="93">
        <v>62</v>
      </c>
      <c r="E1166" s="93">
        <v>42</v>
      </c>
      <c r="F1166" s="93">
        <v>22</v>
      </c>
      <c r="G1166" s="93">
        <v>20</v>
      </c>
      <c r="H1166" s="140">
        <v>2</v>
      </c>
    </row>
    <row r="1167" spans="1:8" ht="14.25" customHeight="1" x14ac:dyDescent="0.2">
      <c r="A1167" s="189">
        <v>7</v>
      </c>
      <c r="B1167" s="2" t="s">
        <v>55</v>
      </c>
      <c r="C1167" s="34"/>
      <c r="D1167" s="70">
        <f>SUM(D1168:D1168)</f>
        <v>26</v>
      </c>
      <c r="E1167" s="70">
        <f>SUM(E1168:E1168)</f>
        <v>26</v>
      </c>
      <c r="F1167" s="70">
        <f>SUM(F1168:F1168)</f>
        <v>26</v>
      </c>
      <c r="G1167" s="70">
        <f>SUM(G1168:G1168)</f>
        <v>0</v>
      </c>
      <c r="H1167" s="111"/>
    </row>
    <row r="1168" spans="1:8" ht="14.25" customHeight="1" x14ac:dyDescent="0.2">
      <c r="A1168" s="193" t="s">
        <v>787</v>
      </c>
      <c r="B1168" s="6" t="s">
        <v>120</v>
      </c>
      <c r="C1168" s="63" t="s">
        <v>367</v>
      </c>
      <c r="D1168" s="90">
        <v>26</v>
      </c>
      <c r="E1168" s="90">
        <v>26</v>
      </c>
      <c r="F1168" s="90">
        <v>26</v>
      </c>
      <c r="G1168" s="90">
        <v>0</v>
      </c>
      <c r="H1168" s="136">
        <v>1.3</v>
      </c>
    </row>
    <row r="1169" spans="1:10" ht="14.25" customHeight="1" x14ac:dyDescent="0.2">
      <c r="A1169" s="202">
        <v>8</v>
      </c>
      <c r="B1169" s="12" t="s">
        <v>170</v>
      </c>
      <c r="C1169" s="19"/>
      <c r="D1169" s="94">
        <f>SUM(D1170:D1171)</f>
        <v>175</v>
      </c>
      <c r="E1169" s="94">
        <f>SUM(E1170:E1171)</f>
        <v>135</v>
      </c>
      <c r="F1169" s="94">
        <f>SUM(F1170:F1171)</f>
        <v>10</v>
      </c>
      <c r="G1169" s="94">
        <f>SUM(G1170:G1171)</f>
        <v>125</v>
      </c>
      <c r="H1169" s="137"/>
    </row>
    <row r="1170" spans="1:10" ht="14.25" customHeight="1" x14ac:dyDescent="0.2">
      <c r="A1170" s="203" t="s">
        <v>787</v>
      </c>
      <c r="B1170" s="9" t="s">
        <v>113</v>
      </c>
      <c r="C1170" s="160" t="s">
        <v>341</v>
      </c>
      <c r="D1170" s="72">
        <v>50</v>
      </c>
      <c r="E1170" s="72">
        <v>10</v>
      </c>
      <c r="F1170" s="72">
        <v>10</v>
      </c>
      <c r="G1170" s="72"/>
      <c r="H1170" s="114">
        <v>1.5</v>
      </c>
    </row>
    <row r="1171" spans="1:10" ht="14.25" customHeight="1" x14ac:dyDescent="0.2">
      <c r="A1171" s="190" t="s">
        <v>787</v>
      </c>
      <c r="B1171" s="6" t="s">
        <v>148</v>
      </c>
      <c r="C1171" s="63" t="s">
        <v>456</v>
      </c>
      <c r="D1171" s="90">
        <v>125</v>
      </c>
      <c r="E1171" s="90">
        <v>125</v>
      </c>
      <c r="F1171" s="90"/>
      <c r="G1171" s="90">
        <v>125</v>
      </c>
      <c r="H1171" s="136">
        <v>2</v>
      </c>
    </row>
    <row r="1172" spans="1:10" ht="14.25" customHeight="1" x14ac:dyDescent="0.2">
      <c r="A1172" s="189">
        <v>9</v>
      </c>
      <c r="B1172" s="2" t="s">
        <v>152</v>
      </c>
      <c r="C1172" s="179"/>
      <c r="D1172" s="77">
        <f>SUM(D1173:D1174)</f>
        <v>99</v>
      </c>
      <c r="E1172" s="77">
        <f>SUM(E1173:E1174)</f>
        <v>40</v>
      </c>
      <c r="F1172" s="77">
        <f>SUM(F1173:F1174)</f>
        <v>0</v>
      </c>
      <c r="G1172" s="77">
        <f>SUM(G1173:G1174)</f>
        <v>40</v>
      </c>
      <c r="H1172" s="122"/>
    </row>
    <row r="1173" spans="1:10" ht="14.25" customHeight="1" x14ac:dyDescent="0.2">
      <c r="A1173" s="204" t="s">
        <v>787</v>
      </c>
      <c r="B1173" s="5" t="s">
        <v>148</v>
      </c>
      <c r="C1173" s="174" t="s">
        <v>504</v>
      </c>
      <c r="D1173" s="157">
        <v>9</v>
      </c>
      <c r="E1173" s="157">
        <v>7</v>
      </c>
      <c r="F1173" s="157"/>
      <c r="G1173" s="157">
        <v>7</v>
      </c>
      <c r="H1173" s="140">
        <v>2</v>
      </c>
    </row>
    <row r="1174" spans="1:10" ht="14.25" customHeight="1" x14ac:dyDescent="0.2">
      <c r="A1174" s="204" t="s">
        <v>787</v>
      </c>
      <c r="B1174" s="5" t="s">
        <v>148</v>
      </c>
      <c r="C1174" s="174" t="s">
        <v>456</v>
      </c>
      <c r="D1174" s="157">
        <v>90</v>
      </c>
      <c r="E1174" s="157">
        <v>33</v>
      </c>
      <c r="F1174" s="157"/>
      <c r="G1174" s="157">
        <v>33</v>
      </c>
      <c r="H1174" s="140">
        <v>2</v>
      </c>
    </row>
    <row r="1175" spans="1:10" ht="14.25" customHeight="1" x14ac:dyDescent="0.2">
      <c r="A1175" s="189">
        <v>10</v>
      </c>
      <c r="B1175" s="2" t="s">
        <v>293</v>
      </c>
      <c r="C1175" s="179"/>
      <c r="D1175" s="77">
        <f>SUM(D1176:D1176)</f>
        <v>4</v>
      </c>
      <c r="E1175" s="77">
        <f>SUM(E1176:E1176)</f>
        <v>1</v>
      </c>
      <c r="F1175" s="77">
        <f>SUM(F1176:F1176)</f>
        <v>1</v>
      </c>
      <c r="G1175" s="77">
        <f>SUM(G1176:G1176)</f>
        <v>0</v>
      </c>
      <c r="H1175" s="111"/>
    </row>
    <row r="1176" spans="1:10" ht="14.25" customHeight="1" x14ac:dyDescent="0.2">
      <c r="A1176" s="195" t="s">
        <v>787</v>
      </c>
      <c r="B1176" s="46" t="s">
        <v>76</v>
      </c>
      <c r="C1176" s="178" t="s">
        <v>778</v>
      </c>
      <c r="D1176" s="152">
        <v>4</v>
      </c>
      <c r="E1176" s="152">
        <v>1</v>
      </c>
      <c r="F1176" s="152">
        <v>1</v>
      </c>
      <c r="G1176" s="152"/>
      <c r="H1176" s="137">
        <v>0.15</v>
      </c>
    </row>
    <row r="1177" spans="1:10" ht="14.25" customHeight="1" x14ac:dyDescent="0.2">
      <c r="A1177" s="189">
        <v>11</v>
      </c>
      <c r="B1177" s="2" t="s">
        <v>224</v>
      </c>
      <c r="C1177" s="34"/>
      <c r="D1177" s="70">
        <f>SUM(D1178:D1179)</f>
        <v>80</v>
      </c>
      <c r="E1177" s="70">
        <f>SUM(E1178:E1179)</f>
        <v>72</v>
      </c>
      <c r="F1177" s="70">
        <f>SUM(F1178:F1179)</f>
        <v>72</v>
      </c>
      <c r="G1177" s="70">
        <f>SUM(G1178:G1179)</f>
        <v>0</v>
      </c>
      <c r="H1177" s="111"/>
    </row>
    <row r="1178" spans="1:10" ht="14.25" customHeight="1" x14ac:dyDescent="0.2">
      <c r="A1178" s="192" t="s">
        <v>787</v>
      </c>
      <c r="B1178" s="5" t="s">
        <v>113</v>
      </c>
      <c r="C1178" s="54" t="s">
        <v>513</v>
      </c>
      <c r="D1178" s="93">
        <v>40</v>
      </c>
      <c r="E1178" s="93">
        <v>32</v>
      </c>
      <c r="F1178" s="93">
        <v>32</v>
      </c>
      <c r="G1178" s="93"/>
      <c r="H1178" s="140">
        <v>0.6</v>
      </c>
    </row>
    <row r="1179" spans="1:10" ht="14.25" customHeight="1" x14ac:dyDescent="0.2">
      <c r="A1179" s="192" t="s">
        <v>787</v>
      </c>
      <c r="B1179" s="5" t="s">
        <v>113</v>
      </c>
      <c r="C1179" s="54" t="s">
        <v>540</v>
      </c>
      <c r="D1179" s="93">
        <v>40</v>
      </c>
      <c r="E1179" s="93">
        <v>40</v>
      </c>
      <c r="F1179" s="93">
        <v>40</v>
      </c>
      <c r="G1179" s="93"/>
      <c r="H1179" s="140">
        <v>0.6</v>
      </c>
    </row>
    <row r="1180" spans="1:10" s="25" customFormat="1" ht="14.25" customHeight="1" x14ac:dyDescent="0.2">
      <c r="A1180" s="189">
        <v>12</v>
      </c>
      <c r="B1180" s="2" t="s">
        <v>133</v>
      </c>
      <c r="C1180" s="42"/>
      <c r="D1180" s="70">
        <f>SUM(D1181)</f>
        <v>165</v>
      </c>
      <c r="E1180" s="70">
        <f>SUM(E1181)</f>
        <v>79</v>
      </c>
      <c r="F1180" s="70">
        <f>SUM(F1181)</f>
        <v>79</v>
      </c>
      <c r="G1180" s="70">
        <f>SUM(G1181)</f>
        <v>0</v>
      </c>
      <c r="H1180" s="110"/>
      <c r="J1180" s="1"/>
    </row>
    <row r="1181" spans="1:10" s="20" customFormat="1" ht="14.25" customHeight="1" x14ac:dyDescent="0.2">
      <c r="A1181" s="205" t="s">
        <v>787</v>
      </c>
      <c r="B1181" s="38" t="s">
        <v>76</v>
      </c>
      <c r="C1181" s="18" t="s">
        <v>778</v>
      </c>
      <c r="D1181" s="161">
        <v>165</v>
      </c>
      <c r="E1181" s="161">
        <v>79</v>
      </c>
      <c r="F1181" s="161">
        <v>79</v>
      </c>
      <c r="G1181" s="161"/>
      <c r="H1181" s="139">
        <v>0.3</v>
      </c>
      <c r="J1181" s="1"/>
    </row>
    <row r="1182" spans="1:10" s="20" customFormat="1" ht="14.25" customHeight="1" x14ac:dyDescent="0.2">
      <c r="A1182" s="189">
        <v>13</v>
      </c>
      <c r="B1182" s="2" t="s">
        <v>294</v>
      </c>
      <c r="C1182" s="42"/>
      <c r="D1182" s="70">
        <f>SUM(D1183)</f>
        <v>20</v>
      </c>
      <c r="E1182" s="70">
        <f>SUM(E1183)</f>
        <v>16</v>
      </c>
      <c r="F1182" s="70">
        <f>SUM(F1183)</f>
        <v>16</v>
      </c>
      <c r="G1182" s="70">
        <f>SUM(G1183)</f>
        <v>0</v>
      </c>
      <c r="H1182" s="110"/>
      <c r="J1182" s="1"/>
    </row>
    <row r="1183" spans="1:10" s="20" customFormat="1" ht="14.25" customHeight="1" x14ac:dyDescent="0.2">
      <c r="A1183" s="205" t="s">
        <v>787</v>
      </c>
      <c r="B1183" s="38" t="s">
        <v>76</v>
      </c>
      <c r="C1183" s="18" t="s">
        <v>474</v>
      </c>
      <c r="D1183" s="161">
        <v>20</v>
      </c>
      <c r="E1183" s="161">
        <v>16</v>
      </c>
      <c r="F1183" s="161">
        <v>16</v>
      </c>
      <c r="G1183" s="161"/>
      <c r="H1183" s="139">
        <v>0.1</v>
      </c>
      <c r="J1183" s="1"/>
    </row>
    <row r="1184" spans="1:10" s="20" customFormat="1" ht="14.25" customHeight="1" x14ac:dyDescent="0.2">
      <c r="A1184" s="189">
        <v>14</v>
      </c>
      <c r="B1184" s="2" t="s">
        <v>216</v>
      </c>
      <c r="C1184" s="34"/>
      <c r="D1184" s="70">
        <f>SUM(D1185:D1186)</f>
        <v>80</v>
      </c>
      <c r="E1184" s="70">
        <f>SUM(E1185:E1186)</f>
        <v>80</v>
      </c>
      <c r="F1184" s="70">
        <f>SUM(F1185:F1186)</f>
        <v>80</v>
      </c>
      <c r="G1184" s="70">
        <f>SUM(G1185:G1186)</f>
        <v>0</v>
      </c>
      <c r="H1184" s="111"/>
      <c r="J1184" s="1"/>
    </row>
    <row r="1185" spans="1:10" s="20" customFormat="1" ht="14.25" customHeight="1" x14ac:dyDescent="0.2">
      <c r="A1185" s="195" t="s">
        <v>787</v>
      </c>
      <c r="B1185" s="46" t="s">
        <v>148</v>
      </c>
      <c r="C1185" s="19" t="s">
        <v>638</v>
      </c>
      <c r="D1185" s="92">
        <v>25</v>
      </c>
      <c r="E1185" s="92">
        <v>25</v>
      </c>
      <c r="F1185" s="92">
        <v>25</v>
      </c>
      <c r="G1185" s="92"/>
      <c r="H1185" s="137">
        <v>1.7</v>
      </c>
      <c r="J1185" s="1"/>
    </row>
    <row r="1186" spans="1:10" s="20" customFormat="1" ht="14.25" customHeight="1" x14ac:dyDescent="0.2">
      <c r="A1186" s="204" t="s">
        <v>787</v>
      </c>
      <c r="B1186" s="5" t="s">
        <v>148</v>
      </c>
      <c r="C1186" s="54" t="s">
        <v>633</v>
      </c>
      <c r="D1186" s="93">
        <v>55</v>
      </c>
      <c r="E1186" s="93">
        <v>55</v>
      </c>
      <c r="F1186" s="93">
        <v>55</v>
      </c>
      <c r="G1186" s="93"/>
      <c r="H1186" s="140">
        <v>1.7</v>
      </c>
      <c r="J1186" s="1"/>
    </row>
    <row r="1187" spans="1:10" ht="14.25" customHeight="1" x14ac:dyDescent="0.2">
      <c r="A1187" s="189">
        <v>15</v>
      </c>
      <c r="B1187" s="2" t="s">
        <v>67</v>
      </c>
      <c r="C1187" s="179"/>
      <c r="D1187" s="77">
        <f>SUM(D1188:D1191)</f>
        <v>2587</v>
      </c>
      <c r="E1187" s="77">
        <f>SUM(E1188:E1191)</f>
        <v>1216</v>
      </c>
      <c r="F1187" s="77">
        <f>SUM(F1188:F1191)</f>
        <v>1029</v>
      </c>
      <c r="G1187" s="77">
        <f>SUM(G1188:G1191)</f>
        <v>187</v>
      </c>
      <c r="H1187" s="122"/>
    </row>
    <row r="1188" spans="1:10" ht="14.25" customHeight="1" x14ac:dyDescent="0.2">
      <c r="A1188" s="191" t="s">
        <v>787</v>
      </c>
      <c r="B1188" s="7" t="s">
        <v>76</v>
      </c>
      <c r="C1188" s="175" t="s">
        <v>417</v>
      </c>
      <c r="D1188" s="292">
        <v>2400</v>
      </c>
      <c r="E1188" s="292">
        <v>1029</v>
      </c>
      <c r="F1188" s="292">
        <v>1029</v>
      </c>
      <c r="G1188" s="292"/>
      <c r="H1188" s="141">
        <v>0.5</v>
      </c>
    </row>
    <row r="1189" spans="1:10" ht="14.25" customHeight="1" x14ac:dyDescent="0.2">
      <c r="A1189" s="192" t="s">
        <v>787</v>
      </c>
      <c r="B1189" s="5" t="s">
        <v>148</v>
      </c>
      <c r="C1189" s="54" t="s">
        <v>504</v>
      </c>
      <c r="D1189" s="93">
        <v>17</v>
      </c>
      <c r="E1189" s="93">
        <v>17</v>
      </c>
      <c r="F1189" s="93"/>
      <c r="G1189" s="93">
        <v>17</v>
      </c>
      <c r="H1189" s="140">
        <v>1.8</v>
      </c>
    </row>
    <row r="1190" spans="1:10" ht="14.25" customHeight="1" x14ac:dyDescent="0.2">
      <c r="A1190" s="197" t="s">
        <v>787</v>
      </c>
      <c r="B1190" s="9" t="s">
        <v>148</v>
      </c>
      <c r="C1190" s="160" t="s">
        <v>507</v>
      </c>
      <c r="D1190" s="72">
        <v>142</v>
      </c>
      <c r="E1190" s="72">
        <v>142</v>
      </c>
      <c r="F1190" s="72"/>
      <c r="G1190" s="72">
        <v>142</v>
      </c>
      <c r="H1190" s="114">
        <v>1.5</v>
      </c>
    </row>
    <row r="1191" spans="1:10" ht="14.25" customHeight="1" x14ac:dyDescent="0.2">
      <c r="A1191" s="193" t="s">
        <v>787</v>
      </c>
      <c r="B1191" s="6" t="s">
        <v>148</v>
      </c>
      <c r="C1191" s="63" t="s">
        <v>456</v>
      </c>
      <c r="D1191" s="90">
        <v>28</v>
      </c>
      <c r="E1191" s="90">
        <v>28</v>
      </c>
      <c r="F1191" s="90"/>
      <c r="G1191" s="90">
        <v>28</v>
      </c>
      <c r="H1191" s="136">
        <v>1.5</v>
      </c>
    </row>
    <row r="1192" spans="1:10" ht="14.25" customHeight="1" x14ac:dyDescent="0.2">
      <c r="A1192" s="189">
        <v>16</v>
      </c>
      <c r="B1192" s="2" t="s">
        <v>213</v>
      </c>
      <c r="C1192" s="34"/>
      <c r="D1192" s="70">
        <f>SUM(D1193:D1193)</f>
        <v>50</v>
      </c>
      <c r="E1192" s="70">
        <f>SUM(E1193:E1193)</f>
        <v>13</v>
      </c>
      <c r="F1192" s="70">
        <f>SUM(F1193:F1193)</f>
        <v>13</v>
      </c>
      <c r="G1192" s="70">
        <f>SUM(G1193:G1193)</f>
        <v>0</v>
      </c>
      <c r="H1192" s="111"/>
    </row>
    <row r="1193" spans="1:10" ht="14.25" customHeight="1" x14ac:dyDescent="0.2">
      <c r="A1193" s="202" t="s">
        <v>787</v>
      </c>
      <c r="B1193" s="46" t="s">
        <v>76</v>
      </c>
      <c r="C1193" s="19" t="s">
        <v>473</v>
      </c>
      <c r="D1193" s="92">
        <v>50</v>
      </c>
      <c r="E1193" s="92">
        <v>13</v>
      </c>
      <c r="F1193" s="92">
        <v>13</v>
      </c>
      <c r="G1193" s="92"/>
      <c r="H1193" s="137">
        <v>0.2</v>
      </c>
    </row>
    <row r="1194" spans="1:10" ht="14.25" customHeight="1" x14ac:dyDescent="0.2">
      <c r="A1194" s="189">
        <v>17</v>
      </c>
      <c r="B1194" s="2" t="s">
        <v>207</v>
      </c>
      <c r="C1194" s="34"/>
      <c r="D1194" s="70">
        <f>SUM(D1195:D1197)</f>
        <v>300</v>
      </c>
      <c r="E1194" s="70">
        <f>SUM(E1195:E1197)</f>
        <v>300</v>
      </c>
      <c r="F1194" s="70">
        <f>SUM(F1195:F1197)</f>
        <v>300</v>
      </c>
      <c r="G1194" s="70">
        <f>SUM(G1195:G1197)</f>
        <v>0</v>
      </c>
      <c r="H1194" s="111"/>
    </row>
    <row r="1195" spans="1:10" ht="14.25" customHeight="1" x14ac:dyDescent="0.2">
      <c r="A1195" s="204" t="s">
        <v>787</v>
      </c>
      <c r="B1195" s="5" t="s">
        <v>148</v>
      </c>
      <c r="C1195" s="54" t="s">
        <v>510</v>
      </c>
      <c r="D1195" s="93">
        <v>100</v>
      </c>
      <c r="E1195" s="93">
        <v>100</v>
      </c>
      <c r="F1195" s="93">
        <v>100</v>
      </c>
      <c r="G1195" s="93"/>
      <c r="H1195" s="140">
        <v>1.2</v>
      </c>
    </row>
    <row r="1196" spans="1:10" ht="14.25" customHeight="1" x14ac:dyDescent="0.2">
      <c r="A1196" s="204" t="s">
        <v>787</v>
      </c>
      <c r="B1196" s="5" t="s">
        <v>148</v>
      </c>
      <c r="C1196" s="54" t="s">
        <v>633</v>
      </c>
      <c r="D1196" s="93">
        <v>100</v>
      </c>
      <c r="E1196" s="93">
        <v>100</v>
      </c>
      <c r="F1196" s="93">
        <v>100</v>
      </c>
      <c r="G1196" s="93"/>
      <c r="H1196" s="140">
        <v>1.2</v>
      </c>
    </row>
    <row r="1197" spans="1:10" ht="14.25" customHeight="1" x14ac:dyDescent="0.2">
      <c r="A1197" s="193" t="s">
        <v>787</v>
      </c>
      <c r="B1197" s="6" t="s">
        <v>148</v>
      </c>
      <c r="C1197" s="63" t="s">
        <v>503</v>
      </c>
      <c r="D1197" s="90">
        <v>100</v>
      </c>
      <c r="E1197" s="90">
        <v>100</v>
      </c>
      <c r="F1197" s="90">
        <v>100</v>
      </c>
      <c r="G1197" s="90"/>
      <c r="H1197" s="136">
        <v>1.2</v>
      </c>
    </row>
    <row r="1198" spans="1:10" ht="14.25" customHeight="1" x14ac:dyDescent="0.2">
      <c r="A1198" s="189">
        <v>18</v>
      </c>
      <c r="B1198" s="2" t="s">
        <v>124</v>
      </c>
      <c r="C1198" s="34"/>
      <c r="D1198" s="70">
        <f>SUM(D1199:D1200)</f>
        <v>117</v>
      </c>
      <c r="E1198" s="70">
        <f>SUM(E1199:E1200)</f>
        <v>117</v>
      </c>
      <c r="F1198" s="70">
        <f>SUM(F1199:F1200)</f>
        <v>0</v>
      </c>
      <c r="G1198" s="70">
        <f>SUM(G1199:G1200)</f>
        <v>117</v>
      </c>
      <c r="H1198" s="111"/>
    </row>
    <row r="1199" spans="1:10" ht="14.25" customHeight="1" x14ac:dyDescent="0.2">
      <c r="A1199" s="192" t="s">
        <v>787</v>
      </c>
      <c r="B1199" s="29" t="s">
        <v>148</v>
      </c>
      <c r="C1199" s="54" t="s">
        <v>507</v>
      </c>
      <c r="D1199" s="93">
        <v>76</v>
      </c>
      <c r="E1199" s="93">
        <v>76</v>
      </c>
      <c r="F1199" s="93"/>
      <c r="G1199" s="93">
        <v>76</v>
      </c>
      <c r="H1199" s="140">
        <v>1.2</v>
      </c>
    </row>
    <row r="1200" spans="1:10" ht="14.25" customHeight="1" x14ac:dyDescent="0.2">
      <c r="A1200" s="197" t="s">
        <v>787</v>
      </c>
      <c r="B1200" s="28" t="s">
        <v>148</v>
      </c>
      <c r="C1200" s="160" t="s">
        <v>633</v>
      </c>
      <c r="D1200" s="72">
        <v>41</v>
      </c>
      <c r="E1200" s="72">
        <v>41</v>
      </c>
      <c r="F1200" s="72"/>
      <c r="G1200" s="72">
        <v>41</v>
      </c>
      <c r="H1200" s="114">
        <v>1.2</v>
      </c>
    </row>
    <row r="1201" spans="1:10" ht="14.25" customHeight="1" x14ac:dyDescent="0.2">
      <c r="A1201" s="189">
        <v>19</v>
      </c>
      <c r="B1201" s="2" t="s">
        <v>153</v>
      </c>
      <c r="C1201" s="179"/>
      <c r="D1201" s="77">
        <f>SUM(D1202:D1204)</f>
        <v>150</v>
      </c>
      <c r="E1201" s="77">
        <f>SUM(E1202:E1204)</f>
        <v>148</v>
      </c>
      <c r="F1201" s="77">
        <f>SUM(F1202:F1204)</f>
        <v>123</v>
      </c>
      <c r="G1201" s="77">
        <f>SUM(G1202:G1204)</f>
        <v>0</v>
      </c>
      <c r="H1201" s="122"/>
    </row>
    <row r="1202" spans="1:10" ht="14.25" customHeight="1" x14ac:dyDescent="0.2">
      <c r="A1202" s="204" t="s">
        <v>787</v>
      </c>
      <c r="B1202" s="5" t="s">
        <v>148</v>
      </c>
      <c r="C1202" s="174" t="s">
        <v>456</v>
      </c>
      <c r="D1202" s="157">
        <v>97</v>
      </c>
      <c r="E1202" s="157">
        <v>95</v>
      </c>
      <c r="F1202" s="157">
        <v>95</v>
      </c>
      <c r="G1202" s="157"/>
      <c r="H1202" s="140">
        <v>1.7</v>
      </c>
    </row>
    <row r="1203" spans="1:10" ht="14.25" customHeight="1" x14ac:dyDescent="0.2">
      <c r="A1203" s="204" t="s">
        <v>787</v>
      </c>
      <c r="B1203" s="5" t="s">
        <v>148</v>
      </c>
      <c r="C1203" s="174" t="s">
        <v>633</v>
      </c>
      <c r="D1203" s="157">
        <v>31</v>
      </c>
      <c r="E1203" s="157">
        <v>31</v>
      </c>
      <c r="F1203" s="157">
        <v>6</v>
      </c>
      <c r="G1203" s="157"/>
      <c r="H1203" s="140">
        <v>1.7</v>
      </c>
    </row>
    <row r="1204" spans="1:10" ht="14.25" customHeight="1" x14ac:dyDescent="0.2">
      <c r="A1204" s="192" t="s">
        <v>787</v>
      </c>
      <c r="B1204" s="5" t="s">
        <v>148</v>
      </c>
      <c r="C1204" s="174" t="s">
        <v>511</v>
      </c>
      <c r="D1204" s="157">
        <v>22</v>
      </c>
      <c r="E1204" s="157">
        <v>22</v>
      </c>
      <c r="F1204" s="157">
        <v>22</v>
      </c>
      <c r="G1204" s="157"/>
      <c r="H1204" s="140">
        <v>1.7</v>
      </c>
    </row>
    <row r="1205" spans="1:10" ht="14.25" customHeight="1" x14ac:dyDescent="0.2">
      <c r="A1205" s="189">
        <v>20</v>
      </c>
      <c r="B1205" s="2" t="s">
        <v>291</v>
      </c>
      <c r="C1205" s="179"/>
      <c r="D1205" s="77">
        <f>SUM(D1206:D1206)</f>
        <v>80</v>
      </c>
      <c r="E1205" s="77">
        <f>SUM(E1206:E1206)</f>
        <v>80</v>
      </c>
      <c r="F1205" s="77">
        <f>SUM(F1206:F1206)</f>
        <v>80</v>
      </c>
      <c r="G1205" s="77">
        <f>SUM(G1206:G1206)</f>
        <v>0</v>
      </c>
      <c r="H1205" s="111"/>
    </row>
    <row r="1206" spans="1:10" ht="14.25" customHeight="1" x14ac:dyDescent="0.2">
      <c r="A1206" s="195" t="s">
        <v>787</v>
      </c>
      <c r="B1206" s="46" t="s">
        <v>76</v>
      </c>
      <c r="C1206" s="178" t="s">
        <v>418</v>
      </c>
      <c r="D1206" s="152">
        <v>80</v>
      </c>
      <c r="E1206" s="152">
        <v>80</v>
      </c>
      <c r="F1206" s="152">
        <v>80</v>
      </c>
      <c r="G1206" s="152"/>
      <c r="H1206" s="137">
        <v>0.2</v>
      </c>
    </row>
    <row r="1207" spans="1:10" s="3" customFormat="1" ht="14.25" customHeight="1" x14ac:dyDescent="0.2">
      <c r="A1207" s="189">
        <v>21</v>
      </c>
      <c r="B1207" s="2" t="s">
        <v>613</v>
      </c>
      <c r="C1207" s="42"/>
      <c r="D1207" s="70">
        <f>SUM(D1208:D1209)</f>
        <v>145</v>
      </c>
      <c r="E1207" s="70">
        <f t="shared" ref="E1207:G1207" si="23">SUM(E1208:E1209)</f>
        <v>86</v>
      </c>
      <c r="F1207" s="70">
        <f t="shared" si="23"/>
        <v>86</v>
      </c>
      <c r="G1207" s="70">
        <f t="shared" si="23"/>
        <v>0</v>
      </c>
      <c r="H1207" s="110"/>
      <c r="J1207" s="1"/>
    </row>
    <row r="1208" spans="1:10" ht="14.25" customHeight="1" x14ac:dyDescent="0.2">
      <c r="A1208" s="192" t="s">
        <v>787</v>
      </c>
      <c r="B1208" s="5" t="s">
        <v>113</v>
      </c>
      <c r="C1208" s="54" t="s">
        <v>463</v>
      </c>
      <c r="D1208" s="93">
        <v>85</v>
      </c>
      <c r="E1208" s="93">
        <v>26</v>
      </c>
      <c r="F1208" s="93">
        <v>26</v>
      </c>
      <c r="G1208" s="93"/>
      <c r="H1208" s="140">
        <v>0.6</v>
      </c>
    </row>
    <row r="1209" spans="1:10" ht="14.25" customHeight="1" x14ac:dyDescent="0.2">
      <c r="A1209" s="202" t="s">
        <v>787</v>
      </c>
      <c r="B1209" s="46" t="s">
        <v>76</v>
      </c>
      <c r="C1209" s="19" t="s">
        <v>418</v>
      </c>
      <c r="D1209" s="92">
        <v>60</v>
      </c>
      <c r="E1209" s="92">
        <v>60</v>
      </c>
      <c r="F1209" s="92">
        <v>60</v>
      </c>
      <c r="G1209" s="92"/>
      <c r="H1209" s="137">
        <v>0.2</v>
      </c>
    </row>
    <row r="1210" spans="1:10" ht="14.25" customHeight="1" x14ac:dyDescent="0.2">
      <c r="A1210" s="189">
        <v>22</v>
      </c>
      <c r="B1210" s="2" t="s">
        <v>612</v>
      </c>
      <c r="C1210" s="34"/>
      <c r="D1210" s="70">
        <f>SUM(D1211:D1214)</f>
        <v>243</v>
      </c>
      <c r="E1210" s="70">
        <f>SUM(E1211:E1214)</f>
        <v>209</v>
      </c>
      <c r="F1210" s="70">
        <f>SUM(F1211:F1214)</f>
        <v>63</v>
      </c>
      <c r="G1210" s="70">
        <f>SUM(G1211:G1214)</f>
        <v>94</v>
      </c>
      <c r="H1210" s="111"/>
    </row>
    <row r="1211" spans="1:10" ht="14.25" customHeight="1" x14ac:dyDescent="0.2">
      <c r="A1211" s="192" t="s">
        <v>787</v>
      </c>
      <c r="B1211" s="29" t="s">
        <v>148</v>
      </c>
      <c r="C1211" s="54" t="s">
        <v>514</v>
      </c>
      <c r="D1211" s="93">
        <v>119</v>
      </c>
      <c r="E1211" s="93">
        <v>99</v>
      </c>
      <c r="F1211" s="93">
        <v>47</v>
      </c>
      <c r="G1211" s="93"/>
      <c r="H1211" s="140">
        <v>1.2</v>
      </c>
    </row>
    <row r="1212" spans="1:10" ht="14.25" customHeight="1" x14ac:dyDescent="0.2">
      <c r="A1212" s="194" t="s">
        <v>787</v>
      </c>
      <c r="B1212" s="16" t="s">
        <v>148</v>
      </c>
      <c r="C1212" s="37" t="s">
        <v>639</v>
      </c>
      <c r="D1212" s="89">
        <v>30</v>
      </c>
      <c r="E1212" s="89">
        <v>16</v>
      </c>
      <c r="F1212" s="89">
        <v>16</v>
      </c>
      <c r="G1212" s="89">
        <v>0</v>
      </c>
      <c r="H1212" s="129">
        <v>1.2</v>
      </c>
    </row>
    <row r="1213" spans="1:10" ht="14.25" customHeight="1" x14ac:dyDescent="0.2">
      <c r="A1213" s="194" t="s">
        <v>787</v>
      </c>
      <c r="B1213" s="16" t="s">
        <v>148</v>
      </c>
      <c r="C1213" s="37" t="s">
        <v>504</v>
      </c>
      <c r="D1213" s="89">
        <v>32</v>
      </c>
      <c r="E1213" s="89">
        <v>32</v>
      </c>
      <c r="F1213" s="89"/>
      <c r="G1213" s="89">
        <v>32</v>
      </c>
      <c r="H1213" s="129">
        <v>1.2</v>
      </c>
    </row>
    <row r="1214" spans="1:10" ht="14.25" customHeight="1" x14ac:dyDescent="0.2">
      <c r="A1214" s="193" t="s">
        <v>787</v>
      </c>
      <c r="B1214" s="23" t="s">
        <v>148</v>
      </c>
      <c r="C1214" s="63" t="s">
        <v>633</v>
      </c>
      <c r="D1214" s="90">
        <v>62</v>
      </c>
      <c r="E1214" s="90">
        <v>62</v>
      </c>
      <c r="F1214" s="90"/>
      <c r="G1214" s="90">
        <v>62</v>
      </c>
      <c r="H1214" s="136">
        <v>1.2</v>
      </c>
    </row>
    <row r="1215" spans="1:10" ht="28.5" customHeight="1" x14ac:dyDescent="0.2">
      <c r="A1215" s="194">
        <v>23</v>
      </c>
      <c r="B1215" s="365" t="s">
        <v>611</v>
      </c>
      <c r="C1215" s="177"/>
      <c r="D1215" s="98">
        <f>SUM(D1216:D1216)</f>
        <v>80</v>
      </c>
      <c r="E1215" s="98">
        <f>SUM(E1216:E1216)</f>
        <v>80</v>
      </c>
      <c r="F1215" s="98">
        <f>SUM(F1216:F1216)</f>
        <v>80</v>
      </c>
      <c r="G1215" s="98">
        <f>SUM(G1216:G1216)</f>
        <v>0</v>
      </c>
      <c r="H1215" s="164"/>
    </row>
    <row r="1216" spans="1:10" ht="14.25" customHeight="1" x14ac:dyDescent="0.2">
      <c r="A1216" s="194" t="s">
        <v>787</v>
      </c>
      <c r="B1216" s="16" t="s">
        <v>148</v>
      </c>
      <c r="C1216" s="37" t="s">
        <v>508</v>
      </c>
      <c r="D1216" s="89">
        <v>80</v>
      </c>
      <c r="E1216" s="89">
        <v>80</v>
      </c>
      <c r="F1216" s="89">
        <v>80</v>
      </c>
      <c r="G1216" s="89"/>
      <c r="H1216" s="129">
        <v>1.2</v>
      </c>
    </row>
    <row r="1217" spans="1:10" ht="14.25" customHeight="1" x14ac:dyDescent="0.2">
      <c r="A1217" s="189">
        <v>24</v>
      </c>
      <c r="B1217" s="2" t="s">
        <v>610</v>
      </c>
      <c r="C1217" s="179"/>
      <c r="D1217" s="77">
        <f>SUM(D1218:D1218)</f>
        <v>19</v>
      </c>
      <c r="E1217" s="77">
        <f>SUM(E1218:E1218)</f>
        <v>15</v>
      </c>
      <c r="F1217" s="77">
        <f>SUM(F1218:F1218)</f>
        <v>15</v>
      </c>
      <c r="G1217" s="77">
        <f>SUM(G1218:G1218)</f>
        <v>0</v>
      </c>
      <c r="H1217" s="122"/>
    </row>
    <row r="1218" spans="1:10" ht="14.25" customHeight="1" x14ac:dyDescent="0.2">
      <c r="A1218" s="202" t="s">
        <v>787</v>
      </c>
      <c r="B1218" s="46" t="s">
        <v>148</v>
      </c>
      <c r="C1218" s="178" t="s">
        <v>507</v>
      </c>
      <c r="D1218" s="152">
        <v>19</v>
      </c>
      <c r="E1218" s="152">
        <v>15</v>
      </c>
      <c r="F1218" s="152">
        <v>15</v>
      </c>
      <c r="G1218" s="152"/>
      <c r="H1218" s="137">
        <v>1.2</v>
      </c>
    </row>
    <row r="1219" spans="1:10" ht="14.25" customHeight="1" x14ac:dyDescent="0.2">
      <c r="A1219" s="189">
        <v>25</v>
      </c>
      <c r="B1219" s="2" t="s">
        <v>609</v>
      </c>
      <c r="C1219" s="34"/>
      <c r="D1219" s="70">
        <f>SUM(D1220:D1222)</f>
        <v>184</v>
      </c>
      <c r="E1219" s="70">
        <f>SUM(E1220:E1222)</f>
        <v>149</v>
      </c>
      <c r="F1219" s="70">
        <f>SUM(F1220:F1222)</f>
        <v>149</v>
      </c>
      <c r="G1219" s="70">
        <f>SUM(G1220:G1222)</f>
        <v>0</v>
      </c>
      <c r="H1219" s="111"/>
    </row>
    <row r="1220" spans="1:10" ht="14.25" customHeight="1" x14ac:dyDescent="0.2">
      <c r="A1220" s="192" t="s">
        <v>787</v>
      </c>
      <c r="B1220" s="16" t="s">
        <v>142</v>
      </c>
      <c r="C1220" s="37" t="s">
        <v>472</v>
      </c>
      <c r="D1220" s="89">
        <v>54</v>
      </c>
      <c r="E1220" s="89">
        <v>54</v>
      </c>
      <c r="F1220" s="89">
        <v>54</v>
      </c>
      <c r="G1220" s="89">
        <v>0</v>
      </c>
      <c r="H1220" s="129">
        <v>0.5</v>
      </c>
    </row>
    <row r="1221" spans="1:10" ht="14.25" customHeight="1" x14ac:dyDescent="0.2">
      <c r="A1221" s="194" t="s">
        <v>787</v>
      </c>
      <c r="B1221" s="16" t="s">
        <v>148</v>
      </c>
      <c r="C1221" s="37" t="s">
        <v>463</v>
      </c>
      <c r="D1221" s="89">
        <v>80</v>
      </c>
      <c r="E1221" s="89">
        <v>80</v>
      </c>
      <c r="F1221" s="89">
        <v>80</v>
      </c>
      <c r="G1221" s="89"/>
      <c r="H1221" s="129">
        <v>1.2</v>
      </c>
    </row>
    <row r="1222" spans="1:10" ht="14.25" customHeight="1" x14ac:dyDescent="0.2">
      <c r="A1222" s="197" t="s">
        <v>787</v>
      </c>
      <c r="B1222" s="1" t="s">
        <v>148</v>
      </c>
      <c r="C1222" s="37" t="s">
        <v>633</v>
      </c>
      <c r="D1222" s="89">
        <v>50</v>
      </c>
      <c r="E1222" s="89">
        <v>15</v>
      </c>
      <c r="F1222" s="89">
        <v>15</v>
      </c>
      <c r="G1222" s="89"/>
      <c r="H1222" s="129">
        <v>1.2</v>
      </c>
    </row>
    <row r="1223" spans="1:10" ht="14.25" customHeight="1" x14ac:dyDescent="0.2">
      <c r="A1223" s="189">
        <v>26</v>
      </c>
      <c r="B1223" s="2" t="s">
        <v>215</v>
      </c>
      <c r="C1223" s="34"/>
      <c r="D1223" s="70">
        <f>SUM(D1224:D1226)</f>
        <v>372</v>
      </c>
      <c r="E1223" s="70">
        <f t="shared" ref="E1223:G1223" si="24">SUM(E1224:E1226)</f>
        <v>372</v>
      </c>
      <c r="F1223" s="70">
        <f t="shared" si="24"/>
        <v>0</v>
      </c>
      <c r="G1223" s="70">
        <f t="shared" si="24"/>
        <v>110</v>
      </c>
      <c r="H1223" s="111"/>
    </row>
    <row r="1224" spans="1:10" ht="14.25" customHeight="1" x14ac:dyDescent="0.2">
      <c r="A1224" s="197" t="s">
        <v>787</v>
      </c>
      <c r="B1224" s="9" t="s">
        <v>148</v>
      </c>
      <c r="C1224" s="160" t="s">
        <v>456</v>
      </c>
      <c r="D1224" s="72">
        <v>37</v>
      </c>
      <c r="E1224" s="72">
        <v>37</v>
      </c>
      <c r="F1224" s="72"/>
      <c r="G1224" s="72">
        <v>37</v>
      </c>
      <c r="H1224" s="114">
        <v>1.7</v>
      </c>
    </row>
    <row r="1225" spans="1:10" ht="14.25" customHeight="1" x14ac:dyDescent="0.2">
      <c r="A1225" s="197" t="s">
        <v>787</v>
      </c>
      <c r="B1225" s="9" t="s">
        <v>148</v>
      </c>
      <c r="C1225" s="160" t="s">
        <v>633</v>
      </c>
      <c r="D1225" s="72">
        <v>57</v>
      </c>
      <c r="E1225" s="72">
        <v>57</v>
      </c>
      <c r="F1225" s="72"/>
      <c r="G1225" s="72">
        <v>57</v>
      </c>
      <c r="H1225" s="114">
        <v>1.7</v>
      </c>
    </row>
    <row r="1226" spans="1:10" ht="14.25" customHeight="1" x14ac:dyDescent="0.2">
      <c r="A1226" s="197" t="s">
        <v>787</v>
      </c>
      <c r="B1226" s="9" t="s">
        <v>148</v>
      </c>
      <c r="C1226" s="160" t="s">
        <v>640</v>
      </c>
      <c r="D1226" s="72">
        <v>278</v>
      </c>
      <c r="E1226" s="72">
        <v>278</v>
      </c>
      <c r="F1226" s="72"/>
      <c r="G1226" s="72">
        <v>16</v>
      </c>
      <c r="H1226" s="114">
        <v>1</v>
      </c>
    </row>
    <row r="1227" spans="1:10" ht="24.75" customHeight="1" x14ac:dyDescent="0.2">
      <c r="A1227" s="189">
        <v>27</v>
      </c>
      <c r="B1227" s="2" t="s">
        <v>206</v>
      </c>
      <c r="C1227" s="223"/>
      <c r="D1227" s="224">
        <f>SUM(D1228:D1229)</f>
        <v>155</v>
      </c>
      <c r="E1227" s="224">
        <f t="shared" ref="E1227:G1227" si="25">SUM(E1228:E1229)</f>
        <v>85</v>
      </c>
      <c r="F1227" s="224">
        <f t="shared" si="25"/>
        <v>85</v>
      </c>
      <c r="G1227" s="224">
        <f t="shared" si="25"/>
        <v>0</v>
      </c>
      <c r="H1227" s="225"/>
    </row>
    <row r="1228" spans="1:10" ht="14.25" customHeight="1" x14ac:dyDescent="0.2">
      <c r="A1228" s="194" t="s">
        <v>787</v>
      </c>
      <c r="B1228" s="5" t="s">
        <v>113</v>
      </c>
      <c r="C1228" s="37" t="s">
        <v>340</v>
      </c>
      <c r="D1228" s="89">
        <v>100</v>
      </c>
      <c r="E1228" s="89">
        <v>47</v>
      </c>
      <c r="F1228" s="89">
        <v>47</v>
      </c>
      <c r="G1228" s="89"/>
      <c r="H1228" s="129">
        <v>1.2</v>
      </c>
    </row>
    <row r="1229" spans="1:10" ht="14.25" customHeight="1" x14ac:dyDescent="0.2">
      <c r="A1229" s="194" t="s">
        <v>787</v>
      </c>
      <c r="B1229" s="5" t="s">
        <v>76</v>
      </c>
      <c r="C1229" s="37" t="s">
        <v>418</v>
      </c>
      <c r="D1229" s="89">
        <v>55</v>
      </c>
      <c r="E1229" s="89">
        <v>38</v>
      </c>
      <c r="F1229" s="89">
        <v>38</v>
      </c>
      <c r="G1229" s="89"/>
      <c r="H1229" s="129">
        <v>0.5</v>
      </c>
    </row>
    <row r="1230" spans="1:10" s="3" customFormat="1" ht="14.25" customHeight="1" x14ac:dyDescent="0.2">
      <c r="A1230" s="189">
        <v>28</v>
      </c>
      <c r="B1230" s="2" t="s">
        <v>257</v>
      </c>
      <c r="C1230" s="42"/>
      <c r="D1230" s="70">
        <f>SUM(D1231:D1233)</f>
        <v>90</v>
      </c>
      <c r="E1230" s="70">
        <f>SUM(E1231:E1233)</f>
        <v>84</v>
      </c>
      <c r="F1230" s="70">
        <f>SUM(F1231:F1233)</f>
        <v>84</v>
      </c>
      <c r="G1230" s="70">
        <f>SUM(G1231:G1233)</f>
        <v>0</v>
      </c>
      <c r="H1230" s="110"/>
      <c r="J1230" s="1"/>
    </row>
    <row r="1231" spans="1:10" ht="14.25" customHeight="1" x14ac:dyDescent="0.2">
      <c r="A1231" s="195" t="s">
        <v>787</v>
      </c>
      <c r="B1231" s="46" t="s">
        <v>76</v>
      </c>
      <c r="C1231" s="19" t="s">
        <v>418</v>
      </c>
      <c r="D1231" s="92">
        <v>33</v>
      </c>
      <c r="E1231" s="92">
        <v>28</v>
      </c>
      <c r="F1231" s="92">
        <v>28</v>
      </c>
      <c r="G1231" s="92"/>
      <c r="H1231" s="137">
        <v>0.5</v>
      </c>
    </row>
    <row r="1232" spans="1:10" ht="14.25" customHeight="1" x14ac:dyDescent="0.2">
      <c r="A1232" s="195" t="s">
        <v>787</v>
      </c>
      <c r="B1232" s="46" t="s">
        <v>76</v>
      </c>
      <c r="C1232" s="19" t="s">
        <v>416</v>
      </c>
      <c r="D1232" s="92">
        <v>36</v>
      </c>
      <c r="E1232" s="92">
        <v>35</v>
      </c>
      <c r="F1232" s="92">
        <v>35</v>
      </c>
      <c r="G1232" s="92"/>
      <c r="H1232" s="137">
        <v>0.5</v>
      </c>
    </row>
    <row r="1233" spans="1:10" ht="14.25" customHeight="1" x14ac:dyDescent="0.2">
      <c r="A1233" s="193" t="s">
        <v>787</v>
      </c>
      <c r="B1233" s="6" t="s">
        <v>76</v>
      </c>
      <c r="C1233" s="63" t="s">
        <v>720</v>
      </c>
      <c r="D1233" s="90">
        <v>21</v>
      </c>
      <c r="E1233" s="90">
        <v>21</v>
      </c>
      <c r="F1233" s="90">
        <v>21</v>
      </c>
      <c r="G1233" s="90"/>
      <c r="H1233" s="136">
        <v>1</v>
      </c>
    </row>
    <row r="1234" spans="1:10" s="3" customFormat="1" x14ac:dyDescent="0.2">
      <c r="A1234" s="202">
        <v>29</v>
      </c>
      <c r="B1234" s="12" t="s">
        <v>268</v>
      </c>
      <c r="C1234" s="48"/>
      <c r="D1234" s="94">
        <f>SUM(D1235)</f>
        <v>230</v>
      </c>
      <c r="E1234" s="94">
        <f>SUM(E1235)</f>
        <v>110</v>
      </c>
      <c r="F1234" s="94">
        <f>SUM(F1235)</f>
        <v>110</v>
      </c>
      <c r="G1234" s="94">
        <f>SUM(G1235)</f>
        <v>0</v>
      </c>
      <c r="H1234" s="284"/>
      <c r="J1234" s="1"/>
    </row>
    <row r="1235" spans="1:10" ht="14.25" customHeight="1" x14ac:dyDescent="0.2">
      <c r="A1235" s="193" t="s">
        <v>787</v>
      </c>
      <c r="B1235" s="6" t="s">
        <v>142</v>
      </c>
      <c r="C1235" s="63" t="s">
        <v>417</v>
      </c>
      <c r="D1235" s="90">
        <v>230</v>
      </c>
      <c r="E1235" s="90">
        <v>110</v>
      </c>
      <c r="F1235" s="90">
        <v>110</v>
      </c>
      <c r="G1235" s="90">
        <v>0</v>
      </c>
      <c r="H1235" s="136" t="s">
        <v>723</v>
      </c>
    </row>
    <row r="1236" spans="1:10" ht="14.25" customHeight="1" x14ac:dyDescent="0.2">
      <c r="A1236" s="189">
        <v>30</v>
      </c>
      <c r="B1236" s="2" t="s">
        <v>111</v>
      </c>
      <c r="C1236" s="34"/>
      <c r="D1236" s="70">
        <f>SUM(D1237:D1240)</f>
        <v>302</v>
      </c>
      <c r="E1236" s="70">
        <f>SUM(E1237:E1240)</f>
        <v>153</v>
      </c>
      <c r="F1236" s="70">
        <f>SUM(F1237:F1240)</f>
        <v>153</v>
      </c>
      <c r="G1236" s="70">
        <f>SUM(G1237:G1240)</f>
        <v>0</v>
      </c>
      <c r="H1236" s="111"/>
    </row>
    <row r="1237" spans="1:10" ht="14.25" customHeight="1" x14ac:dyDescent="0.2">
      <c r="A1237" s="197" t="s">
        <v>787</v>
      </c>
      <c r="B1237" s="9" t="s">
        <v>76</v>
      </c>
      <c r="C1237" s="160" t="s">
        <v>474</v>
      </c>
      <c r="D1237" s="72">
        <v>72</v>
      </c>
      <c r="E1237" s="72">
        <v>72</v>
      </c>
      <c r="F1237" s="72">
        <v>72</v>
      </c>
      <c r="G1237" s="72"/>
      <c r="H1237" s="114">
        <v>0.3</v>
      </c>
    </row>
    <row r="1238" spans="1:10" ht="14.25" customHeight="1" x14ac:dyDescent="0.2">
      <c r="A1238" s="197" t="s">
        <v>787</v>
      </c>
      <c r="B1238" s="9" t="s">
        <v>76</v>
      </c>
      <c r="C1238" s="160" t="s">
        <v>778</v>
      </c>
      <c r="D1238" s="72">
        <v>84</v>
      </c>
      <c r="E1238" s="72">
        <v>33</v>
      </c>
      <c r="F1238" s="72">
        <v>33</v>
      </c>
      <c r="G1238" s="72"/>
      <c r="H1238" s="114">
        <v>0.5</v>
      </c>
    </row>
    <row r="1239" spans="1:10" ht="14.25" customHeight="1" x14ac:dyDescent="0.2">
      <c r="A1239" s="197" t="s">
        <v>787</v>
      </c>
      <c r="B1239" s="9" t="s">
        <v>76</v>
      </c>
      <c r="C1239" s="160" t="s">
        <v>454</v>
      </c>
      <c r="D1239" s="72">
        <v>76</v>
      </c>
      <c r="E1239" s="72">
        <v>18</v>
      </c>
      <c r="F1239" s="72">
        <v>18</v>
      </c>
      <c r="G1239" s="72"/>
      <c r="H1239" s="114">
        <v>0.8</v>
      </c>
    </row>
    <row r="1240" spans="1:10" ht="14.25" customHeight="1" x14ac:dyDescent="0.2">
      <c r="A1240" s="193" t="s">
        <v>787</v>
      </c>
      <c r="B1240" s="6" t="s">
        <v>142</v>
      </c>
      <c r="C1240" s="63" t="s">
        <v>417</v>
      </c>
      <c r="D1240" s="90">
        <v>70</v>
      </c>
      <c r="E1240" s="90">
        <v>30</v>
      </c>
      <c r="F1240" s="90">
        <v>30</v>
      </c>
      <c r="G1240" s="90">
        <v>0</v>
      </c>
      <c r="H1240" s="136" t="s">
        <v>724</v>
      </c>
    </row>
    <row r="1241" spans="1:10" ht="14.25" customHeight="1" x14ac:dyDescent="0.2">
      <c r="A1241" s="189">
        <v>31</v>
      </c>
      <c r="B1241" s="2" t="s">
        <v>154</v>
      </c>
      <c r="C1241" s="34"/>
      <c r="D1241" s="70">
        <f>SUM(D1242:D1245)</f>
        <v>232</v>
      </c>
      <c r="E1241" s="70">
        <f>SUM(E1242:E1245)</f>
        <v>232</v>
      </c>
      <c r="F1241" s="70">
        <f>SUM(F1242:F1245)</f>
        <v>232</v>
      </c>
      <c r="G1241" s="70">
        <f>SUM(G1242:G1245)</f>
        <v>0</v>
      </c>
      <c r="H1241" s="111"/>
    </row>
    <row r="1242" spans="1:10" ht="14.25" customHeight="1" x14ac:dyDescent="0.2">
      <c r="A1242" s="192" t="s">
        <v>787</v>
      </c>
      <c r="B1242" s="29" t="s">
        <v>148</v>
      </c>
      <c r="C1242" s="54" t="s">
        <v>512</v>
      </c>
      <c r="D1242" s="93">
        <v>31</v>
      </c>
      <c r="E1242" s="93">
        <v>31</v>
      </c>
      <c r="F1242" s="93">
        <v>31</v>
      </c>
      <c r="G1242" s="93"/>
      <c r="H1242" s="140">
        <v>1</v>
      </c>
    </row>
    <row r="1243" spans="1:10" ht="14.25" customHeight="1" x14ac:dyDescent="0.2">
      <c r="A1243" s="192" t="s">
        <v>787</v>
      </c>
      <c r="B1243" s="29" t="s">
        <v>148</v>
      </c>
      <c r="C1243" s="54" t="s">
        <v>512</v>
      </c>
      <c r="D1243" s="93">
        <v>7</v>
      </c>
      <c r="E1243" s="93">
        <v>7</v>
      </c>
      <c r="F1243" s="93">
        <v>7</v>
      </c>
      <c r="G1243" s="93"/>
      <c r="H1243" s="140">
        <v>2</v>
      </c>
    </row>
    <row r="1244" spans="1:10" ht="14.25" customHeight="1" x14ac:dyDescent="0.2">
      <c r="A1244" s="192" t="s">
        <v>787</v>
      </c>
      <c r="B1244" s="29" t="s">
        <v>148</v>
      </c>
      <c r="C1244" s="54" t="s">
        <v>506</v>
      </c>
      <c r="D1244" s="93">
        <v>96</v>
      </c>
      <c r="E1244" s="93">
        <v>96</v>
      </c>
      <c r="F1244" s="93">
        <v>96</v>
      </c>
      <c r="G1244" s="93"/>
      <c r="H1244" s="140">
        <v>2</v>
      </c>
    </row>
    <row r="1245" spans="1:10" ht="14.25" customHeight="1" thickBot="1" x14ac:dyDescent="0.25">
      <c r="A1245" s="192" t="s">
        <v>787</v>
      </c>
      <c r="B1245" s="29" t="s">
        <v>148</v>
      </c>
      <c r="C1245" s="54" t="s">
        <v>506</v>
      </c>
      <c r="D1245" s="93">
        <v>98</v>
      </c>
      <c r="E1245" s="93">
        <v>98</v>
      </c>
      <c r="F1245" s="93">
        <v>98</v>
      </c>
      <c r="G1245" s="93"/>
      <c r="H1245" s="140">
        <v>2</v>
      </c>
    </row>
    <row r="1246" spans="1:10" ht="14.25" customHeight="1" thickBot="1" x14ac:dyDescent="0.25">
      <c r="A1246" s="240"/>
      <c r="B1246" s="241" t="s">
        <v>143</v>
      </c>
      <c r="C1246" s="272"/>
      <c r="D1246" s="243">
        <f>D1182+D1158+D1175+D1167+D1150+D1160+D1164+D1169+D1172+D1177+D1180+D1184+D1187+D1192+D1194+D1198+D1201+D1207+D1210+D1215+D1217+D1219+D1223+D1227+D1230+D1234+D1236+D1241+D1152</f>
        <v>6500</v>
      </c>
      <c r="E1246" s="243">
        <f>E1182+E1158+E1175+E1167+E1150+E1160+E1164+E1169+E1172+E1177+E1180+E1184+E1187+E1192+E1194+E1198+E1201+E1207+E1210+E1215+E1217+E1219+E1223+E1227+E1230+E1234+E1236+E1241+E1152</f>
        <v>4272</v>
      </c>
      <c r="F1246" s="243">
        <f>F1182+F1158+F1175+F1167+F1150+F1160+F1164+F1169+F1172+F1177+F1180+F1184+F1187+F1192+F1194+F1198+F1201+F1207+F1210+F1215+F1217+F1219+F1223+F1227+F1230+F1234+F1236+F1241+F1152</f>
        <v>3069</v>
      </c>
      <c r="G1246" s="243">
        <f>G1182+G1158+G1175+G1167+G1150+G1160+G1164+G1169+G1172+G1177+G1180+G1184+G1187+G1192+G1194+G1198+G1201+G1207+G1210+G1215+G1217+G1219+G1223+G1227+G1230+G1234+G1236+G1241+G1152</f>
        <v>864</v>
      </c>
      <c r="H1246" s="285"/>
      <c r="I1246" s="312"/>
    </row>
    <row r="1247" spans="1:10" ht="14.25" customHeight="1" thickBot="1" x14ac:dyDescent="0.25">
      <c r="A1247" s="250" t="s">
        <v>73</v>
      </c>
      <c r="B1247" s="251" t="s">
        <v>16</v>
      </c>
      <c r="C1247" s="252"/>
      <c r="D1247" s="276">
        <f>D1246+D1148+D1143</f>
        <v>9242</v>
      </c>
      <c r="E1247" s="276">
        <f>E1246+E1148+E1143</f>
        <v>6739</v>
      </c>
      <c r="F1247" s="276">
        <f>F1246+F1148+F1143</f>
        <v>5536</v>
      </c>
      <c r="G1247" s="276">
        <f>G1246+G1148+G1143</f>
        <v>864</v>
      </c>
      <c r="H1247" s="277"/>
      <c r="I1247" s="312"/>
    </row>
    <row r="1248" spans="1:10" ht="14.25" customHeight="1" x14ac:dyDescent="0.2">
      <c r="A1248" s="197"/>
      <c r="B1248" s="445" t="s">
        <v>28</v>
      </c>
      <c r="C1248" s="445"/>
      <c r="D1248" s="445"/>
      <c r="E1248" s="445"/>
      <c r="F1248" s="445"/>
      <c r="G1248" s="445"/>
      <c r="H1248" s="135"/>
    </row>
    <row r="1249" spans="1:8" ht="14.25" customHeight="1" x14ac:dyDescent="0.2">
      <c r="A1249" s="201"/>
      <c r="B1249" s="13" t="s">
        <v>7</v>
      </c>
      <c r="C1249" s="40"/>
      <c r="D1249" s="81"/>
      <c r="E1249" s="81"/>
      <c r="F1249" s="81"/>
      <c r="G1249" s="81"/>
      <c r="H1249" s="142"/>
    </row>
    <row r="1250" spans="1:8" ht="14.25" customHeight="1" x14ac:dyDescent="0.2">
      <c r="A1250" s="189">
        <v>1</v>
      </c>
      <c r="B1250" s="2" t="s">
        <v>641</v>
      </c>
      <c r="C1250" s="173"/>
      <c r="D1250" s="70">
        <f>SUM(D1251:D1251)</f>
        <v>190</v>
      </c>
      <c r="E1250" s="70">
        <f>SUM(E1251:E1251)</f>
        <v>190</v>
      </c>
      <c r="F1250" s="70">
        <f>SUM(F1251:F1251)</f>
        <v>190</v>
      </c>
      <c r="G1250" s="70">
        <f>SUM(G1251:G1251)</f>
        <v>0</v>
      </c>
      <c r="H1250" s="111"/>
    </row>
    <row r="1251" spans="1:8" ht="14.25" customHeight="1" x14ac:dyDescent="0.2">
      <c r="A1251" s="190" t="s">
        <v>787</v>
      </c>
      <c r="B1251" s="6" t="s">
        <v>148</v>
      </c>
      <c r="C1251" s="354" t="s">
        <v>642</v>
      </c>
      <c r="D1251" s="90">
        <v>190</v>
      </c>
      <c r="E1251" s="90">
        <v>190</v>
      </c>
      <c r="F1251" s="90">
        <v>190</v>
      </c>
      <c r="G1251" s="90"/>
      <c r="H1251" s="136">
        <v>0.2</v>
      </c>
    </row>
    <row r="1252" spans="1:8" ht="14.25" customHeight="1" x14ac:dyDescent="0.2">
      <c r="A1252" s="189">
        <v>2</v>
      </c>
      <c r="B1252" s="2" t="s">
        <v>53</v>
      </c>
      <c r="C1252" s="173"/>
      <c r="D1252" s="70">
        <f>SUM(D1253:D1253)</f>
        <v>6000</v>
      </c>
      <c r="E1252" s="70">
        <f>SUM(E1253:E1253)</f>
        <v>6000</v>
      </c>
      <c r="F1252" s="70">
        <f>SUM(F1253:F1253)</f>
        <v>6000</v>
      </c>
      <c r="G1252" s="70">
        <f>SUM(G1253:G1253)</f>
        <v>0</v>
      </c>
      <c r="H1252" s="111"/>
    </row>
    <row r="1253" spans="1:8" ht="14.25" customHeight="1" x14ac:dyDescent="0.2">
      <c r="A1253" s="190" t="s">
        <v>787</v>
      </c>
      <c r="B1253" s="6" t="s">
        <v>148</v>
      </c>
      <c r="C1253" s="354" t="s">
        <v>642</v>
      </c>
      <c r="D1253" s="90">
        <v>6000</v>
      </c>
      <c r="E1253" s="90">
        <v>6000</v>
      </c>
      <c r="F1253" s="90">
        <v>6000</v>
      </c>
      <c r="G1253" s="90"/>
      <c r="H1253" s="136">
        <v>0.2</v>
      </c>
    </row>
    <row r="1254" spans="1:8" ht="14.25" customHeight="1" x14ac:dyDescent="0.2">
      <c r="A1254" s="189">
        <v>3</v>
      </c>
      <c r="B1254" s="2" t="s">
        <v>104</v>
      </c>
      <c r="C1254" s="173"/>
      <c r="D1254" s="70">
        <f>SUM(D1255:D1255)</f>
        <v>145</v>
      </c>
      <c r="E1254" s="70">
        <f>SUM(E1255:E1255)</f>
        <v>145</v>
      </c>
      <c r="F1254" s="70">
        <f>SUM(F1255:F1255)</f>
        <v>0</v>
      </c>
      <c r="G1254" s="70">
        <f>SUM(G1255:G1255)</f>
        <v>0</v>
      </c>
      <c r="H1254" s="111"/>
    </row>
    <row r="1255" spans="1:8" ht="14.25" customHeight="1" x14ac:dyDescent="0.2">
      <c r="A1255" s="190" t="s">
        <v>787</v>
      </c>
      <c r="B1255" s="6" t="s">
        <v>120</v>
      </c>
      <c r="C1255" s="354" t="s">
        <v>563</v>
      </c>
      <c r="D1255" s="90">
        <v>145</v>
      </c>
      <c r="E1255" s="90">
        <v>145</v>
      </c>
      <c r="F1255" s="90">
        <v>0</v>
      </c>
      <c r="G1255" s="90">
        <v>0</v>
      </c>
      <c r="H1255" s="136">
        <v>0.25</v>
      </c>
    </row>
    <row r="1256" spans="1:8" ht="14.25" customHeight="1" x14ac:dyDescent="0.2">
      <c r="A1256" s="194">
        <v>4</v>
      </c>
      <c r="B1256" s="4" t="s">
        <v>38</v>
      </c>
      <c r="C1256" s="37"/>
      <c r="D1256" s="84">
        <f>SUM(D1257:D1258)</f>
        <v>127</v>
      </c>
      <c r="E1256" s="84">
        <f>SUM(E1257:E1258)</f>
        <v>26</v>
      </c>
      <c r="F1256" s="84">
        <f>SUM(F1257:F1258)</f>
        <v>15</v>
      </c>
      <c r="G1256" s="84">
        <f>SUM(G1257:G1258)</f>
        <v>0</v>
      </c>
      <c r="H1256" s="129"/>
    </row>
    <row r="1257" spans="1:8" ht="14.25" customHeight="1" x14ac:dyDescent="0.2">
      <c r="A1257" s="192" t="s">
        <v>787</v>
      </c>
      <c r="B1257" s="46" t="s">
        <v>76</v>
      </c>
      <c r="C1257" s="332" t="s">
        <v>488</v>
      </c>
      <c r="D1257" s="339">
        <v>50</v>
      </c>
      <c r="E1257" s="339">
        <v>5</v>
      </c>
      <c r="F1257" s="339">
        <v>5</v>
      </c>
      <c r="G1257" s="340"/>
      <c r="H1257" s="337">
        <v>1</v>
      </c>
    </row>
    <row r="1258" spans="1:8" ht="14.25" customHeight="1" x14ac:dyDescent="0.2">
      <c r="A1258" s="202" t="s">
        <v>787</v>
      </c>
      <c r="B1258" s="9" t="s">
        <v>142</v>
      </c>
      <c r="C1258" s="19" t="s">
        <v>325</v>
      </c>
      <c r="D1258" s="92">
        <v>77</v>
      </c>
      <c r="E1258" s="92">
        <v>21</v>
      </c>
      <c r="F1258" s="92">
        <v>10</v>
      </c>
      <c r="G1258" s="92">
        <v>0</v>
      </c>
      <c r="H1258" s="137">
        <v>0.8</v>
      </c>
    </row>
    <row r="1259" spans="1:8" ht="14.25" customHeight="1" x14ac:dyDescent="0.2">
      <c r="A1259" s="189">
        <v>5</v>
      </c>
      <c r="B1259" s="2" t="s">
        <v>81</v>
      </c>
      <c r="C1259" s="34"/>
      <c r="D1259" s="70">
        <f>SUM(D1260:D1262)</f>
        <v>501</v>
      </c>
      <c r="E1259" s="70">
        <f>SUM(E1260:E1262)</f>
        <v>323</v>
      </c>
      <c r="F1259" s="70">
        <f>SUM(F1260:F1262)</f>
        <v>300</v>
      </c>
      <c r="G1259" s="70">
        <f>SUM(G1260:G1262)</f>
        <v>0</v>
      </c>
      <c r="H1259" s="111"/>
    </row>
    <row r="1260" spans="1:8" ht="14.25" customHeight="1" x14ac:dyDescent="0.2">
      <c r="A1260" s="191" t="s">
        <v>787</v>
      </c>
      <c r="B1260" s="7" t="s">
        <v>148</v>
      </c>
      <c r="C1260" s="37" t="s">
        <v>300</v>
      </c>
      <c r="D1260" s="89">
        <v>20</v>
      </c>
      <c r="E1260" s="89">
        <v>20</v>
      </c>
      <c r="F1260" s="89">
        <v>20</v>
      </c>
      <c r="G1260" s="89"/>
      <c r="H1260" s="129">
        <v>0.5</v>
      </c>
    </row>
    <row r="1261" spans="1:8" ht="14.25" customHeight="1" x14ac:dyDescent="0.2">
      <c r="A1261" s="192" t="s">
        <v>787</v>
      </c>
      <c r="B1261" s="5" t="s">
        <v>142</v>
      </c>
      <c r="C1261" s="54" t="s">
        <v>725</v>
      </c>
      <c r="D1261" s="93">
        <v>300</v>
      </c>
      <c r="E1261" s="93">
        <v>250</v>
      </c>
      <c r="F1261" s="93">
        <v>250</v>
      </c>
      <c r="G1261" s="93">
        <v>0</v>
      </c>
      <c r="H1261" s="140" t="s">
        <v>726</v>
      </c>
    </row>
    <row r="1262" spans="1:8" ht="14.25" customHeight="1" x14ac:dyDescent="0.2">
      <c r="A1262" s="193" t="s">
        <v>787</v>
      </c>
      <c r="B1262" s="6" t="s">
        <v>142</v>
      </c>
      <c r="C1262" s="63" t="s">
        <v>325</v>
      </c>
      <c r="D1262" s="90">
        <v>181</v>
      </c>
      <c r="E1262" s="90">
        <v>53</v>
      </c>
      <c r="F1262" s="90">
        <v>30</v>
      </c>
      <c r="G1262" s="90">
        <v>0</v>
      </c>
      <c r="H1262" s="136">
        <v>0.8</v>
      </c>
    </row>
    <row r="1263" spans="1:8" ht="14.25" customHeight="1" x14ac:dyDescent="0.2">
      <c r="A1263" s="194">
        <v>6</v>
      </c>
      <c r="B1263" s="4" t="s">
        <v>128</v>
      </c>
      <c r="C1263" s="37"/>
      <c r="D1263" s="84">
        <f>SUM(D1264:D1264)</f>
        <v>145</v>
      </c>
      <c r="E1263" s="84">
        <f>SUM(E1264:E1264)</f>
        <v>51</v>
      </c>
      <c r="F1263" s="84">
        <f>SUM(F1264:F1264)</f>
        <v>30</v>
      </c>
      <c r="G1263" s="84">
        <f>SUM(G1264:G1264)</f>
        <v>0</v>
      </c>
      <c r="H1263" s="129"/>
    </row>
    <row r="1264" spans="1:8" ht="14.25" customHeight="1" x14ac:dyDescent="0.2">
      <c r="A1264" s="202" t="s">
        <v>787</v>
      </c>
      <c r="B1264" s="6" t="s">
        <v>142</v>
      </c>
      <c r="C1264" s="63" t="s">
        <v>325</v>
      </c>
      <c r="D1264" s="90">
        <v>145</v>
      </c>
      <c r="E1264" s="90">
        <v>51</v>
      </c>
      <c r="F1264" s="90">
        <v>30</v>
      </c>
      <c r="G1264" s="90">
        <v>0</v>
      </c>
      <c r="H1264" s="136">
        <v>0.9</v>
      </c>
    </row>
    <row r="1265" spans="1:8" ht="14.25" customHeight="1" x14ac:dyDescent="0.2">
      <c r="A1265" s="189">
        <v>7</v>
      </c>
      <c r="B1265" s="2" t="s">
        <v>39</v>
      </c>
      <c r="C1265" s="173"/>
      <c r="D1265" s="70">
        <f>SUM(D1266:D1269)</f>
        <v>3049</v>
      </c>
      <c r="E1265" s="70">
        <f>SUM(E1266:E1269)</f>
        <v>2549</v>
      </c>
      <c r="F1265" s="70">
        <f>SUM(F1266:F1269)</f>
        <v>2549</v>
      </c>
      <c r="G1265" s="70">
        <f>SUM(G1266:G1269)</f>
        <v>0</v>
      </c>
      <c r="H1265" s="111"/>
    </row>
    <row r="1266" spans="1:8" ht="14.25" customHeight="1" x14ac:dyDescent="0.2">
      <c r="A1266" s="204" t="s">
        <v>787</v>
      </c>
      <c r="B1266" s="46" t="s">
        <v>113</v>
      </c>
      <c r="C1266" s="178" t="s">
        <v>541</v>
      </c>
      <c r="D1266" s="92">
        <v>20</v>
      </c>
      <c r="E1266" s="92">
        <v>20</v>
      </c>
      <c r="F1266" s="92">
        <v>20</v>
      </c>
      <c r="G1266" s="92"/>
      <c r="H1266" s="137">
        <v>0.45</v>
      </c>
    </row>
    <row r="1267" spans="1:8" ht="14.25" customHeight="1" x14ac:dyDescent="0.2">
      <c r="A1267" s="204" t="s">
        <v>787</v>
      </c>
      <c r="B1267" s="5" t="s">
        <v>125</v>
      </c>
      <c r="C1267" s="54" t="s">
        <v>397</v>
      </c>
      <c r="D1267" s="93">
        <v>0</v>
      </c>
      <c r="E1267" s="93">
        <v>0</v>
      </c>
      <c r="F1267" s="93">
        <v>0</v>
      </c>
      <c r="G1267" s="93">
        <v>0</v>
      </c>
      <c r="H1267" s="140">
        <v>0.7</v>
      </c>
    </row>
    <row r="1268" spans="1:8" ht="14.25" customHeight="1" x14ac:dyDescent="0.2">
      <c r="A1268" s="195" t="s">
        <v>787</v>
      </c>
      <c r="B1268" s="46" t="s">
        <v>148</v>
      </c>
      <c r="C1268" s="19" t="s">
        <v>300</v>
      </c>
      <c r="D1268" s="92">
        <v>29</v>
      </c>
      <c r="E1268" s="92">
        <v>29</v>
      </c>
      <c r="F1268" s="92">
        <v>29</v>
      </c>
      <c r="G1268" s="92"/>
      <c r="H1268" s="137">
        <v>0.5</v>
      </c>
    </row>
    <row r="1269" spans="1:8" ht="14.25" customHeight="1" x14ac:dyDescent="0.2">
      <c r="A1269" s="195" t="s">
        <v>787</v>
      </c>
      <c r="B1269" s="46" t="s">
        <v>76</v>
      </c>
      <c r="C1269" s="332" t="s">
        <v>779</v>
      </c>
      <c r="D1269" s="339">
        <v>3000</v>
      </c>
      <c r="E1269" s="339">
        <v>2500</v>
      </c>
      <c r="F1269" s="339">
        <v>2500</v>
      </c>
      <c r="G1269" s="340"/>
      <c r="H1269" s="341">
        <v>0.3</v>
      </c>
    </row>
    <row r="1270" spans="1:8" ht="14.25" customHeight="1" x14ac:dyDescent="0.2">
      <c r="A1270" s="189">
        <v>8</v>
      </c>
      <c r="B1270" s="2" t="s">
        <v>643</v>
      </c>
      <c r="C1270" s="34"/>
      <c r="D1270" s="70">
        <f>SUM(D1271:D1271)</f>
        <v>21</v>
      </c>
      <c r="E1270" s="70">
        <f>SUM(E1271:E1271)</f>
        <v>8</v>
      </c>
      <c r="F1270" s="70">
        <f>SUM(F1271:F1271)</f>
        <v>8</v>
      </c>
      <c r="G1270" s="70">
        <f>SUM(G1271:G1271)</f>
        <v>0</v>
      </c>
      <c r="H1270" s="111"/>
    </row>
    <row r="1271" spans="1:8" ht="14.25" customHeight="1" x14ac:dyDescent="0.2">
      <c r="A1271" s="194" t="s">
        <v>787</v>
      </c>
      <c r="B1271" s="7" t="s">
        <v>148</v>
      </c>
      <c r="C1271" s="37" t="s">
        <v>644</v>
      </c>
      <c r="D1271" s="89">
        <v>21</v>
      </c>
      <c r="E1271" s="89">
        <v>8</v>
      </c>
      <c r="F1271" s="89">
        <v>8</v>
      </c>
      <c r="G1271" s="89"/>
      <c r="H1271" s="129">
        <v>0.5</v>
      </c>
    </row>
    <row r="1272" spans="1:8" ht="14.25" customHeight="1" x14ac:dyDescent="0.2">
      <c r="A1272" s="189">
        <v>9</v>
      </c>
      <c r="B1272" s="2" t="s">
        <v>40</v>
      </c>
      <c r="C1272" s="34"/>
      <c r="D1272" s="70">
        <f>SUM(D1273:D1273)</f>
        <v>30</v>
      </c>
      <c r="E1272" s="70">
        <f>SUM(E1273:E1273)</f>
        <v>13</v>
      </c>
      <c r="F1272" s="70">
        <f>SUM(F1273:F1273)</f>
        <v>13</v>
      </c>
      <c r="G1272" s="70">
        <f>SUM(G1273:G1273)</f>
        <v>0</v>
      </c>
      <c r="H1272" s="111"/>
    </row>
    <row r="1273" spans="1:8" ht="14.25" customHeight="1" x14ac:dyDescent="0.2">
      <c r="A1273" s="191" t="s">
        <v>787</v>
      </c>
      <c r="B1273" s="7" t="s">
        <v>148</v>
      </c>
      <c r="C1273" s="37" t="s">
        <v>516</v>
      </c>
      <c r="D1273" s="89">
        <v>30</v>
      </c>
      <c r="E1273" s="89">
        <v>13</v>
      </c>
      <c r="F1273" s="89">
        <v>13</v>
      </c>
      <c r="G1273" s="89"/>
      <c r="H1273" s="129">
        <v>1.3</v>
      </c>
    </row>
    <row r="1274" spans="1:8" ht="14.25" customHeight="1" x14ac:dyDescent="0.2">
      <c r="A1274" s="189">
        <v>10</v>
      </c>
      <c r="B1274" s="2" t="s">
        <v>263</v>
      </c>
      <c r="C1274" s="34"/>
      <c r="D1274" s="70">
        <f>SUM(D1275:D1275)</f>
        <v>0</v>
      </c>
      <c r="E1274" s="70">
        <f>SUM(E1275:E1275)</f>
        <v>0</v>
      </c>
      <c r="F1274" s="70">
        <f>SUM(F1275:F1275)</f>
        <v>0</v>
      </c>
      <c r="G1274" s="70">
        <f>SUM(G1275:G1275)</f>
        <v>0</v>
      </c>
      <c r="H1274" s="111"/>
    </row>
    <row r="1275" spans="1:8" ht="14.25" customHeight="1" x14ac:dyDescent="0.2">
      <c r="A1275" s="197" t="s">
        <v>787</v>
      </c>
      <c r="B1275" s="9" t="s">
        <v>125</v>
      </c>
      <c r="C1275" s="160" t="s">
        <v>398</v>
      </c>
      <c r="D1275" s="72">
        <v>0</v>
      </c>
      <c r="E1275" s="72">
        <v>0</v>
      </c>
      <c r="F1275" s="72">
        <v>0</v>
      </c>
      <c r="G1275" s="72">
        <v>0</v>
      </c>
      <c r="H1275" s="114">
        <v>1.2</v>
      </c>
    </row>
    <row r="1276" spans="1:8" ht="14.25" customHeight="1" x14ac:dyDescent="0.2">
      <c r="A1276" s="189">
        <v>11</v>
      </c>
      <c r="B1276" s="2" t="s">
        <v>58</v>
      </c>
      <c r="C1276" s="42"/>
      <c r="D1276" s="70">
        <f>SUM(D1277:D1278)</f>
        <v>16</v>
      </c>
      <c r="E1276" s="70">
        <f>SUM(E1277:E1278)</f>
        <v>16</v>
      </c>
      <c r="F1276" s="70">
        <f>SUM(F1277:F1278)</f>
        <v>16</v>
      </c>
      <c r="G1276" s="70">
        <f>SUM(G1278:G1278)</f>
        <v>0</v>
      </c>
      <c r="H1276" s="110"/>
    </row>
    <row r="1277" spans="1:8" ht="14.25" customHeight="1" x14ac:dyDescent="0.2">
      <c r="A1277" s="194" t="s">
        <v>787</v>
      </c>
      <c r="B1277" s="7" t="s">
        <v>113</v>
      </c>
      <c r="C1277" s="37" t="s">
        <v>542</v>
      </c>
      <c r="D1277" s="89">
        <v>10</v>
      </c>
      <c r="E1277" s="89">
        <v>10</v>
      </c>
      <c r="F1277" s="89">
        <v>10</v>
      </c>
      <c r="G1277" s="89"/>
      <c r="H1277" s="129">
        <v>0.7</v>
      </c>
    </row>
    <row r="1278" spans="1:8" ht="14.25" customHeight="1" x14ac:dyDescent="0.2">
      <c r="A1278" s="192" t="s">
        <v>787</v>
      </c>
      <c r="B1278" s="5" t="s">
        <v>148</v>
      </c>
      <c r="C1278" s="54" t="s">
        <v>302</v>
      </c>
      <c r="D1278" s="93">
        <v>6</v>
      </c>
      <c r="E1278" s="93">
        <v>6</v>
      </c>
      <c r="F1278" s="93">
        <v>6</v>
      </c>
      <c r="G1278" s="93"/>
      <c r="H1278" s="140">
        <v>0.5</v>
      </c>
    </row>
    <row r="1279" spans="1:8" ht="14.25" customHeight="1" x14ac:dyDescent="0.2">
      <c r="A1279" s="189">
        <v>12</v>
      </c>
      <c r="B1279" s="2" t="s">
        <v>82</v>
      </c>
      <c r="C1279" s="34"/>
      <c r="D1279" s="70">
        <f>SUM(D1280:D1280)</f>
        <v>0</v>
      </c>
      <c r="E1279" s="70">
        <f>SUM(E1280:E1280)</f>
        <v>0</v>
      </c>
      <c r="F1279" s="70">
        <f>SUM(F1280:F1280)</f>
        <v>0</v>
      </c>
      <c r="G1279" s="70">
        <f>SUM(G1280:G1280)</f>
        <v>0</v>
      </c>
      <c r="H1279" s="111"/>
    </row>
    <row r="1280" spans="1:8" ht="14.25" customHeight="1" x14ac:dyDescent="0.2">
      <c r="A1280" s="195" t="s">
        <v>787</v>
      </c>
      <c r="B1280" s="7" t="s">
        <v>125</v>
      </c>
      <c r="C1280" s="19" t="s">
        <v>398</v>
      </c>
      <c r="D1280" s="92">
        <v>0</v>
      </c>
      <c r="E1280" s="92">
        <v>0</v>
      </c>
      <c r="F1280" s="92">
        <v>0</v>
      </c>
      <c r="G1280" s="92">
        <v>0</v>
      </c>
      <c r="H1280" s="137">
        <v>1.2</v>
      </c>
    </row>
    <row r="1281" spans="1:8" ht="14.25" customHeight="1" x14ac:dyDescent="0.2">
      <c r="A1281" s="189">
        <v>13</v>
      </c>
      <c r="B1281" s="2" t="s">
        <v>223</v>
      </c>
      <c r="C1281" s="173"/>
      <c r="D1281" s="70">
        <f>SUM(D1282:D1284)</f>
        <v>65</v>
      </c>
      <c r="E1281" s="70">
        <f>SUM(E1282:E1284)</f>
        <v>24</v>
      </c>
      <c r="F1281" s="70">
        <f>SUM(F1282:F1284)</f>
        <v>24</v>
      </c>
      <c r="G1281" s="70">
        <f>SUM(G1282:G1284)</f>
        <v>0</v>
      </c>
      <c r="H1281" s="111"/>
    </row>
    <row r="1282" spans="1:8" ht="14.25" customHeight="1" x14ac:dyDescent="0.2">
      <c r="A1282" s="195" t="s">
        <v>787</v>
      </c>
      <c r="B1282" s="46" t="s">
        <v>76</v>
      </c>
      <c r="C1282" s="332" t="s">
        <v>476</v>
      </c>
      <c r="D1282" s="339">
        <v>5</v>
      </c>
      <c r="E1282" s="339">
        <v>5</v>
      </c>
      <c r="F1282" s="339">
        <v>5</v>
      </c>
      <c r="G1282" s="340"/>
      <c r="H1282" s="341">
        <v>0.15</v>
      </c>
    </row>
    <row r="1283" spans="1:8" ht="14.25" customHeight="1" x14ac:dyDescent="0.2">
      <c r="A1283" s="193" t="s">
        <v>787</v>
      </c>
      <c r="B1283" s="6" t="s">
        <v>76</v>
      </c>
      <c r="C1283" s="332" t="s">
        <v>477</v>
      </c>
      <c r="D1283" s="339">
        <v>28</v>
      </c>
      <c r="E1283" s="339">
        <v>15</v>
      </c>
      <c r="F1283" s="339">
        <v>15</v>
      </c>
      <c r="G1283" s="340"/>
      <c r="H1283" s="341">
        <v>0.3</v>
      </c>
    </row>
    <row r="1284" spans="1:8" ht="14.25" customHeight="1" x14ac:dyDescent="0.2">
      <c r="A1284" s="193" t="s">
        <v>787</v>
      </c>
      <c r="B1284" s="6" t="s">
        <v>76</v>
      </c>
      <c r="C1284" s="332" t="s">
        <v>481</v>
      </c>
      <c r="D1284" s="339">
        <v>32</v>
      </c>
      <c r="E1284" s="339">
        <v>4</v>
      </c>
      <c r="F1284" s="339">
        <v>4</v>
      </c>
      <c r="G1284" s="340"/>
      <c r="H1284" s="341">
        <v>0.3</v>
      </c>
    </row>
    <row r="1285" spans="1:8" ht="14.25" customHeight="1" x14ac:dyDescent="0.2">
      <c r="A1285" s="202">
        <v>14</v>
      </c>
      <c r="B1285" s="4" t="s">
        <v>208</v>
      </c>
      <c r="C1285" s="37"/>
      <c r="D1285" s="84">
        <f>D1286</f>
        <v>59</v>
      </c>
      <c r="E1285" s="84">
        <f>E1286</f>
        <v>5</v>
      </c>
      <c r="F1285" s="84">
        <f>F1286</f>
        <v>5</v>
      </c>
      <c r="G1285" s="84">
        <f>G1286</f>
        <v>0</v>
      </c>
      <c r="H1285" s="129"/>
    </row>
    <row r="1286" spans="1:8" ht="14.25" customHeight="1" x14ac:dyDescent="0.2">
      <c r="A1286" s="193" t="s">
        <v>787</v>
      </c>
      <c r="B1286" s="6" t="s">
        <v>142</v>
      </c>
      <c r="C1286" s="63" t="s">
        <v>325</v>
      </c>
      <c r="D1286" s="90">
        <v>59</v>
      </c>
      <c r="E1286" s="90">
        <v>5</v>
      </c>
      <c r="F1286" s="90">
        <v>5</v>
      </c>
      <c r="G1286" s="90">
        <v>0</v>
      </c>
      <c r="H1286" s="136">
        <v>0.4</v>
      </c>
    </row>
    <row r="1287" spans="1:8" ht="14.25" customHeight="1" x14ac:dyDescent="0.2">
      <c r="A1287" s="189">
        <v>15</v>
      </c>
      <c r="B1287" s="2" t="s">
        <v>105</v>
      </c>
      <c r="C1287" s="34"/>
      <c r="D1287" s="70">
        <f>SUM(D1288:D1288)</f>
        <v>0</v>
      </c>
      <c r="E1287" s="70">
        <f>SUM(E1288:E1288)</f>
        <v>0</v>
      </c>
      <c r="F1287" s="70">
        <f>SUM(F1288:F1288)</f>
        <v>0</v>
      </c>
      <c r="G1287" s="70">
        <f>SUM(G1288:G1288)</f>
        <v>0</v>
      </c>
      <c r="H1287" s="111"/>
    </row>
    <row r="1288" spans="1:8" ht="14.25" customHeight="1" x14ac:dyDescent="0.2">
      <c r="A1288" s="192" t="s">
        <v>787</v>
      </c>
      <c r="B1288" s="5" t="s">
        <v>125</v>
      </c>
      <c r="C1288" s="54" t="s">
        <v>397</v>
      </c>
      <c r="D1288" s="93">
        <v>0</v>
      </c>
      <c r="E1288" s="93">
        <v>0</v>
      </c>
      <c r="F1288" s="93">
        <v>0</v>
      </c>
      <c r="G1288" s="93">
        <v>0</v>
      </c>
      <c r="H1288" s="140">
        <v>0.8</v>
      </c>
    </row>
    <row r="1289" spans="1:8" ht="14.25" customHeight="1" x14ac:dyDescent="0.2">
      <c r="A1289" s="189">
        <v>16</v>
      </c>
      <c r="B1289" s="2" t="s">
        <v>83</v>
      </c>
      <c r="C1289" s="34"/>
      <c r="D1289" s="70">
        <f>SUM(D1290:D1290)</f>
        <v>33</v>
      </c>
      <c r="E1289" s="70">
        <f>SUM(E1290:E1290)</f>
        <v>2</v>
      </c>
      <c r="F1289" s="70">
        <f>SUM(F1290:F1290)</f>
        <v>2</v>
      </c>
      <c r="G1289" s="70">
        <f>SUM(G1290:G1290)</f>
        <v>0</v>
      </c>
      <c r="H1289" s="111"/>
    </row>
    <row r="1290" spans="1:8" ht="14.25" customHeight="1" x14ac:dyDescent="0.2">
      <c r="A1290" s="192" t="s">
        <v>787</v>
      </c>
      <c r="B1290" s="5" t="s">
        <v>148</v>
      </c>
      <c r="C1290" s="54" t="s">
        <v>515</v>
      </c>
      <c r="D1290" s="93">
        <v>33</v>
      </c>
      <c r="E1290" s="93">
        <v>2</v>
      </c>
      <c r="F1290" s="93">
        <v>2</v>
      </c>
      <c r="G1290" s="93"/>
      <c r="H1290" s="140">
        <v>1.2</v>
      </c>
    </row>
    <row r="1291" spans="1:8" ht="14.25" customHeight="1" x14ac:dyDescent="0.2">
      <c r="A1291" s="189">
        <v>17</v>
      </c>
      <c r="B1291" s="2" t="s">
        <v>655</v>
      </c>
      <c r="C1291" s="34"/>
      <c r="D1291" s="70">
        <f>SUM(D1292:D1292)</f>
        <v>144</v>
      </c>
      <c r="E1291" s="70">
        <f>SUM(E1292:E1292)</f>
        <v>144</v>
      </c>
      <c r="F1291" s="70">
        <f>SUM(F1292:F1292)</f>
        <v>0</v>
      </c>
      <c r="G1291" s="70">
        <f>SUM(G1292:G1292)</f>
        <v>0</v>
      </c>
      <c r="H1291" s="111"/>
    </row>
    <row r="1292" spans="1:8" ht="14.25" customHeight="1" x14ac:dyDescent="0.2">
      <c r="A1292" s="192" t="s">
        <v>787</v>
      </c>
      <c r="B1292" s="5" t="s">
        <v>148</v>
      </c>
      <c r="C1292" s="54" t="s">
        <v>656</v>
      </c>
      <c r="D1292" s="93">
        <v>144</v>
      </c>
      <c r="E1292" s="93">
        <v>144</v>
      </c>
      <c r="F1292" s="93"/>
      <c r="G1292" s="93"/>
      <c r="H1292" s="140">
        <v>0.2</v>
      </c>
    </row>
    <row r="1293" spans="1:8" ht="14.25" customHeight="1" x14ac:dyDescent="0.2">
      <c r="A1293" s="189">
        <v>18</v>
      </c>
      <c r="B1293" s="2" t="s">
        <v>657</v>
      </c>
      <c r="C1293" s="34"/>
      <c r="D1293" s="70">
        <f>SUM(D1294:D1294)</f>
        <v>150</v>
      </c>
      <c r="E1293" s="70">
        <f>SUM(E1294:E1294)</f>
        <v>150</v>
      </c>
      <c r="F1293" s="70">
        <f>SUM(F1294:F1294)</f>
        <v>0</v>
      </c>
      <c r="G1293" s="70">
        <f>SUM(G1294:G1294)</f>
        <v>0</v>
      </c>
      <c r="H1293" s="111"/>
    </row>
    <row r="1294" spans="1:8" ht="14.25" customHeight="1" x14ac:dyDescent="0.2">
      <c r="A1294" s="192" t="s">
        <v>787</v>
      </c>
      <c r="B1294" s="5" t="s">
        <v>148</v>
      </c>
      <c r="C1294" s="54" t="s">
        <v>658</v>
      </c>
      <c r="D1294" s="93">
        <v>150</v>
      </c>
      <c r="E1294" s="93">
        <v>150</v>
      </c>
      <c r="F1294" s="93"/>
      <c r="G1294" s="93"/>
      <c r="H1294" s="140">
        <v>0.2</v>
      </c>
    </row>
    <row r="1295" spans="1:8" ht="14.25" customHeight="1" x14ac:dyDescent="0.2">
      <c r="A1295" s="189">
        <v>19</v>
      </c>
      <c r="B1295" s="2" t="s">
        <v>659</v>
      </c>
      <c r="C1295" s="34"/>
      <c r="D1295" s="70">
        <f>SUM(D1296:D1296)</f>
        <v>198</v>
      </c>
      <c r="E1295" s="70">
        <f>SUM(E1296:E1296)</f>
        <v>198</v>
      </c>
      <c r="F1295" s="70">
        <f>SUM(F1296:F1296)</f>
        <v>0</v>
      </c>
      <c r="G1295" s="70">
        <f>SUM(G1296:G1296)</f>
        <v>0</v>
      </c>
      <c r="H1295" s="111"/>
    </row>
    <row r="1296" spans="1:8" ht="14.25" customHeight="1" x14ac:dyDescent="0.2">
      <c r="A1296" s="192" t="s">
        <v>787</v>
      </c>
      <c r="B1296" s="5" t="s">
        <v>148</v>
      </c>
      <c r="C1296" s="54" t="s">
        <v>656</v>
      </c>
      <c r="D1296" s="93">
        <v>198</v>
      </c>
      <c r="E1296" s="93">
        <v>198</v>
      </c>
      <c r="F1296" s="93"/>
      <c r="G1296" s="93"/>
      <c r="H1296" s="140">
        <v>0.2</v>
      </c>
    </row>
    <row r="1297" spans="1:8" ht="14.25" customHeight="1" x14ac:dyDescent="0.2">
      <c r="A1297" s="189">
        <v>20</v>
      </c>
      <c r="B1297" s="2" t="s">
        <v>660</v>
      </c>
      <c r="C1297" s="34"/>
      <c r="D1297" s="70">
        <f>SUM(D1298:D1298)</f>
        <v>198</v>
      </c>
      <c r="E1297" s="70">
        <f>SUM(E1298:E1298)</f>
        <v>184</v>
      </c>
      <c r="F1297" s="70">
        <f>SUM(F1298:F1298)</f>
        <v>0</v>
      </c>
      <c r="G1297" s="70">
        <f>SUM(G1298:G1298)</f>
        <v>0</v>
      </c>
      <c r="H1297" s="111"/>
    </row>
    <row r="1298" spans="1:8" ht="14.25" customHeight="1" x14ac:dyDescent="0.2">
      <c r="A1298" s="192" t="s">
        <v>787</v>
      </c>
      <c r="B1298" s="5" t="s">
        <v>148</v>
      </c>
      <c r="C1298" s="54" t="s">
        <v>656</v>
      </c>
      <c r="D1298" s="93">
        <v>198</v>
      </c>
      <c r="E1298" s="93">
        <v>184</v>
      </c>
      <c r="F1298" s="93"/>
      <c r="G1298" s="93"/>
      <c r="H1298" s="140">
        <v>0.2</v>
      </c>
    </row>
    <row r="1299" spans="1:8" ht="14.25" customHeight="1" x14ac:dyDescent="0.2">
      <c r="A1299" s="189">
        <v>21</v>
      </c>
      <c r="B1299" s="2" t="s">
        <v>661</v>
      </c>
      <c r="C1299" s="34"/>
      <c r="D1299" s="70">
        <f>SUM(D1300:D1300)</f>
        <v>144</v>
      </c>
      <c r="E1299" s="70">
        <f>SUM(E1300:E1300)</f>
        <v>140</v>
      </c>
      <c r="F1299" s="70">
        <f>SUM(F1300:F1300)</f>
        <v>0</v>
      </c>
      <c r="G1299" s="70">
        <f>SUM(G1300:G1300)</f>
        <v>0</v>
      </c>
      <c r="H1299" s="111"/>
    </row>
    <row r="1300" spans="1:8" ht="14.25" customHeight="1" x14ac:dyDescent="0.2">
      <c r="A1300" s="192" t="s">
        <v>787</v>
      </c>
      <c r="B1300" s="5" t="s">
        <v>148</v>
      </c>
      <c r="C1300" s="54" t="s">
        <v>656</v>
      </c>
      <c r="D1300" s="93">
        <v>144</v>
      </c>
      <c r="E1300" s="93">
        <v>140</v>
      </c>
      <c r="F1300" s="93"/>
      <c r="G1300" s="93"/>
      <c r="H1300" s="140">
        <v>0.2</v>
      </c>
    </row>
    <row r="1301" spans="1:8" ht="14.25" customHeight="1" x14ac:dyDescent="0.2">
      <c r="A1301" s="189">
        <v>22</v>
      </c>
      <c r="B1301" s="2" t="s">
        <v>662</v>
      </c>
      <c r="C1301" s="34"/>
      <c r="D1301" s="70">
        <f>SUM(D1302:D1302)</f>
        <v>112</v>
      </c>
      <c r="E1301" s="70">
        <f>SUM(E1302:E1302)</f>
        <v>70</v>
      </c>
      <c r="F1301" s="70">
        <f>SUM(F1302:F1302)</f>
        <v>0</v>
      </c>
      <c r="G1301" s="70">
        <f>SUM(G1302:G1302)</f>
        <v>0</v>
      </c>
      <c r="H1301" s="111"/>
    </row>
    <row r="1302" spans="1:8" ht="14.25" customHeight="1" x14ac:dyDescent="0.2">
      <c r="A1302" s="192" t="s">
        <v>787</v>
      </c>
      <c r="B1302" s="5" t="s">
        <v>148</v>
      </c>
      <c r="C1302" s="54" t="s">
        <v>663</v>
      </c>
      <c r="D1302" s="93">
        <v>112</v>
      </c>
      <c r="E1302" s="93">
        <v>70</v>
      </c>
      <c r="F1302" s="93"/>
      <c r="G1302" s="93"/>
      <c r="H1302" s="140">
        <v>0.2</v>
      </c>
    </row>
    <row r="1303" spans="1:8" ht="14.25" customHeight="1" x14ac:dyDescent="0.2">
      <c r="A1303" s="189">
        <v>23</v>
      </c>
      <c r="B1303" s="2" t="s">
        <v>664</v>
      </c>
      <c r="C1303" s="34"/>
      <c r="D1303" s="70">
        <f>SUM(D1304:D1304)</f>
        <v>198</v>
      </c>
      <c r="E1303" s="70">
        <f>SUM(E1304:E1304)</f>
        <v>86</v>
      </c>
      <c r="F1303" s="70">
        <f>SUM(F1304:F1304)</f>
        <v>0</v>
      </c>
      <c r="G1303" s="70">
        <f>SUM(G1304:G1304)</f>
        <v>0</v>
      </c>
      <c r="H1303" s="111"/>
    </row>
    <row r="1304" spans="1:8" ht="14.25" customHeight="1" x14ac:dyDescent="0.2">
      <c r="A1304" s="192" t="s">
        <v>787</v>
      </c>
      <c r="B1304" s="5" t="s">
        <v>148</v>
      </c>
      <c r="C1304" s="54" t="s">
        <v>663</v>
      </c>
      <c r="D1304" s="93">
        <v>198</v>
      </c>
      <c r="E1304" s="93">
        <v>86</v>
      </c>
      <c r="F1304" s="93"/>
      <c r="G1304" s="93"/>
      <c r="H1304" s="140">
        <v>0.2</v>
      </c>
    </row>
    <row r="1305" spans="1:8" ht="14.25" customHeight="1" x14ac:dyDescent="0.2">
      <c r="A1305" s="189">
        <v>24</v>
      </c>
      <c r="B1305" s="2" t="s">
        <v>665</v>
      </c>
      <c r="C1305" s="34"/>
      <c r="D1305" s="70">
        <f>SUM(D1306:D1306)</f>
        <v>144</v>
      </c>
      <c r="E1305" s="70">
        <f>SUM(E1306:E1306)</f>
        <v>144</v>
      </c>
      <c r="F1305" s="70">
        <f>SUM(F1306:F1306)</f>
        <v>0</v>
      </c>
      <c r="G1305" s="70">
        <f>SUM(G1306:G1306)</f>
        <v>0</v>
      </c>
      <c r="H1305" s="111"/>
    </row>
    <row r="1306" spans="1:8" ht="14.25" customHeight="1" x14ac:dyDescent="0.2">
      <c r="A1306" s="192" t="s">
        <v>787</v>
      </c>
      <c r="B1306" s="5" t="s">
        <v>148</v>
      </c>
      <c r="C1306" s="54" t="s">
        <v>656</v>
      </c>
      <c r="D1306" s="93">
        <v>144</v>
      </c>
      <c r="E1306" s="93">
        <v>144</v>
      </c>
      <c r="F1306" s="93"/>
      <c r="G1306" s="93"/>
      <c r="H1306" s="140">
        <v>0.2</v>
      </c>
    </row>
    <row r="1307" spans="1:8" ht="14.25" customHeight="1" x14ac:dyDescent="0.2">
      <c r="A1307" s="189">
        <v>25</v>
      </c>
      <c r="B1307" s="2" t="s">
        <v>539</v>
      </c>
      <c r="C1307" s="34"/>
      <c r="D1307" s="70">
        <f>SUM(D1308:D1310)</f>
        <v>242</v>
      </c>
      <c r="E1307" s="70">
        <f>SUM(E1308:E1310)</f>
        <v>122</v>
      </c>
      <c r="F1307" s="70">
        <f>SUM(F1308:F1310)</f>
        <v>122</v>
      </c>
      <c r="G1307" s="70">
        <f>SUM(G1308:G1310)</f>
        <v>0</v>
      </c>
      <c r="H1307" s="111"/>
    </row>
    <row r="1308" spans="1:8" ht="14.25" customHeight="1" x14ac:dyDescent="0.2">
      <c r="A1308" s="192" t="s">
        <v>787</v>
      </c>
      <c r="B1308" s="5" t="s">
        <v>76</v>
      </c>
      <c r="C1308" s="54" t="s">
        <v>477</v>
      </c>
      <c r="D1308" s="93">
        <v>46</v>
      </c>
      <c r="E1308" s="93">
        <v>5</v>
      </c>
      <c r="F1308" s="93">
        <v>5</v>
      </c>
      <c r="G1308" s="93"/>
      <c r="H1308" s="140">
        <v>0.3</v>
      </c>
    </row>
    <row r="1309" spans="1:8" ht="14.25" customHeight="1" x14ac:dyDescent="0.2">
      <c r="A1309" s="197" t="s">
        <v>787</v>
      </c>
      <c r="B1309" s="5" t="s">
        <v>76</v>
      </c>
      <c r="C1309" s="160" t="s">
        <v>481</v>
      </c>
      <c r="D1309" s="72">
        <v>46</v>
      </c>
      <c r="E1309" s="72">
        <v>39</v>
      </c>
      <c r="F1309" s="72">
        <v>39</v>
      </c>
      <c r="G1309" s="72"/>
      <c r="H1309" s="114">
        <v>0.3</v>
      </c>
    </row>
    <row r="1310" spans="1:8" ht="14.25" customHeight="1" x14ac:dyDescent="0.2">
      <c r="A1310" s="193" t="s">
        <v>787</v>
      </c>
      <c r="B1310" s="6" t="s">
        <v>76</v>
      </c>
      <c r="C1310" s="160" t="s">
        <v>478</v>
      </c>
      <c r="D1310" s="72">
        <v>150</v>
      </c>
      <c r="E1310" s="72">
        <v>78</v>
      </c>
      <c r="F1310" s="72">
        <v>78</v>
      </c>
      <c r="G1310" s="72"/>
      <c r="H1310" s="114">
        <v>0.3</v>
      </c>
    </row>
    <row r="1311" spans="1:8" ht="14.25" customHeight="1" x14ac:dyDescent="0.2">
      <c r="A1311" s="194">
        <v>26</v>
      </c>
      <c r="B1311" s="4" t="s">
        <v>59</v>
      </c>
      <c r="C1311" s="175"/>
      <c r="D1311" s="84">
        <f>SUM(D1312:D1315)</f>
        <v>388</v>
      </c>
      <c r="E1311" s="84">
        <f>SUM(E1312:E1315)</f>
        <v>385</v>
      </c>
      <c r="F1311" s="84">
        <f>SUM(F1312:F1315)</f>
        <v>381</v>
      </c>
      <c r="G1311" s="84">
        <f>SUM(G1312:G1315)</f>
        <v>0</v>
      </c>
      <c r="H1311" s="129"/>
    </row>
    <row r="1312" spans="1:8" ht="14.25" customHeight="1" x14ac:dyDescent="0.2">
      <c r="A1312" s="191" t="s">
        <v>787</v>
      </c>
      <c r="B1312" s="7" t="s">
        <v>148</v>
      </c>
      <c r="C1312" s="175" t="s">
        <v>300</v>
      </c>
      <c r="D1312" s="89">
        <v>370</v>
      </c>
      <c r="E1312" s="89">
        <v>370</v>
      </c>
      <c r="F1312" s="89">
        <v>370</v>
      </c>
      <c r="G1312" s="89"/>
      <c r="H1312" s="129">
        <v>0.5</v>
      </c>
    </row>
    <row r="1313" spans="1:10" ht="14.25" customHeight="1" x14ac:dyDescent="0.2">
      <c r="A1313" s="191" t="s">
        <v>787</v>
      </c>
      <c r="B1313" s="7" t="s">
        <v>148</v>
      </c>
      <c r="C1313" s="175" t="s">
        <v>645</v>
      </c>
      <c r="D1313" s="89">
        <v>14</v>
      </c>
      <c r="E1313" s="89">
        <v>11</v>
      </c>
      <c r="F1313" s="89">
        <v>11</v>
      </c>
      <c r="G1313" s="89"/>
      <c r="H1313" s="129">
        <v>1</v>
      </c>
    </row>
    <row r="1314" spans="1:10" ht="14.25" customHeight="1" x14ac:dyDescent="0.2">
      <c r="A1314" s="191" t="s">
        <v>787</v>
      </c>
      <c r="B1314" s="7" t="s">
        <v>120</v>
      </c>
      <c r="C1314" s="175" t="s">
        <v>566</v>
      </c>
      <c r="D1314" s="89">
        <v>4</v>
      </c>
      <c r="E1314" s="89">
        <v>4</v>
      </c>
      <c r="F1314" s="89">
        <v>0</v>
      </c>
      <c r="G1314" s="89">
        <v>0</v>
      </c>
      <c r="H1314" s="129">
        <v>0.5</v>
      </c>
    </row>
    <row r="1315" spans="1:10" ht="14.25" customHeight="1" x14ac:dyDescent="0.2">
      <c r="A1315" s="191" t="s">
        <v>787</v>
      </c>
      <c r="B1315" s="7" t="s">
        <v>125</v>
      </c>
      <c r="C1315" s="175" t="s">
        <v>614</v>
      </c>
      <c r="D1315" s="89">
        <v>0</v>
      </c>
      <c r="E1315" s="89">
        <v>0</v>
      </c>
      <c r="F1315" s="89">
        <v>0</v>
      </c>
      <c r="G1315" s="89">
        <v>0</v>
      </c>
      <c r="H1315" s="129">
        <v>0.5</v>
      </c>
    </row>
    <row r="1316" spans="1:10" ht="14.25" customHeight="1" x14ac:dyDescent="0.2">
      <c r="A1316" s="189">
        <v>27</v>
      </c>
      <c r="B1316" s="2" t="s">
        <v>43</v>
      </c>
      <c r="C1316" s="34"/>
      <c r="D1316" s="70">
        <f>SUM(D1317:D1317)</f>
        <v>300</v>
      </c>
      <c r="E1316" s="70">
        <f>SUM(E1317:E1317)</f>
        <v>195</v>
      </c>
      <c r="F1316" s="70">
        <f>SUM(F1317:F1317)</f>
        <v>195</v>
      </c>
      <c r="G1316" s="70">
        <f>SUM(G1317:G1317)</f>
        <v>0</v>
      </c>
      <c r="H1316" s="111"/>
    </row>
    <row r="1317" spans="1:10" ht="14.25" customHeight="1" x14ac:dyDescent="0.2">
      <c r="A1317" s="203" t="s">
        <v>787</v>
      </c>
      <c r="B1317" s="9" t="s">
        <v>142</v>
      </c>
      <c r="C1317" s="160" t="s">
        <v>725</v>
      </c>
      <c r="D1317" s="72">
        <v>300</v>
      </c>
      <c r="E1317" s="72">
        <v>195</v>
      </c>
      <c r="F1317" s="72">
        <v>195</v>
      </c>
      <c r="G1317" s="72">
        <v>0</v>
      </c>
      <c r="H1317" s="114" t="s">
        <v>727</v>
      </c>
    </row>
    <row r="1318" spans="1:10" s="3" customFormat="1" ht="14.25" customHeight="1" x14ac:dyDescent="0.2">
      <c r="A1318" s="189">
        <v>28</v>
      </c>
      <c r="B1318" s="2" t="s">
        <v>209</v>
      </c>
      <c r="C1318" s="42"/>
      <c r="D1318" s="70">
        <f>SUM(D1319:D1321)</f>
        <v>35</v>
      </c>
      <c r="E1318" s="70">
        <f>SUM(E1319:E1321)</f>
        <v>34</v>
      </c>
      <c r="F1318" s="70">
        <f>SUM(F1319:F1321)</f>
        <v>34</v>
      </c>
      <c r="G1318" s="70">
        <f>SUM(G1319:G1321)</f>
        <v>0</v>
      </c>
      <c r="H1318" s="110"/>
      <c r="J1318" s="1"/>
    </row>
    <row r="1319" spans="1:10" ht="14.25" customHeight="1" x14ac:dyDescent="0.2">
      <c r="A1319" s="191" t="s">
        <v>787</v>
      </c>
      <c r="B1319" s="7" t="s">
        <v>76</v>
      </c>
      <c r="C1319" s="37" t="s">
        <v>476</v>
      </c>
      <c r="D1319" s="89">
        <v>8</v>
      </c>
      <c r="E1319" s="89">
        <v>8</v>
      </c>
      <c r="F1319" s="89">
        <v>8</v>
      </c>
      <c r="G1319" s="89"/>
      <c r="H1319" s="129">
        <v>0.2</v>
      </c>
    </row>
    <row r="1320" spans="1:10" ht="14.25" customHeight="1" x14ac:dyDescent="0.2">
      <c r="A1320" s="191" t="s">
        <v>787</v>
      </c>
      <c r="B1320" s="7" t="s">
        <v>76</v>
      </c>
      <c r="C1320" s="37" t="s">
        <v>477</v>
      </c>
      <c r="D1320" s="89">
        <v>25</v>
      </c>
      <c r="E1320" s="89">
        <v>25</v>
      </c>
      <c r="F1320" s="89">
        <v>25</v>
      </c>
      <c r="G1320" s="89"/>
      <c r="H1320" s="129">
        <v>0.2</v>
      </c>
    </row>
    <row r="1321" spans="1:10" ht="14.25" customHeight="1" x14ac:dyDescent="0.2">
      <c r="A1321" s="191" t="s">
        <v>787</v>
      </c>
      <c r="B1321" s="7" t="s">
        <v>76</v>
      </c>
      <c r="C1321" s="37" t="s">
        <v>475</v>
      </c>
      <c r="D1321" s="89">
        <v>2</v>
      </c>
      <c r="E1321" s="89">
        <v>1</v>
      </c>
      <c r="F1321" s="89">
        <v>1</v>
      </c>
      <c r="G1321" s="89"/>
      <c r="H1321" s="129">
        <v>0.2</v>
      </c>
    </row>
    <row r="1322" spans="1:10" ht="14.25" customHeight="1" x14ac:dyDescent="0.2">
      <c r="A1322" s="189">
        <v>29</v>
      </c>
      <c r="B1322" s="2" t="s">
        <v>106</v>
      </c>
      <c r="C1322" s="34"/>
      <c r="D1322" s="70">
        <f>SUM(D1323:D1327)</f>
        <v>192</v>
      </c>
      <c r="E1322" s="70">
        <f t="shared" ref="E1322:G1322" si="26">SUM(E1323:E1327)</f>
        <v>188</v>
      </c>
      <c r="F1322" s="70">
        <f t="shared" si="26"/>
        <v>188</v>
      </c>
      <c r="G1322" s="70">
        <f t="shared" si="26"/>
        <v>0</v>
      </c>
      <c r="H1322" s="111"/>
    </row>
    <row r="1323" spans="1:10" ht="14.25" customHeight="1" x14ac:dyDescent="0.2">
      <c r="A1323" s="203" t="s">
        <v>787</v>
      </c>
      <c r="B1323" s="28" t="s">
        <v>148</v>
      </c>
      <c r="C1323" s="160" t="s">
        <v>302</v>
      </c>
      <c r="D1323" s="72">
        <v>10</v>
      </c>
      <c r="E1323" s="72">
        <v>55</v>
      </c>
      <c r="F1323" s="72">
        <v>55</v>
      </c>
      <c r="G1323" s="72"/>
      <c r="H1323" s="114">
        <v>1</v>
      </c>
    </row>
    <row r="1324" spans="1:10" ht="14.25" customHeight="1" x14ac:dyDescent="0.2">
      <c r="A1324" s="203" t="s">
        <v>787</v>
      </c>
      <c r="B1324" s="28" t="s">
        <v>76</v>
      </c>
      <c r="C1324" s="160" t="s">
        <v>780</v>
      </c>
      <c r="D1324" s="72">
        <v>35</v>
      </c>
      <c r="E1324" s="72">
        <v>28</v>
      </c>
      <c r="F1324" s="72">
        <v>28</v>
      </c>
      <c r="G1324" s="72"/>
      <c r="H1324" s="114">
        <v>0.25</v>
      </c>
    </row>
    <row r="1325" spans="1:10" ht="14.25" customHeight="1" x14ac:dyDescent="0.2">
      <c r="A1325" s="203" t="s">
        <v>787</v>
      </c>
      <c r="B1325" s="28" t="s">
        <v>76</v>
      </c>
      <c r="C1325" s="160" t="s">
        <v>479</v>
      </c>
      <c r="D1325" s="72">
        <v>59</v>
      </c>
      <c r="E1325" s="72">
        <v>54</v>
      </c>
      <c r="F1325" s="72">
        <v>54</v>
      </c>
      <c r="G1325" s="72"/>
      <c r="H1325" s="114">
        <v>0.25</v>
      </c>
    </row>
    <row r="1326" spans="1:10" ht="14.25" customHeight="1" x14ac:dyDescent="0.2">
      <c r="A1326" s="203" t="s">
        <v>787</v>
      </c>
      <c r="B1326" s="28" t="s">
        <v>76</v>
      </c>
      <c r="C1326" s="160" t="s">
        <v>480</v>
      </c>
      <c r="D1326" s="72">
        <v>32</v>
      </c>
      <c r="E1326" s="72">
        <v>32</v>
      </c>
      <c r="F1326" s="72">
        <v>32</v>
      </c>
      <c r="G1326" s="72"/>
      <c r="H1326" s="114">
        <v>0.3</v>
      </c>
    </row>
    <row r="1327" spans="1:10" ht="14.25" customHeight="1" x14ac:dyDescent="0.2">
      <c r="A1327" s="203" t="s">
        <v>787</v>
      </c>
      <c r="B1327" s="28" t="s">
        <v>76</v>
      </c>
      <c r="C1327" s="160" t="s">
        <v>781</v>
      </c>
      <c r="D1327" s="72">
        <v>56</v>
      </c>
      <c r="E1327" s="72">
        <v>19</v>
      </c>
      <c r="F1327" s="72">
        <v>19</v>
      </c>
      <c r="G1327" s="72"/>
      <c r="H1327" s="114">
        <v>0.5</v>
      </c>
    </row>
    <row r="1328" spans="1:10" ht="14.25" customHeight="1" x14ac:dyDescent="0.2">
      <c r="A1328" s="189">
        <v>30</v>
      </c>
      <c r="B1328" s="2" t="s">
        <v>782</v>
      </c>
      <c r="C1328" s="34"/>
      <c r="D1328" s="70">
        <f>SUM(D1329:D1329)</f>
        <v>28</v>
      </c>
      <c r="E1328" s="70">
        <f>SUM(E1329:E1329)</f>
        <v>9</v>
      </c>
      <c r="F1328" s="70">
        <f>SUM(F1329:F1329)</f>
        <v>9</v>
      </c>
      <c r="G1328" s="70">
        <f>SUM(G1329:G1329)</f>
        <v>0</v>
      </c>
      <c r="H1328" s="111"/>
    </row>
    <row r="1329" spans="1:8" ht="14.25" customHeight="1" x14ac:dyDescent="0.2">
      <c r="A1329" s="190" t="s">
        <v>787</v>
      </c>
      <c r="B1329" s="166" t="s">
        <v>76</v>
      </c>
      <c r="C1329" s="63" t="s">
        <v>783</v>
      </c>
      <c r="D1329" s="90">
        <v>28</v>
      </c>
      <c r="E1329" s="90">
        <v>9</v>
      </c>
      <c r="F1329" s="90">
        <v>9</v>
      </c>
      <c r="G1329" s="90"/>
      <c r="H1329" s="136">
        <v>0.2</v>
      </c>
    </row>
    <row r="1330" spans="1:8" ht="14.25" customHeight="1" x14ac:dyDescent="0.2">
      <c r="A1330" s="189">
        <v>31</v>
      </c>
      <c r="B1330" s="2" t="s">
        <v>260</v>
      </c>
      <c r="C1330" s="34"/>
      <c r="D1330" s="70">
        <f>SUM(D1331:D1331)</f>
        <v>88</v>
      </c>
      <c r="E1330" s="70">
        <f>SUM(E1331:E1331)</f>
        <v>88</v>
      </c>
      <c r="F1330" s="70">
        <f>SUM(F1331:F1331)</f>
        <v>0</v>
      </c>
      <c r="G1330" s="70">
        <f>SUM(G1331:G1331)</f>
        <v>0</v>
      </c>
      <c r="H1330" s="111"/>
    </row>
    <row r="1331" spans="1:8" ht="14.25" customHeight="1" x14ac:dyDescent="0.2">
      <c r="A1331" s="190" t="s">
        <v>787</v>
      </c>
      <c r="B1331" s="166" t="s">
        <v>120</v>
      </c>
      <c r="C1331" s="63" t="s">
        <v>564</v>
      </c>
      <c r="D1331" s="90">
        <v>88</v>
      </c>
      <c r="E1331" s="90">
        <v>88</v>
      </c>
      <c r="F1331" s="90">
        <v>0</v>
      </c>
      <c r="G1331" s="90">
        <v>0</v>
      </c>
      <c r="H1331" s="136">
        <v>0.4</v>
      </c>
    </row>
    <row r="1332" spans="1:8" ht="14.25" customHeight="1" x14ac:dyDescent="0.2">
      <c r="A1332" s="189">
        <v>32</v>
      </c>
      <c r="B1332" s="2" t="s">
        <v>261</v>
      </c>
      <c r="C1332" s="34"/>
      <c r="D1332" s="70">
        <f>SUM(D1333:D1333)</f>
        <v>69</v>
      </c>
      <c r="E1332" s="70">
        <f>SUM(E1333:E1333)</f>
        <v>69</v>
      </c>
      <c r="F1332" s="70">
        <f>SUM(F1333:F1333)</f>
        <v>0</v>
      </c>
      <c r="G1332" s="70">
        <f>SUM(G1333:G1333)</f>
        <v>0</v>
      </c>
      <c r="H1332" s="111"/>
    </row>
    <row r="1333" spans="1:8" ht="14.25" customHeight="1" x14ac:dyDescent="0.2">
      <c r="A1333" s="190" t="s">
        <v>787</v>
      </c>
      <c r="B1333" s="166" t="s">
        <v>120</v>
      </c>
      <c r="C1333" s="63" t="s">
        <v>374</v>
      </c>
      <c r="D1333" s="90">
        <v>69</v>
      </c>
      <c r="E1333" s="90">
        <v>69</v>
      </c>
      <c r="F1333" s="90">
        <v>0</v>
      </c>
      <c r="G1333" s="90">
        <v>0</v>
      </c>
      <c r="H1333" s="136">
        <v>0.4</v>
      </c>
    </row>
    <row r="1334" spans="1:8" x14ac:dyDescent="0.2">
      <c r="A1334" s="189">
        <v>33</v>
      </c>
      <c r="B1334" s="2" t="s">
        <v>483</v>
      </c>
      <c r="C1334" s="223"/>
      <c r="D1334" s="224">
        <f>SUM(D1335:D1336)</f>
        <v>66</v>
      </c>
      <c r="E1334" s="224">
        <f t="shared" ref="E1334:G1334" si="27">SUM(E1335:E1336)</f>
        <v>52</v>
      </c>
      <c r="F1334" s="224">
        <f t="shared" si="27"/>
        <v>52</v>
      </c>
      <c r="G1334" s="224">
        <f t="shared" si="27"/>
        <v>0</v>
      </c>
      <c r="H1334" s="225"/>
    </row>
    <row r="1335" spans="1:8" ht="14.25" customHeight="1" x14ac:dyDescent="0.2">
      <c r="A1335" s="204" t="s">
        <v>787</v>
      </c>
      <c r="B1335" s="364" t="s">
        <v>76</v>
      </c>
      <c r="C1335" s="54" t="s">
        <v>476</v>
      </c>
      <c r="D1335" s="93">
        <v>33</v>
      </c>
      <c r="E1335" s="93">
        <v>31</v>
      </c>
      <c r="F1335" s="93">
        <v>31</v>
      </c>
      <c r="G1335" s="93"/>
      <c r="H1335" s="140">
        <v>0.2</v>
      </c>
    </row>
    <row r="1336" spans="1:8" ht="14.25" customHeight="1" x14ac:dyDescent="0.2">
      <c r="A1336" s="216" t="s">
        <v>787</v>
      </c>
      <c r="B1336" s="363" t="s">
        <v>76</v>
      </c>
      <c r="C1336" s="18" t="s">
        <v>476</v>
      </c>
      <c r="D1336" s="161">
        <v>33</v>
      </c>
      <c r="E1336" s="161">
        <v>21</v>
      </c>
      <c r="F1336" s="161">
        <v>21</v>
      </c>
      <c r="G1336" s="161"/>
      <c r="H1336" s="139">
        <v>0.2</v>
      </c>
    </row>
    <row r="1337" spans="1:8" ht="14.25" customHeight="1" x14ac:dyDescent="0.2">
      <c r="A1337" s="189">
        <v>34</v>
      </c>
      <c r="B1337" s="2" t="s">
        <v>262</v>
      </c>
      <c r="C1337" s="34"/>
      <c r="D1337" s="70">
        <f>SUM(D1338:D1338)</f>
        <v>119</v>
      </c>
      <c r="E1337" s="70">
        <f>SUM(E1338:E1338)</f>
        <v>119</v>
      </c>
      <c r="F1337" s="70">
        <f>SUM(F1338:F1338)</f>
        <v>0</v>
      </c>
      <c r="G1337" s="70">
        <f>SUM(G1338:G1338)</f>
        <v>0</v>
      </c>
      <c r="H1337" s="111"/>
    </row>
    <row r="1338" spans="1:8" ht="14.25" customHeight="1" x14ac:dyDescent="0.2">
      <c r="A1338" s="190" t="s">
        <v>787</v>
      </c>
      <c r="B1338" s="166" t="s">
        <v>120</v>
      </c>
      <c r="C1338" s="63" t="s">
        <v>374</v>
      </c>
      <c r="D1338" s="90">
        <v>119</v>
      </c>
      <c r="E1338" s="90">
        <v>119</v>
      </c>
      <c r="F1338" s="90">
        <v>0</v>
      </c>
      <c r="G1338" s="90">
        <v>0</v>
      </c>
      <c r="H1338" s="136">
        <v>0.3</v>
      </c>
    </row>
    <row r="1339" spans="1:8" ht="14.25" customHeight="1" x14ac:dyDescent="0.2">
      <c r="A1339" s="206">
        <v>35</v>
      </c>
      <c r="B1339" s="2" t="s">
        <v>44</v>
      </c>
      <c r="C1339" s="173"/>
      <c r="D1339" s="70">
        <f>SUM(D1340:D1346)</f>
        <v>1025</v>
      </c>
      <c r="E1339" s="70">
        <f>SUM(E1340:E1346)</f>
        <v>1015</v>
      </c>
      <c r="F1339" s="70">
        <f>SUM(F1340:F1346)</f>
        <v>515</v>
      </c>
      <c r="G1339" s="70">
        <f>SUM(G1340:G1346)</f>
        <v>0</v>
      </c>
      <c r="H1339" s="111"/>
    </row>
    <row r="1340" spans="1:8" ht="14.25" customHeight="1" x14ac:dyDescent="0.2">
      <c r="A1340" s="212" t="s">
        <v>787</v>
      </c>
      <c r="B1340" s="5" t="s">
        <v>113</v>
      </c>
      <c r="C1340" s="54" t="s">
        <v>543</v>
      </c>
      <c r="D1340" s="93">
        <v>15</v>
      </c>
      <c r="E1340" s="93">
        <v>15</v>
      </c>
      <c r="F1340" s="93">
        <v>15</v>
      </c>
      <c r="G1340" s="93"/>
      <c r="H1340" s="140">
        <v>0.4</v>
      </c>
    </row>
    <row r="1341" spans="1:8" ht="14.25" customHeight="1" x14ac:dyDescent="0.2">
      <c r="A1341" s="212" t="s">
        <v>787</v>
      </c>
      <c r="B1341" s="5" t="s">
        <v>120</v>
      </c>
      <c r="C1341" s="54" t="s">
        <v>375</v>
      </c>
      <c r="D1341" s="93">
        <v>340</v>
      </c>
      <c r="E1341" s="93">
        <v>340</v>
      </c>
      <c r="F1341" s="93">
        <v>0</v>
      </c>
      <c r="G1341" s="93">
        <v>0</v>
      </c>
      <c r="H1341" s="140">
        <v>0.5</v>
      </c>
    </row>
    <row r="1342" spans="1:8" ht="14.25" customHeight="1" x14ac:dyDescent="0.2">
      <c r="A1342" s="212" t="s">
        <v>787</v>
      </c>
      <c r="B1342" s="5" t="s">
        <v>120</v>
      </c>
      <c r="C1342" s="54" t="s">
        <v>565</v>
      </c>
      <c r="D1342" s="93">
        <v>160</v>
      </c>
      <c r="E1342" s="93">
        <v>160</v>
      </c>
      <c r="F1342" s="93">
        <v>0</v>
      </c>
      <c r="G1342" s="93">
        <v>0</v>
      </c>
      <c r="H1342" s="140">
        <v>0.5</v>
      </c>
    </row>
    <row r="1343" spans="1:8" ht="14.25" customHeight="1" x14ac:dyDescent="0.2">
      <c r="A1343" s="213" t="s">
        <v>787</v>
      </c>
      <c r="B1343" s="7" t="s">
        <v>142</v>
      </c>
      <c r="C1343" s="37" t="s">
        <v>728</v>
      </c>
      <c r="D1343" s="89">
        <v>100</v>
      </c>
      <c r="E1343" s="89">
        <v>100</v>
      </c>
      <c r="F1343" s="89">
        <v>100</v>
      </c>
      <c r="G1343" s="89">
        <v>0</v>
      </c>
      <c r="H1343" s="129" t="s">
        <v>729</v>
      </c>
    </row>
    <row r="1344" spans="1:8" ht="14.25" customHeight="1" x14ac:dyDescent="0.2">
      <c r="A1344" s="213" t="s">
        <v>787</v>
      </c>
      <c r="B1344" s="7" t="s">
        <v>142</v>
      </c>
      <c r="C1344" s="37" t="s">
        <v>730</v>
      </c>
      <c r="D1344" s="89">
        <v>200</v>
      </c>
      <c r="E1344" s="89">
        <v>190</v>
      </c>
      <c r="F1344" s="89">
        <v>190</v>
      </c>
      <c r="G1344" s="89">
        <v>0</v>
      </c>
      <c r="H1344" s="129" t="s">
        <v>731</v>
      </c>
    </row>
    <row r="1345" spans="1:10" ht="14.25" customHeight="1" x14ac:dyDescent="0.2">
      <c r="A1345" s="213" t="s">
        <v>787</v>
      </c>
      <c r="B1345" s="7" t="s">
        <v>142</v>
      </c>
      <c r="C1345" s="37" t="s">
        <v>732</v>
      </c>
      <c r="D1345" s="89">
        <v>110</v>
      </c>
      <c r="E1345" s="89">
        <v>110</v>
      </c>
      <c r="F1345" s="89">
        <v>110</v>
      </c>
      <c r="G1345" s="89">
        <v>0</v>
      </c>
      <c r="H1345" s="129" t="s">
        <v>726</v>
      </c>
    </row>
    <row r="1346" spans="1:10" ht="14.25" customHeight="1" x14ac:dyDescent="0.2">
      <c r="A1346" s="213" t="s">
        <v>787</v>
      </c>
      <c r="B1346" s="7" t="s">
        <v>142</v>
      </c>
      <c r="C1346" s="37" t="s">
        <v>733</v>
      </c>
      <c r="D1346" s="89">
        <v>100</v>
      </c>
      <c r="E1346" s="89">
        <v>100</v>
      </c>
      <c r="F1346" s="89">
        <v>100</v>
      </c>
      <c r="G1346" s="89">
        <v>0</v>
      </c>
      <c r="H1346" s="129" t="s">
        <v>726</v>
      </c>
    </row>
    <row r="1347" spans="1:10" ht="14.25" customHeight="1" x14ac:dyDescent="0.2">
      <c r="A1347" s="206">
        <v>36</v>
      </c>
      <c r="B1347" s="2" t="s">
        <v>161</v>
      </c>
      <c r="C1347" s="179"/>
      <c r="D1347" s="77">
        <f>SUM(D1348:D1350)</f>
        <v>76</v>
      </c>
      <c r="E1347" s="77">
        <f>SUM(E1348:E1350)</f>
        <v>48</v>
      </c>
      <c r="F1347" s="77">
        <f>SUM(F1348:F1350)</f>
        <v>48</v>
      </c>
      <c r="G1347" s="77">
        <f>SUM(G1348:G1350)</f>
        <v>0</v>
      </c>
      <c r="H1347" s="122"/>
    </row>
    <row r="1348" spans="1:10" ht="14.25" customHeight="1" x14ac:dyDescent="0.2">
      <c r="A1348" s="212" t="s">
        <v>787</v>
      </c>
      <c r="B1348" s="5" t="s">
        <v>148</v>
      </c>
      <c r="C1348" s="174" t="s">
        <v>646</v>
      </c>
      <c r="D1348" s="157">
        <v>36</v>
      </c>
      <c r="E1348" s="157">
        <v>30</v>
      </c>
      <c r="F1348" s="157">
        <v>30</v>
      </c>
      <c r="G1348" s="157"/>
      <c r="H1348" s="140">
        <v>1</v>
      </c>
    </row>
    <row r="1349" spans="1:10" ht="14.25" customHeight="1" x14ac:dyDescent="0.2">
      <c r="A1349" s="212" t="s">
        <v>787</v>
      </c>
      <c r="B1349" s="5" t="s">
        <v>148</v>
      </c>
      <c r="C1349" s="174" t="s">
        <v>305</v>
      </c>
      <c r="D1349" s="157">
        <v>10</v>
      </c>
      <c r="E1349" s="157">
        <v>10</v>
      </c>
      <c r="F1349" s="157">
        <v>10</v>
      </c>
      <c r="G1349" s="157"/>
      <c r="H1349" s="140">
        <v>0.5</v>
      </c>
    </row>
    <row r="1350" spans="1:10" ht="14.25" customHeight="1" x14ac:dyDescent="0.2">
      <c r="A1350" s="212" t="s">
        <v>787</v>
      </c>
      <c r="B1350" s="5" t="s">
        <v>148</v>
      </c>
      <c r="C1350" s="174" t="s">
        <v>647</v>
      </c>
      <c r="D1350" s="157">
        <v>30</v>
      </c>
      <c r="E1350" s="157">
        <v>8</v>
      </c>
      <c r="F1350" s="157">
        <v>8</v>
      </c>
      <c r="G1350" s="157"/>
      <c r="H1350" s="140">
        <v>0.5</v>
      </c>
    </row>
    <row r="1351" spans="1:10" s="356" customFormat="1" x14ac:dyDescent="0.2">
      <c r="A1351" s="355">
        <v>37</v>
      </c>
      <c r="B1351" s="10" t="s">
        <v>683</v>
      </c>
      <c r="C1351" s="310"/>
      <c r="D1351" s="309">
        <f>SUM(D1352:D1352)</f>
        <v>100</v>
      </c>
      <c r="E1351" s="309">
        <f>SUM(E1352:E1352)</f>
        <v>100</v>
      </c>
      <c r="F1351" s="309">
        <f>SUM(F1352:F1352)</f>
        <v>0</v>
      </c>
      <c r="G1351" s="309">
        <f>SUM(G1352:G1352)</f>
        <v>0</v>
      </c>
      <c r="H1351" s="311"/>
      <c r="J1351" s="1"/>
    </row>
    <row r="1352" spans="1:10" ht="14.25" customHeight="1" x14ac:dyDescent="0.2">
      <c r="A1352" s="213" t="s">
        <v>787</v>
      </c>
      <c r="B1352" s="7" t="s">
        <v>148</v>
      </c>
      <c r="C1352" s="357" t="s">
        <v>656</v>
      </c>
      <c r="D1352" s="358">
        <v>100</v>
      </c>
      <c r="E1352" s="358">
        <v>100</v>
      </c>
      <c r="F1352" s="358"/>
      <c r="G1352" s="358"/>
      <c r="H1352" s="359">
        <v>0.3</v>
      </c>
    </row>
    <row r="1353" spans="1:10" s="356" customFormat="1" x14ac:dyDescent="0.2">
      <c r="A1353" s="355">
        <v>38</v>
      </c>
      <c r="B1353" s="10" t="s">
        <v>684</v>
      </c>
      <c r="C1353" s="310"/>
      <c r="D1353" s="309">
        <f>SUM(D1354:D1354)</f>
        <v>100</v>
      </c>
      <c r="E1353" s="309">
        <f>SUM(E1354:E1354)</f>
        <v>100</v>
      </c>
      <c r="F1353" s="309">
        <f>SUM(F1354:F1354)</f>
        <v>0</v>
      </c>
      <c r="G1353" s="309">
        <f>SUM(G1354:G1354)</f>
        <v>0</v>
      </c>
      <c r="H1353" s="311"/>
      <c r="J1353" s="1"/>
    </row>
    <row r="1354" spans="1:10" ht="14.25" customHeight="1" x14ac:dyDescent="0.2">
      <c r="A1354" s="213" t="s">
        <v>787</v>
      </c>
      <c r="B1354" s="7" t="s">
        <v>148</v>
      </c>
      <c r="C1354" s="357" t="s">
        <v>656</v>
      </c>
      <c r="D1354" s="358">
        <v>100</v>
      </c>
      <c r="E1354" s="358">
        <v>100</v>
      </c>
      <c r="F1354" s="358"/>
      <c r="G1354" s="358"/>
      <c r="H1354" s="359">
        <v>0.2</v>
      </c>
    </row>
    <row r="1355" spans="1:10" s="356" customFormat="1" x14ac:dyDescent="0.2">
      <c r="A1355" s="355">
        <v>39</v>
      </c>
      <c r="B1355" s="10" t="s">
        <v>685</v>
      </c>
      <c r="C1355" s="310"/>
      <c r="D1355" s="309">
        <f>SUM(D1356:D1356)</f>
        <v>150</v>
      </c>
      <c r="E1355" s="309">
        <f>SUM(E1356:E1356)</f>
        <v>150</v>
      </c>
      <c r="F1355" s="309">
        <f>SUM(F1356:F1356)</f>
        <v>0</v>
      </c>
      <c r="G1355" s="309">
        <f>SUM(G1356:G1356)</f>
        <v>0</v>
      </c>
      <c r="H1355" s="311"/>
      <c r="J1355" s="1"/>
    </row>
    <row r="1356" spans="1:10" ht="14.25" customHeight="1" x14ac:dyDescent="0.2">
      <c r="A1356" s="213" t="s">
        <v>787</v>
      </c>
      <c r="B1356" s="7" t="s">
        <v>148</v>
      </c>
      <c r="C1356" s="357" t="s">
        <v>656</v>
      </c>
      <c r="D1356" s="358">
        <v>150</v>
      </c>
      <c r="E1356" s="358">
        <v>150</v>
      </c>
      <c r="F1356" s="358"/>
      <c r="G1356" s="358"/>
      <c r="H1356" s="359">
        <v>0.4</v>
      </c>
    </row>
    <row r="1357" spans="1:10" s="356" customFormat="1" x14ac:dyDescent="0.2">
      <c r="A1357" s="355">
        <v>40</v>
      </c>
      <c r="B1357" s="10" t="s">
        <v>686</v>
      </c>
      <c r="C1357" s="310"/>
      <c r="D1357" s="309">
        <f>SUM(D1358:D1358)</f>
        <v>100</v>
      </c>
      <c r="E1357" s="309">
        <f>SUM(E1358:E1358)</f>
        <v>100</v>
      </c>
      <c r="F1357" s="309">
        <f>SUM(F1358:F1358)</f>
        <v>0</v>
      </c>
      <c r="G1357" s="309">
        <f>SUM(G1358:G1358)</f>
        <v>0</v>
      </c>
      <c r="H1357" s="311"/>
      <c r="J1357" s="1"/>
    </row>
    <row r="1358" spans="1:10" ht="14.25" customHeight="1" x14ac:dyDescent="0.2">
      <c r="A1358" s="213" t="s">
        <v>787</v>
      </c>
      <c r="B1358" s="7" t="s">
        <v>148</v>
      </c>
      <c r="C1358" s="357" t="s">
        <v>656</v>
      </c>
      <c r="D1358" s="358">
        <v>100</v>
      </c>
      <c r="E1358" s="358">
        <v>100</v>
      </c>
      <c r="F1358" s="358"/>
      <c r="G1358" s="358"/>
      <c r="H1358" s="359">
        <v>0.4</v>
      </c>
    </row>
    <row r="1359" spans="1:10" s="356" customFormat="1" x14ac:dyDescent="0.2">
      <c r="A1359" s="355">
        <v>41</v>
      </c>
      <c r="B1359" s="10" t="s">
        <v>692</v>
      </c>
      <c r="C1359" s="310"/>
      <c r="D1359" s="309">
        <f>SUM(D1360:D1360)</f>
        <v>150</v>
      </c>
      <c r="E1359" s="309">
        <f>SUM(E1360:E1360)</f>
        <v>140</v>
      </c>
      <c r="F1359" s="309">
        <f>SUM(F1360:F1360)</f>
        <v>0</v>
      </c>
      <c r="G1359" s="309">
        <f>SUM(G1360:G1360)</f>
        <v>0</v>
      </c>
      <c r="H1359" s="311"/>
      <c r="J1359" s="1"/>
    </row>
    <row r="1360" spans="1:10" ht="14.25" customHeight="1" x14ac:dyDescent="0.2">
      <c r="A1360" s="213" t="s">
        <v>787</v>
      </c>
      <c r="B1360" s="7" t="s">
        <v>148</v>
      </c>
      <c r="C1360" s="357" t="s">
        <v>656</v>
      </c>
      <c r="D1360" s="358">
        <v>150</v>
      </c>
      <c r="E1360" s="358">
        <v>140</v>
      </c>
      <c r="F1360" s="358"/>
      <c r="G1360" s="358"/>
      <c r="H1360" s="359">
        <v>0.2</v>
      </c>
    </row>
    <row r="1361" spans="1:10" s="356" customFormat="1" x14ac:dyDescent="0.2">
      <c r="A1361" s="355">
        <v>42</v>
      </c>
      <c r="B1361" s="10" t="s">
        <v>693</v>
      </c>
      <c r="C1361" s="310"/>
      <c r="D1361" s="309">
        <f>SUM(D1362:D1362)</f>
        <v>140</v>
      </c>
      <c r="E1361" s="309">
        <f>SUM(E1362:E1362)</f>
        <v>136</v>
      </c>
      <c r="F1361" s="309">
        <f>SUM(F1362:F1362)</f>
        <v>0</v>
      </c>
      <c r="G1361" s="309">
        <f>SUM(G1362:G1362)</f>
        <v>0</v>
      </c>
      <c r="H1361" s="311"/>
      <c r="J1361" s="1"/>
    </row>
    <row r="1362" spans="1:10" ht="14.25" customHeight="1" x14ac:dyDescent="0.2">
      <c r="A1362" s="213" t="s">
        <v>787</v>
      </c>
      <c r="B1362" s="7" t="s">
        <v>148</v>
      </c>
      <c r="C1362" s="357" t="s">
        <v>656</v>
      </c>
      <c r="D1362" s="358">
        <v>140</v>
      </c>
      <c r="E1362" s="358">
        <v>136</v>
      </c>
      <c r="F1362" s="358"/>
      <c r="G1362" s="358"/>
      <c r="H1362" s="359">
        <v>0.2</v>
      </c>
    </row>
    <row r="1363" spans="1:10" s="356" customFormat="1" x14ac:dyDescent="0.2">
      <c r="A1363" s="355">
        <v>43</v>
      </c>
      <c r="B1363" s="10" t="s">
        <v>694</v>
      </c>
      <c r="C1363" s="310"/>
      <c r="D1363" s="309">
        <f>SUM(D1364:D1364)</f>
        <v>100</v>
      </c>
      <c r="E1363" s="309">
        <f>SUM(E1364:E1364)</f>
        <v>97</v>
      </c>
      <c r="F1363" s="309">
        <f>SUM(F1364:F1364)</f>
        <v>0</v>
      </c>
      <c r="G1363" s="309">
        <f>SUM(G1364:G1364)</f>
        <v>0</v>
      </c>
      <c r="H1363" s="311"/>
      <c r="J1363" s="1"/>
    </row>
    <row r="1364" spans="1:10" ht="14.25" customHeight="1" x14ac:dyDescent="0.2">
      <c r="A1364" s="213" t="s">
        <v>787</v>
      </c>
      <c r="B1364" s="7" t="s">
        <v>148</v>
      </c>
      <c r="C1364" s="357" t="s">
        <v>656</v>
      </c>
      <c r="D1364" s="358">
        <v>100</v>
      </c>
      <c r="E1364" s="358">
        <v>97</v>
      </c>
      <c r="F1364" s="358"/>
      <c r="G1364" s="358"/>
      <c r="H1364" s="359">
        <v>0.2</v>
      </c>
    </row>
    <row r="1365" spans="1:10" s="356" customFormat="1" x14ac:dyDescent="0.2">
      <c r="A1365" s="355">
        <v>44</v>
      </c>
      <c r="B1365" s="10" t="s">
        <v>695</v>
      </c>
      <c r="C1365" s="310"/>
      <c r="D1365" s="309">
        <f>SUM(D1366:D1366)</f>
        <v>100</v>
      </c>
      <c r="E1365" s="309">
        <f>SUM(E1366:E1366)</f>
        <v>100</v>
      </c>
      <c r="F1365" s="309">
        <f>SUM(F1366:F1366)</f>
        <v>0</v>
      </c>
      <c r="G1365" s="309">
        <f>SUM(G1366:G1366)</f>
        <v>0</v>
      </c>
      <c r="H1365" s="311"/>
      <c r="J1365" s="1"/>
    </row>
    <row r="1366" spans="1:10" ht="14.25" customHeight="1" x14ac:dyDescent="0.2">
      <c r="A1366" s="213" t="s">
        <v>787</v>
      </c>
      <c r="B1366" s="7" t="s">
        <v>148</v>
      </c>
      <c r="C1366" s="357" t="s">
        <v>656</v>
      </c>
      <c r="D1366" s="358">
        <v>100</v>
      </c>
      <c r="E1366" s="358">
        <v>100</v>
      </c>
      <c r="F1366" s="358"/>
      <c r="G1366" s="358"/>
      <c r="H1366" s="359">
        <v>0.2</v>
      </c>
    </row>
    <row r="1367" spans="1:10" s="356" customFormat="1" x14ac:dyDescent="0.2">
      <c r="A1367" s="355">
        <v>45</v>
      </c>
      <c r="B1367" s="10" t="s">
        <v>696</v>
      </c>
      <c r="C1367" s="310"/>
      <c r="D1367" s="309">
        <f>SUM(D1368:D1368)</f>
        <v>100</v>
      </c>
      <c r="E1367" s="309">
        <f>SUM(E1368:E1368)</f>
        <v>100</v>
      </c>
      <c r="F1367" s="309">
        <f>SUM(F1368:F1368)</f>
        <v>0</v>
      </c>
      <c r="G1367" s="309">
        <f>SUM(G1368:G1368)</f>
        <v>0</v>
      </c>
      <c r="H1367" s="311"/>
      <c r="J1367" s="1"/>
    </row>
    <row r="1368" spans="1:10" ht="14.25" customHeight="1" x14ac:dyDescent="0.2">
      <c r="A1368" s="213" t="s">
        <v>787</v>
      </c>
      <c r="B1368" s="7" t="s">
        <v>148</v>
      </c>
      <c r="C1368" s="357" t="s">
        <v>656</v>
      </c>
      <c r="D1368" s="358">
        <v>100</v>
      </c>
      <c r="E1368" s="358">
        <v>100</v>
      </c>
      <c r="F1368" s="358"/>
      <c r="G1368" s="358"/>
      <c r="H1368" s="359">
        <v>0.2</v>
      </c>
    </row>
    <row r="1369" spans="1:10" s="356" customFormat="1" x14ac:dyDescent="0.2">
      <c r="A1369" s="355">
        <v>46</v>
      </c>
      <c r="B1369" s="10" t="s">
        <v>697</v>
      </c>
      <c r="C1369" s="310"/>
      <c r="D1369" s="309">
        <f>SUM(D1370:D1370)</f>
        <v>100</v>
      </c>
      <c r="E1369" s="309">
        <f>SUM(E1370:E1370)</f>
        <v>100</v>
      </c>
      <c r="F1369" s="309">
        <f>SUM(F1370:F1370)</f>
        <v>0</v>
      </c>
      <c r="G1369" s="309">
        <f>SUM(G1370:G1370)</f>
        <v>0</v>
      </c>
      <c r="H1369" s="311"/>
      <c r="J1369" s="1"/>
    </row>
    <row r="1370" spans="1:10" ht="14.25" customHeight="1" x14ac:dyDescent="0.2">
      <c r="A1370" s="213" t="s">
        <v>787</v>
      </c>
      <c r="B1370" s="7" t="s">
        <v>148</v>
      </c>
      <c r="C1370" s="357" t="s">
        <v>656</v>
      </c>
      <c r="D1370" s="358">
        <v>100</v>
      </c>
      <c r="E1370" s="358">
        <v>100</v>
      </c>
      <c r="F1370" s="358"/>
      <c r="G1370" s="358"/>
      <c r="H1370" s="359">
        <v>0.2</v>
      </c>
    </row>
    <row r="1371" spans="1:10" s="356" customFormat="1" x14ac:dyDescent="0.2">
      <c r="A1371" s="355">
        <v>47</v>
      </c>
      <c r="B1371" s="10" t="s">
        <v>698</v>
      </c>
      <c r="C1371" s="310"/>
      <c r="D1371" s="309">
        <f>SUM(D1372:D1372)</f>
        <v>100</v>
      </c>
      <c r="E1371" s="309">
        <f>SUM(E1372:E1372)</f>
        <v>100</v>
      </c>
      <c r="F1371" s="309">
        <f>SUM(F1372:F1372)</f>
        <v>0</v>
      </c>
      <c r="G1371" s="309">
        <f>SUM(G1372:G1372)</f>
        <v>0</v>
      </c>
      <c r="H1371" s="311"/>
      <c r="J1371" s="1"/>
    </row>
    <row r="1372" spans="1:10" ht="14.25" customHeight="1" x14ac:dyDescent="0.2">
      <c r="A1372" s="213" t="s">
        <v>787</v>
      </c>
      <c r="B1372" s="7" t="s">
        <v>148</v>
      </c>
      <c r="C1372" s="357" t="s">
        <v>656</v>
      </c>
      <c r="D1372" s="358">
        <v>100</v>
      </c>
      <c r="E1372" s="358">
        <v>100</v>
      </c>
      <c r="F1372" s="358"/>
      <c r="G1372" s="358"/>
      <c r="H1372" s="359">
        <v>0.2</v>
      </c>
    </row>
    <row r="1373" spans="1:10" s="356" customFormat="1" x14ac:dyDescent="0.2">
      <c r="A1373" s="355">
        <v>48</v>
      </c>
      <c r="B1373" s="10" t="s">
        <v>699</v>
      </c>
      <c r="C1373" s="310"/>
      <c r="D1373" s="309">
        <f>SUM(D1374:D1374)</f>
        <v>200</v>
      </c>
      <c r="E1373" s="309">
        <f>SUM(E1374:E1374)</f>
        <v>0</v>
      </c>
      <c r="F1373" s="309">
        <f>SUM(F1374:F1374)</f>
        <v>0</v>
      </c>
      <c r="G1373" s="309">
        <f>SUM(G1374:G1374)</f>
        <v>0</v>
      </c>
      <c r="H1373" s="311"/>
      <c r="J1373" s="1"/>
    </row>
    <row r="1374" spans="1:10" ht="14.25" customHeight="1" x14ac:dyDescent="0.2">
      <c r="A1374" s="213" t="s">
        <v>787</v>
      </c>
      <c r="B1374" s="7" t="s">
        <v>148</v>
      </c>
      <c r="C1374" s="357" t="s">
        <v>656</v>
      </c>
      <c r="D1374" s="358">
        <v>200</v>
      </c>
      <c r="E1374" s="358">
        <v>0</v>
      </c>
      <c r="F1374" s="358"/>
      <c r="G1374" s="358"/>
      <c r="H1374" s="359">
        <v>0.2</v>
      </c>
    </row>
    <row r="1375" spans="1:10" s="356" customFormat="1" x14ac:dyDescent="0.2">
      <c r="A1375" s="355">
        <v>49</v>
      </c>
      <c r="B1375" s="10" t="s">
        <v>700</v>
      </c>
      <c r="C1375" s="310"/>
      <c r="D1375" s="309">
        <f>SUM(D1376:D1376)</f>
        <v>100</v>
      </c>
      <c r="E1375" s="309">
        <f>SUM(E1376:E1376)</f>
        <v>100</v>
      </c>
      <c r="F1375" s="309">
        <f>SUM(F1376:F1376)</f>
        <v>0</v>
      </c>
      <c r="G1375" s="309">
        <f>SUM(G1376:G1376)</f>
        <v>0</v>
      </c>
      <c r="H1375" s="311"/>
      <c r="J1375" s="1"/>
    </row>
    <row r="1376" spans="1:10" ht="14.25" customHeight="1" x14ac:dyDescent="0.2">
      <c r="A1376" s="213" t="s">
        <v>787</v>
      </c>
      <c r="B1376" s="7" t="s">
        <v>148</v>
      </c>
      <c r="C1376" s="357" t="s">
        <v>656</v>
      </c>
      <c r="D1376" s="358">
        <v>100</v>
      </c>
      <c r="E1376" s="358">
        <v>100</v>
      </c>
      <c r="F1376" s="358"/>
      <c r="G1376" s="358"/>
      <c r="H1376" s="359">
        <v>0.2</v>
      </c>
    </row>
    <row r="1377" spans="1:10" s="356" customFormat="1" x14ac:dyDescent="0.2">
      <c r="A1377" s="355">
        <v>50</v>
      </c>
      <c r="B1377" s="10" t="s">
        <v>701</v>
      </c>
      <c r="C1377" s="310"/>
      <c r="D1377" s="309">
        <f>SUM(D1378:D1378)</f>
        <v>108</v>
      </c>
      <c r="E1377" s="309">
        <f>SUM(E1378:E1378)</f>
        <v>100</v>
      </c>
      <c r="F1377" s="309">
        <f>SUM(F1378:F1378)</f>
        <v>0</v>
      </c>
      <c r="G1377" s="309">
        <f>SUM(G1378:G1378)</f>
        <v>0</v>
      </c>
      <c r="H1377" s="311"/>
      <c r="J1377" s="1"/>
    </row>
    <row r="1378" spans="1:10" ht="14.25" customHeight="1" thickBot="1" x14ac:dyDescent="0.25">
      <c r="A1378" s="313" t="s">
        <v>787</v>
      </c>
      <c r="B1378" s="349" t="s">
        <v>148</v>
      </c>
      <c r="C1378" s="360" t="s">
        <v>656</v>
      </c>
      <c r="D1378" s="361">
        <v>108</v>
      </c>
      <c r="E1378" s="361">
        <v>100</v>
      </c>
      <c r="F1378" s="361"/>
      <c r="G1378" s="361"/>
      <c r="H1378" s="362">
        <v>0.2</v>
      </c>
    </row>
    <row r="1379" spans="1:10" ht="14.25" customHeight="1" thickBot="1" x14ac:dyDescent="0.25">
      <c r="A1379" s="228"/>
      <c r="B1379" s="229" t="s">
        <v>116</v>
      </c>
      <c r="C1379" s="263"/>
      <c r="D1379" s="314">
        <f>D1347+D1339+D1337+D1334+D1332+D1330+D1322+D1318+D1316+D1311+D1307+D1289+D1287+D1285+D1281+D1279+D1276+D1274+D1272+D1265+D1263+D1259+D1256+D1254+D1252+D1250+D1377+D1375+D1373+D1371+D1369+D1367+D1365+D1363+D1361+D1359+D1357+D1355+D1353+D1351+D1305+D1303+D1301+D1299+D1297+D1295+D1293+D1291+D1270+D1328</f>
        <v>15945</v>
      </c>
      <c r="E1379" s="314">
        <f t="shared" ref="E1379:G1379" si="28">E1347+E1339+E1337+E1334+E1332+E1330+E1322+E1318+E1316+E1311+E1307+E1289+E1287+E1285+E1281+E1279+E1276+E1274+E1272+E1265+E1263+E1259+E1256+E1254+E1252+E1250+E1377+E1375+E1373+E1371+E1369+E1367+E1365+E1363+E1361+E1359+E1357+E1355+E1353+E1351+E1305+E1303+E1301+E1299+E1297+E1295+E1293+E1291+E1270+E1328</f>
        <v>14215</v>
      </c>
      <c r="F1379" s="314">
        <f t="shared" si="28"/>
        <v>10696</v>
      </c>
      <c r="G1379" s="314">
        <f t="shared" si="28"/>
        <v>0</v>
      </c>
      <c r="H1379" s="232"/>
    </row>
    <row r="1380" spans="1:10" ht="14.25" customHeight="1" x14ac:dyDescent="0.2">
      <c r="A1380" s="188"/>
      <c r="B1380" s="12" t="s">
        <v>8</v>
      </c>
      <c r="C1380" s="19"/>
      <c r="D1380" s="87"/>
      <c r="E1380" s="87"/>
      <c r="F1380" s="87"/>
      <c r="G1380" s="87"/>
      <c r="H1380" s="127"/>
    </row>
    <row r="1381" spans="1:10" ht="14.25" customHeight="1" x14ac:dyDescent="0.2">
      <c r="A1381" s="189" t="s">
        <v>217</v>
      </c>
      <c r="B1381" s="2" t="s">
        <v>89</v>
      </c>
      <c r="C1381" s="34"/>
      <c r="D1381" s="70">
        <f>SUM(D1382:D1383)</f>
        <v>114</v>
      </c>
      <c r="E1381" s="70">
        <f>SUM(E1382:E1383)</f>
        <v>62</v>
      </c>
      <c r="F1381" s="70">
        <f>SUM(F1382:F1383)</f>
        <v>62</v>
      </c>
      <c r="G1381" s="70">
        <f>SUM(G1382:G1383)</f>
        <v>0</v>
      </c>
      <c r="H1381" s="110">
        <f>SUM(H1382:H1383)</f>
        <v>0.5</v>
      </c>
    </row>
    <row r="1382" spans="1:10" ht="14.25" customHeight="1" x14ac:dyDescent="0.2">
      <c r="A1382" s="197"/>
      <c r="B1382" s="9" t="s">
        <v>148</v>
      </c>
      <c r="C1382" s="160" t="s">
        <v>648</v>
      </c>
      <c r="D1382" s="72">
        <v>14</v>
      </c>
      <c r="E1382" s="72">
        <v>10</v>
      </c>
      <c r="F1382" s="72">
        <v>10</v>
      </c>
      <c r="G1382" s="72"/>
      <c r="H1382" s="114">
        <v>0.5</v>
      </c>
    </row>
    <row r="1383" spans="1:10" ht="14.25" customHeight="1" x14ac:dyDescent="0.2">
      <c r="A1383" s="193"/>
      <c r="B1383" s="6" t="s">
        <v>142</v>
      </c>
      <c r="C1383" s="63" t="s">
        <v>734</v>
      </c>
      <c r="D1383" s="90">
        <v>100</v>
      </c>
      <c r="E1383" s="90">
        <v>52</v>
      </c>
      <c r="F1383" s="90">
        <v>52</v>
      </c>
      <c r="G1383" s="90">
        <v>0</v>
      </c>
      <c r="H1383" s="136" t="s">
        <v>735</v>
      </c>
      <c r="J1383" s="3"/>
    </row>
    <row r="1384" spans="1:10" ht="14.25" customHeight="1" x14ac:dyDescent="0.2">
      <c r="A1384" s="189">
        <v>2</v>
      </c>
      <c r="B1384" s="2" t="s">
        <v>104</v>
      </c>
      <c r="C1384" s="42"/>
      <c r="D1384" s="70">
        <f>SUM(D1385:D1386)</f>
        <v>30</v>
      </c>
      <c r="E1384" s="70">
        <f t="shared" ref="E1384:G1384" si="29">SUM(E1385:E1386)</f>
        <v>155</v>
      </c>
      <c r="F1384" s="70">
        <f t="shared" si="29"/>
        <v>155</v>
      </c>
      <c r="G1384" s="70">
        <f t="shared" si="29"/>
        <v>0</v>
      </c>
      <c r="H1384" s="110"/>
      <c r="J1384" s="3"/>
    </row>
    <row r="1385" spans="1:10" ht="14.25" customHeight="1" x14ac:dyDescent="0.2">
      <c r="A1385" s="193"/>
      <c r="B1385" s="6" t="s">
        <v>113</v>
      </c>
      <c r="C1385" s="63" t="s">
        <v>544</v>
      </c>
      <c r="D1385" s="90">
        <v>30</v>
      </c>
      <c r="E1385" s="90">
        <v>30</v>
      </c>
      <c r="F1385" s="90">
        <v>30</v>
      </c>
      <c r="G1385" s="90"/>
      <c r="H1385" s="136">
        <v>0.5</v>
      </c>
      <c r="J1385" s="3"/>
    </row>
    <row r="1386" spans="1:10" ht="14.25" customHeight="1" x14ac:dyDescent="0.2">
      <c r="A1386" s="193"/>
      <c r="B1386" s="6" t="s">
        <v>148</v>
      </c>
      <c r="C1386" s="63" t="s">
        <v>642</v>
      </c>
      <c r="D1386" s="90">
        <v>0</v>
      </c>
      <c r="E1386" s="90">
        <v>125</v>
      </c>
      <c r="F1386" s="90">
        <v>125</v>
      </c>
      <c r="G1386" s="90"/>
      <c r="H1386" s="136">
        <v>0.3</v>
      </c>
      <c r="J1386" s="3"/>
    </row>
    <row r="1387" spans="1:10" ht="14.25" customHeight="1" x14ac:dyDescent="0.2">
      <c r="A1387" s="189">
        <v>3</v>
      </c>
      <c r="B1387" s="2" t="s">
        <v>279</v>
      </c>
      <c r="C1387" s="42"/>
      <c r="D1387" s="70">
        <f>SUM(D1388)</f>
        <v>6</v>
      </c>
      <c r="E1387" s="70">
        <f>SUM(E1388)</f>
        <v>5</v>
      </c>
      <c r="F1387" s="70">
        <f>SUM(F1388)</f>
        <v>5</v>
      </c>
      <c r="G1387" s="70">
        <f>SUM(G1388)</f>
        <v>0</v>
      </c>
      <c r="H1387" s="110"/>
      <c r="J1387" s="3"/>
    </row>
    <row r="1388" spans="1:10" ht="14.25" customHeight="1" x14ac:dyDescent="0.2">
      <c r="A1388" s="193"/>
      <c r="B1388" s="6" t="s">
        <v>148</v>
      </c>
      <c r="C1388" s="63" t="s">
        <v>649</v>
      </c>
      <c r="D1388" s="90">
        <v>6</v>
      </c>
      <c r="E1388" s="90">
        <v>5</v>
      </c>
      <c r="F1388" s="90">
        <v>5</v>
      </c>
      <c r="G1388" s="90"/>
      <c r="H1388" s="136">
        <v>0.7</v>
      </c>
      <c r="J1388" s="3"/>
    </row>
    <row r="1389" spans="1:10" ht="14.25" customHeight="1" x14ac:dyDescent="0.2">
      <c r="A1389" s="189">
        <v>4</v>
      </c>
      <c r="B1389" s="2" t="s">
        <v>292</v>
      </c>
      <c r="C1389" s="42"/>
      <c r="D1389" s="70">
        <f>SUM(D1390)</f>
        <v>5</v>
      </c>
      <c r="E1389" s="70">
        <f>SUM(E1390)</f>
        <v>2</v>
      </c>
      <c r="F1389" s="70">
        <f>SUM(F1390)</f>
        <v>2</v>
      </c>
      <c r="G1389" s="70">
        <f>SUM(G1390)</f>
        <v>0</v>
      </c>
      <c r="H1389" s="110"/>
    </row>
    <row r="1390" spans="1:10" ht="14.25" customHeight="1" x14ac:dyDescent="0.2">
      <c r="A1390" s="193"/>
      <c r="B1390" s="6" t="s">
        <v>76</v>
      </c>
      <c r="C1390" s="63" t="s">
        <v>475</v>
      </c>
      <c r="D1390" s="90">
        <v>5</v>
      </c>
      <c r="E1390" s="90">
        <v>2</v>
      </c>
      <c r="F1390" s="90">
        <v>2</v>
      </c>
      <c r="G1390" s="90"/>
      <c r="H1390" s="136">
        <v>0.4</v>
      </c>
    </row>
    <row r="1391" spans="1:10" ht="14.25" customHeight="1" x14ac:dyDescent="0.2">
      <c r="A1391" s="189">
        <v>5</v>
      </c>
      <c r="B1391" s="2" t="s">
        <v>71</v>
      </c>
      <c r="C1391" s="42"/>
      <c r="D1391" s="70">
        <f>SUM(D1392)</f>
        <v>140</v>
      </c>
      <c r="E1391" s="70">
        <f>SUM(E1392)</f>
        <v>140</v>
      </c>
      <c r="F1391" s="70">
        <f>SUM(F1392)</f>
        <v>140</v>
      </c>
      <c r="G1391" s="70"/>
      <c r="H1391" s="110"/>
    </row>
    <row r="1392" spans="1:10" ht="14.25" customHeight="1" x14ac:dyDescent="0.2">
      <c r="A1392" s="193"/>
      <c r="B1392" s="6" t="s">
        <v>113</v>
      </c>
      <c r="C1392" s="63" t="s">
        <v>546</v>
      </c>
      <c r="D1392" s="90">
        <v>140</v>
      </c>
      <c r="E1392" s="90">
        <v>140</v>
      </c>
      <c r="F1392" s="90">
        <v>140</v>
      </c>
      <c r="G1392" s="90"/>
      <c r="H1392" s="136">
        <v>0.5</v>
      </c>
    </row>
    <row r="1393" spans="1:10" ht="14.25" customHeight="1" x14ac:dyDescent="0.2">
      <c r="A1393" s="189">
        <v>6</v>
      </c>
      <c r="B1393" s="2" t="s">
        <v>60</v>
      </c>
      <c r="C1393" s="34"/>
      <c r="D1393" s="70">
        <f>SUM(D1394:D1394)</f>
        <v>7</v>
      </c>
      <c r="E1393" s="70">
        <f>SUM(E1394:E1394)</f>
        <v>6</v>
      </c>
      <c r="F1393" s="70">
        <f>SUM(F1394:F1394)</f>
        <v>6</v>
      </c>
      <c r="G1393" s="70">
        <f>SUM(G1394:G1394)</f>
        <v>0</v>
      </c>
      <c r="H1393" s="111"/>
    </row>
    <row r="1394" spans="1:10" ht="14.25" customHeight="1" x14ac:dyDescent="0.2">
      <c r="A1394" s="197"/>
      <c r="B1394" s="5" t="s">
        <v>148</v>
      </c>
      <c r="C1394" s="54" t="s">
        <v>650</v>
      </c>
      <c r="D1394" s="93">
        <v>7</v>
      </c>
      <c r="E1394" s="93">
        <v>6</v>
      </c>
      <c r="F1394" s="93">
        <v>6</v>
      </c>
      <c r="G1394" s="93"/>
      <c r="H1394" s="140">
        <v>1</v>
      </c>
    </row>
    <row r="1395" spans="1:10" s="20" customFormat="1" ht="14.25" customHeight="1" x14ac:dyDescent="0.2">
      <c r="A1395" s="189">
        <v>7</v>
      </c>
      <c r="B1395" s="2" t="s">
        <v>288</v>
      </c>
      <c r="C1395" s="34"/>
      <c r="D1395" s="70">
        <f>SUM(D1396)</f>
        <v>24</v>
      </c>
      <c r="E1395" s="70">
        <f>SUM(E1396)</f>
        <v>19</v>
      </c>
      <c r="F1395" s="70">
        <f>SUM(F1396)</f>
        <v>19</v>
      </c>
      <c r="G1395" s="70">
        <f>SUM(G1396)</f>
        <v>0</v>
      </c>
      <c r="H1395" s="111"/>
      <c r="J1395" s="3"/>
    </row>
    <row r="1396" spans="1:10" s="20" customFormat="1" ht="14.25" customHeight="1" x14ac:dyDescent="0.2">
      <c r="A1396" s="193"/>
      <c r="B1396" s="6" t="s">
        <v>76</v>
      </c>
      <c r="C1396" s="332" t="s">
        <v>478</v>
      </c>
      <c r="D1396" s="339">
        <v>24</v>
      </c>
      <c r="E1396" s="339">
        <v>19</v>
      </c>
      <c r="F1396" s="339">
        <v>19</v>
      </c>
      <c r="G1396" s="339"/>
      <c r="H1396" s="341">
        <v>0.5</v>
      </c>
      <c r="J1396" s="3"/>
    </row>
    <row r="1397" spans="1:10" s="3" customFormat="1" ht="14.25" customHeight="1" x14ac:dyDescent="0.2">
      <c r="A1397" s="189">
        <v>8</v>
      </c>
      <c r="B1397" s="2" t="s">
        <v>169</v>
      </c>
      <c r="C1397" s="42"/>
      <c r="D1397" s="70">
        <f>SUM(D1398:D1399)</f>
        <v>150</v>
      </c>
      <c r="E1397" s="70">
        <f t="shared" ref="E1397:G1397" si="30">SUM(E1398:E1399)</f>
        <v>100</v>
      </c>
      <c r="F1397" s="70">
        <f t="shared" si="30"/>
        <v>100</v>
      </c>
      <c r="G1397" s="70">
        <f t="shared" si="30"/>
        <v>0</v>
      </c>
      <c r="H1397" s="110"/>
      <c r="J1397" s="1"/>
    </row>
    <row r="1398" spans="1:10" s="3" customFormat="1" ht="14.25" customHeight="1" x14ac:dyDescent="0.2">
      <c r="A1398" s="202"/>
      <c r="B1398" s="46" t="s">
        <v>113</v>
      </c>
      <c r="C1398" s="19" t="s">
        <v>545</v>
      </c>
      <c r="D1398" s="92">
        <v>50</v>
      </c>
      <c r="E1398" s="92">
        <v>50</v>
      </c>
      <c r="F1398" s="92">
        <v>50</v>
      </c>
      <c r="G1398" s="92"/>
      <c r="H1398" s="137">
        <v>1</v>
      </c>
      <c r="J1398" s="1"/>
    </row>
    <row r="1399" spans="1:10" ht="14.25" customHeight="1" x14ac:dyDescent="0.2">
      <c r="A1399" s="193"/>
      <c r="B1399" s="6" t="s">
        <v>142</v>
      </c>
      <c r="C1399" s="63" t="s">
        <v>736</v>
      </c>
      <c r="D1399" s="90">
        <v>100</v>
      </c>
      <c r="E1399" s="90">
        <v>50</v>
      </c>
      <c r="F1399" s="90">
        <v>50</v>
      </c>
      <c r="G1399" s="90">
        <v>0</v>
      </c>
      <c r="H1399" s="136" t="s">
        <v>735</v>
      </c>
    </row>
    <row r="1400" spans="1:10" ht="14.25" customHeight="1" x14ac:dyDescent="0.2">
      <c r="A1400" s="194">
        <v>9</v>
      </c>
      <c r="B1400" s="4" t="s">
        <v>54</v>
      </c>
      <c r="C1400" s="37"/>
      <c r="D1400" s="84">
        <f>SUM(D1401:D1401)</f>
        <v>7</v>
      </c>
      <c r="E1400" s="84">
        <f>SUM(E1401:E1401)</f>
        <v>7</v>
      </c>
      <c r="F1400" s="84">
        <f>SUM(F1401:F1401)</f>
        <v>7</v>
      </c>
      <c r="G1400" s="84">
        <f>SUM(G1401:G1401)</f>
        <v>0</v>
      </c>
      <c r="H1400" s="138"/>
    </row>
    <row r="1401" spans="1:10" ht="14.25" customHeight="1" x14ac:dyDescent="0.2">
      <c r="A1401" s="202"/>
      <c r="B1401" s="9" t="s">
        <v>148</v>
      </c>
      <c r="C1401" s="19" t="s">
        <v>517</v>
      </c>
      <c r="D1401" s="92">
        <v>7</v>
      </c>
      <c r="E1401" s="92">
        <v>7</v>
      </c>
      <c r="F1401" s="92">
        <v>7</v>
      </c>
      <c r="G1401" s="92"/>
      <c r="H1401" s="137">
        <v>0.5</v>
      </c>
    </row>
    <row r="1402" spans="1:10" ht="14.25" customHeight="1" x14ac:dyDescent="0.2">
      <c r="A1402" s="189">
        <v>10</v>
      </c>
      <c r="B1402" s="2" t="s">
        <v>48</v>
      </c>
      <c r="C1402" s="34"/>
      <c r="D1402" s="70">
        <f>SUM(D1403)</f>
        <v>8</v>
      </c>
      <c r="E1402" s="70">
        <f>SUM(E1403)</f>
        <v>4</v>
      </c>
      <c r="F1402" s="70">
        <f>SUM(F1403)</f>
        <v>4</v>
      </c>
      <c r="G1402" s="70">
        <f>SUM(G1403)</f>
        <v>0</v>
      </c>
      <c r="H1402" s="111"/>
    </row>
    <row r="1403" spans="1:10" ht="14.25" customHeight="1" thickBot="1" x14ac:dyDescent="0.25">
      <c r="A1403" s="193"/>
      <c r="B1403" s="6" t="s">
        <v>76</v>
      </c>
      <c r="C1403" s="63" t="s">
        <v>784</v>
      </c>
      <c r="D1403" s="90">
        <v>8</v>
      </c>
      <c r="E1403" s="90">
        <v>4</v>
      </c>
      <c r="F1403" s="90">
        <v>4</v>
      </c>
      <c r="G1403" s="90"/>
      <c r="H1403" s="136">
        <v>0.8</v>
      </c>
    </row>
    <row r="1404" spans="1:10" ht="14.25" customHeight="1" thickBot="1" x14ac:dyDescent="0.25">
      <c r="A1404" s="235"/>
      <c r="B1404" s="236" t="s">
        <v>129</v>
      </c>
      <c r="C1404" s="237"/>
      <c r="D1404" s="238">
        <f>D1381+D1393+D1397+D1400+D1391+D1387+D1389+D1395+D1402+D1384</f>
        <v>491</v>
      </c>
      <c r="E1404" s="238">
        <f t="shared" ref="E1404:G1404" si="31">E1381+E1393+E1397+E1400+E1391+E1387+E1389+E1395+E1402+E1384</f>
        <v>500</v>
      </c>
      <c r="F1404" s="238">
        <f t="shared" si="31"/>
        <v>500</v>
      </c>
      <c r="G1404" s="238">
        <f t="shared" si="31"/>
        <v>0</v>
      </c>
      <c r="H1404" s="239"/>
    </row>
    <row r="1405" spans="1:10" x14ac:dyDescent="0.2">
      <c r="A1405" s="202" t="s">
        <v>787</v>
      </c>
      <c r="B1405" s="12" t="s">
        <v>6</v>
      </c>
      <c r="C1405" s="19"/>
      <c r="D1405" s="92"/>
      <c r="E1405" s="92"/>
      <c r="F1405" s="92"/>
      <c r="G1405" s="92"/>
      <c r="H1405" s="137"/>
    </row>
    <row r="1406" spans="1:10" x14ac:dyDescent="0.2">
      <c r="A1406" s="189">
        <v>1</v>
      </c>
      <c r="B1406" s="2" t="s">
        <v>267</v>
      </c>
      <c r="C1406" s="42"/>
      <c r="D1406" s="70">
        <f>SUM(D1407)</f>
        <v>28</v>
      </c>
      <c r="E1406" s="70">
        <f>SUM(E1407)</f>
        <v>1</v>
      </c>
      <c r="F1406" s="70">
        <f>SUM(F1407)</f>
        <v>1</v>
      </c>
      <c r="G1406" s="70">
        <f>SUM(G1407)</f>
        <v>0</v>
      </c>
      <c r="H1406" s="110"/>
    </row>
    <row r="1407" spans="1:10" x14ac:dyDescent="0.2">
      <c r="A1407" s="193" t="s">
        <v>787</v>
      </c>
      <c r="B1407" s="6" t="s">
        <v>76</v>
      </c>
      <c r="C1407" s="332" t="s">
        <v>478</v>
      </c>
      <c r="D1407" s="336">
        <v>28</v>
      </c>
      <c r="E1407" s="336">
        <v>1</v>
      </c>
      <c r="F1407" s="336">
        <v>1</v>
      </c>
      <c r="G1407" s="336"/>
      <c r="H1407" s="337">
        <v>0.2</v>
      </c>
    </row>
    <row r="1408" spans="1:10" s="3" customFormat="1" x14ac:dyDescent="0.2">
      <c r="A1408" s="189">
        <v>2</v>
      </c>
      <c r="B1408" s="2" t="s">
        <v>69</v>
      </c>
      <c r="C1408" s="42"/>
      <c r="D1408" s="70">
        <f>SUM(D1409:D1410)</f>
        <v>27</v>
      </c>
      <c r="E1408" s="70">
        <f>SUM(E1409:E1410)</f>
        <v>20</v>
      </c>
      <c r="F1408" s="70">
        <f>SUM(F1409:F1410)</f>
        <v>20</v>
      </c>
      <c r="G1408" s="70">
        <f>SUM(G1409:G1410)</f>
        <v>0</v>
      </c>
      <c r="H1408" s="110"/>
      <c r="J1408" s="1"/>
    </row>
    <row r="1409" spans="1:10" x14ac:dyDescent="0.2">
      <c r="A1409" s="195" t="s">
        <v>787</v>
      </c>
      <c r="B1409" s="46" t="s">
        <v>76</v>
      </c>
      <c r="C1409" s="332" t="s">
        <v>477</v>
      </c>
      <c r="D1409" s="336">
        <v>10</v>
      </c>
      <c r="E1409" s="336">
        <v>10</v>
      </c>
      <c r="F1409" s="336">
        <v>10</v>
      </c>
      <c r="G1409" s="336"/>
      <c r="H1409" s="337">
        <v>0.5</v>
      </c>
    </row>
    <row r="1410" spans="1:10" x14ac:dyDescent="0.2">
      <c r="A1410" s="193" t="s">
        <v>787</v>
      </c>
      <c r="B1410" s="6" t="s">
        <v>76</v>
      </c>
      <c r="C1410" s="332" t="s">
        <v>478</v>
      </c>
      <c r="D1410" s="336">
        <v>17</v>
      </c>
      <c r="E1410" s="336">
        <v>10</v>
      </c>
      <c r="F1410" s="336">
        <v>10</v>
      </c>
      <c r="G1410" s="336"/>
      <c r="H1410" s="337">
        <v>0.7</v>
      </c>
    </row>
    <row r="1411" spans="1:10" x14ac:dyDescent="0.2">
      <c r="A1411" s="189">
        <v>3</v>
      </c>
      <c r="B1411" s="2" t="s">
        <v>290</v>
      </c>
      <c r="C1411" s="42"/>
      <c r="D1411" s="70">
        <f>SUM(D1412)</f>
        <v>7</v>
      </c>
      <c r="E1411" s="70">
        <f>SUM(E1412)</f>
        <v>7</v>
      </c>
      <c r="F1411" s="70">
        <f>SUM(F1412)</f>
        <v>7</v>
      </c>
      <c r="G1411" s="70">
        <f>SUM(G1412)</f>
        <v>0</v>
      </c>
      <c r="H1411" s="110"/>
    </row>
    <row r="1412" spans="1:10" x14ac:dyDescent="0.2">
      <c r="A1412" s="193" t="s">
        <v>787</v>
      </c>
      <c r="B1412" s="6" t="s">
        <v>76</v>
      </c>
      <c r="C1412" s="332" t="s">
        <v>477</v>
      </c>
      <c r="D1412" s="336">
        <v>7</v>
      </c>
      <c r="E1412" s="336">
        <v>7</v>
      </c>
      <c r="F1412" s="336">
        <v>7</v>
      </c>
      <c r="G1412" s="336"/>
      <c r="H1412" s="337">
        <v>0.3</v>
      </c>
    </row>
    <row r="1413" spans="1:10" s="3" customFormat="1" x14ac:dyDescent="0.2">
      <c r="A1413" s="189">
        <v>4</v>
      </c>
      <c r="B1413" s="2" t="s">
        <v>123</v>
      </c>
      <c r="C1413" s="42"/>
      <c r="D1413" s="70">
        <f>SUM(D1414:D1416)</f>
        <v>44</v>
      </c>
      <c r="E1413" s="70">
        <f>SUM(E1414:E1416)</f>
        <v>8</v>
      </c>
      <c r="F1413" s="70">
        <f>SUM(F1414:F1416)</f>
        <v>8</v>
      </c>
      <c r="G1413" s="70">
        <f>SUM(G1414:G1416)</f>
        <v>0</v>
      </c>
      <c r="H1413" s="110"/>
      <c r="J1413" s="1"/>
    </row>
    <row r="1414" spans="1:10" x14ac:dyDescent="0.2">
      <c r="A1414" s="195" t="s">
        <v>787</v>
      </c>
      <c r="B1414" s="46" t="s">
        <v>76</v>
      </c>
      <c r="C1414" s="332" t="s">
        <v>477</v>
      </c>
      <c r="D1414" s="336">
        <v>3</v>
      </c>
      <c r="E1414" s="336">
        <v>3</v>
      </c>
      <c r="F1414" s="336">
        <v>3</v>
      </c>
      <c r="G1414" s="336"/>
      <c r="H1414" s="337">
        <v>0.3</v>
      </c>
    </row>
    <row r="1415" spans="1:10" x14ac:dyDescent="0.2">
      <c r="A1415" s="195" t="s">
        <v>787</v>
      </c>
      <c r="B1415" s="46" t="s">
        <v>76</v>
      </c>
      <c r="C1415" s="332" t="s">
        <v>481</v>
      </c>
      <c r="D1415" s="336">
        <v>8</v>
      </c>
      <c r="E1415" s="336">
        <v>3</v>
      </c>
      <c r="F1415" s="336">
        <v>3</v>
      </c>
      <c r="G1415" s="336"/>
      <c r="H1415" s="337">
        <v>0.5</v>
      </c>
    </row>
    <row r="1416" spans="1:10" x14ac:dyDescent="0.2">
      <c r="A1416" s="193" t="s">
        <v>787</v>
      </c>
      <c r="B1416" s="6" t="s">
        <v>76</v>
      </c>
      <c r="C1416" s="332" t="s">
        <v>482</v>
      </c>
      <c r="D1416" s="336">
        <v>33</v>
      </c>
      <c r="E1416" s="336">
        <v>2</v>
      </c>
      <c r="F1416" s="336">
        <v>2</v>
      </c>
      <c r="G1416" s="336"/>
      <c r="H1416" s="337">
        <v>0.7</v>
      </c>
    </row>
    <row r="1417" spans="1:10" x14ac:dyDescent="0.2">
      <c r="A1417" s="189">
        <v>5</v>
      </c>
      <c r="B1417" s="2" t="s">
        <v>55</v>
      </c>
      <c r="C1417" s="34"/>
      <c r="D1417" s="70">
        <f>SUM(D1418:D1421)</f>
        <v>218</v>
      </c>
      <c r="E1417" s="70">
        <f>SUM(E1418:E1421)</f>
        <v>206</v>
      </c>
      <c r="F1417" s="70">
        <f>SUM(F1418:F1421)</f>
        <v>206</v>
      </c>
      <c r="G1417" s="70">
        <f>SUM(G1418:G1421)</f>
        <v>0</v>
      </c>
      <c r="H1417" s="111"/>
    </row>
    <row r="1418" spans="1:10" x14ac:dyDescent="0.2">
      <c r="A1418" s="194" t="s">
        <v>787</v>
      </c>
      <c r="B1418" s="7" t="s">
        <v>113</v>
      </c>
      <c r="C1418" s="37" t="s">
        <v>545</v>
      </c>
      <c r="D1418" s="84">
        <v>180</v>
      </c>
      <c r="E1418" s="84">
        <v>180</v>
      </c>
      <c r="F1418" s="84">
        <v>180</v>
      </c>
      <c r="G1418" s="84"/>
      <c r="H1418" s="129">
        <v>0.5</v>
      </c>
    </row>
    <row r="1419" spans="1:10" x14ac:dyDescent="0.2">
      <c r="A1419" s="203" t="s">
        <v>787</v>
      </c>
      <c r="B1419" s="9" t="s">
        <v>76</v>
      </c>
      <c r="C1419" s="332" t="s">
        <v>487</v>
      </c>
      <c r="D1419" s="339">
        <v>30</v>
      </c>
      <c r="E1419" s="339">
        <v>21</v>
      </c>
      <c r="F1419" s="339">
        <v>21</v>
      </c>
      <c r="G1419" s="340"/>
      <c r="H1419" s="341">
        <v>0.4</v>
      </c>
    </row>
    <row r="1420" spans="1:10" x14ac:dyDescent="0.2">
      <c r="A1420" s="197" t="s">
        <v>787</v>
      </c>
      <c r="B1420" s="9" t="s">
        <v>148</v>
      </c>
      <c r="C1420" s="160" t="s">
        <v>651</v>
      </c>
      <c r="D1420" s="72">
        <v>6</v>
      </c>
      <c r="E1420" s="72">
        <v>3</v>
      </c>
      <c r="F1420" s="72">
        <v>3</v>
      </c>
      <c r="G1420" s="72"/>
      <c r="H1420" s="114">
        <v>1</v>
      </c>
    </row>
    <row r="1421" spans="1:10" x14ac:dyDescent="0.2">
      <c r="A1421" s="193" t="s">
        <v>787</v>
      </c>
      <c r="B1421" s="6" t="s">
        <v>148</v>
      </c>
      <c r="C1421" s="63" t="s">
        <v>650</v>
      </c>
      <c r="D1421" s="90">
        <v>2</v>
      </c>
      <c r="E1421" s="90">
        <v>2</v>
      </c>
      <c r="F1421" s="90">
        <v>2</v>
      </c>
      <c r="G1421" s="90"/>
      <c r="H1421" s="136">
        <v>1</v>
      </c>
    </row>
    <row r="1422" spans="1:10" ht="25.5" x14ac:dyDescent="0.2">
      <c r="A1422" s="194">
        <v>6</v>
      </c>
      <c r="B1422" s="4" t="s">
        <v>666</v>
      </c>
      <c r="C1422" s="37"/>
      <c r="D1422" s="84">
        <f>SUM(D1423:D1427)</f>
        <v>1480</v>
      </c>
      <c r="E1422" s="84">
        <f>SUM(E1423:E1427)</f>
        <v>1363</v>
      </c>
      <c r="F1422" s="84">
        <f>SUM(F1423:F1427)</f>
        <v>75</v>
      </c>
      <c r="G1422" s="84">
        <f>SUM(G1423:G1427)</f>
        <v>0</v>
      </c>
      <c r="H1422" s="129"/>
    </row>
    <row r="1423" spans="1:10" x14ac:dyDescent="0.2">
      <c r="A1423" s="193" t="s">
        <v>787</v>
      </c>
      <c r="B1423" s="6" t="s">
        <v>148</v>
      </c>
      <c r="C1423" s="63" t="s">
        <v>656</v>
      </c>
      <c r="D1423" s="90">
        <v>100</v>
      </c>
      <c r="E1423" s="90">
        <v>100</v>
      </c>
      <c r="F1423" s="90"/>
      <c r="G1423" s="90"/>
      <c r="H1423" s="136">
        <v>0.2</v>
      </c>
    </row>
    <row r="1424" spans="1:10" x14ac:dyDescent="0.2">
      <c r="A1424" s="194">
        <v>7</v>
      </c>
      <c r="B1424" s="4" t="s">
        <v>667</v>
      </c>
      <c r="C1424" s="37"/>
      <c r="D1424" s="84">
        <f>SUM(D1425:D1429)</f>
        <v>811</v>
      </c>
      <c r="E1424" s="84">
        <f>SUM(E1425:E1429)</f>
        <v>739</v>
      </c>
      <c r="F1424" s="84">
        <f>SUM(F1425:F1429)</f>
        <v>47</v>
      </c>
      <c r="G1424" s="84">
        <f>SUM(G1425:G1429)</f>
        <v>0</v>
      </c>
      <c r="H1424" s="129"/>
    </row>
    <row r="1425" spans="1:10" x14ac:dyDescent="0.2">
      <c r="A1425" s="193" t="s">
        <v>787</v>
      </c>
      <c r="B1425" s="6" t="s">
        <v>148</v>
      </c>
      <c r="C1425" s="63" t="s">
        <v>656</v>
      </c>
      <c r="D1425" s="90">
        <v>100</v>
      </c>
      <c r="E1425" s="90">
        <v>100</v>
      </c>
      <c r="F1425" s="90"/>
      <c r="G1425" s="90"/>
      <c r="H1425" s="136">
        <v>0.2</v>
      </c>
    </row>
    <row r="1426" spans="1:10" x14ac:dyDescent="0.2">
      <c r="A1426" s="194">
        <v>8</v>
      </c>
      <c r="B1426" s="4" t="s">
        <v>668</v>
      </c>
      <c r="C1426" s="37"/>
      <c r="D1426" s="84">
        <f>SUM(D1427:D1430)</f>
        <v>361</v>
      </c>
      <c r="E1426" s="84">
        <f>SUM(E1427:E1430)</f>
        <v>324</v>
      </c>
      <c r="F1426" s="84">
        <f>SUM(F1427:F1430)</f>
        <v>28</v>
      </c>
      <c r="G1426" s="84">
        <f>SUM(G1427:G1430)</f>
        <v>0</v>
      </c>
      <c r="H1426" s="129"/>
    </row>
    <row r="1427" spans="1:10" x14ac:dyDescent="0.2">
      <c r="A1427" s="193" t="s">
        <v>787</v>
      </c>
      <c r="B1427" s="6" t="s">
        <v>148</v>
      </c>
      <c r="C1427" s="63" t="s">
        <v>656</v>
      </c>
      <c r="D1427" s="90">
        <v>108</v>
      </c>
      <c r="E1427" s="90">
        <v>100</v>
      </c>
      <c r="F1427" s="90"/>
      <c r="G1427" s="90"/>
      <c r="H1427" s="136">
        <v>0.2</v>
      </c>
    </row>
    <row r="1428" spans="1:10" x14ac:dyDescent="0.2">
      <c r="A1428" s="194">
        <v>9</v>
      </c>
      <c r="B1428" s="4" t="s">
        <v>669</v>
      </c>
      <c r="C1428" s="37"/>
      <c r="D1428" s="84">
        <f>SUM(D1429:D1432)</f>
        <v>134</v>
      </c>
      <c r="E1428" s="84">
        <f>SUM(E1429:E1432)</f>
        <v>117</v>
      </c>
      <c r="F1428" s="84">
        <f>SUM(F1429:F1432)</f>
        <v>19</v>
      </c>
      <c r="G1428" s="84">
        <f>SUM(G1429:G1432)</f>
        <v>0</v>
      </c>
      <c r="H1428" s="129"/>
    </row>
    <row r="1429" spans="1:10" x14ac:dyDescent="0.2">
      <c r="A1429" s="193" t="s">
        <v>787</v>
      </c>
      <c r="B1429" s="6" t="s">
        <v>148</v>
      </c>
      <c r="C1429" s="63" t="s">
        <v>656</v>
      </c>
      <c r="D1429" s="90">
        <v>108</v>
      </c>
      <c r="E1429" s="90">
        <v>98</v>
      </c>
      <c r="F1429" s="90"/>
      <c r="G1429" s="90"/>
      <c r="H1429" s="136">
        <v>0.2</v>
      </c>
    </row>
    <row r="1430" spans="1:10" x14ac:dyDescent="0.2">
      <c r="A1430" s="194">
        <v>10</v>
      </c>
      <c r="B1430" s="4" t="s">
        <v>175</v>
      </c>
      <c r="C1430" s="37"/>
      <c r="D1430" s="84">
        <f>SUM(D1431:D1431)</f>
        <v>11</v>
      </c>
      <c r="E1430" s="84">
        <f>SUM(E1431:E1431)</f>
        <v>9</v>
      </c>
      <c r="F1430" s="84">
        <f>SUM(F1431:F1431)</f>
        <v>9</v>
      </c>
      <c r="G1430" s="84">
        <f>SUM(G1431:G1431)</f>
        <v>0</v>
      </c>
      <c r="H1430" s="129"/>
    </row>
    <row r="1431" spans="1:10" x14ac:dyDescent="0.2">
      <c r="A1431" s="193" t="s">
        <v>787</v>
      </c>
      <c r="B1431" s="6" t="s">
        <v>148</v>
      </c>
      <c r="C1431" s="63" t="s">
        <v>652</v>
      </c>
      <c r="D1431" s="90">
        <v>11</v>
      </c>
      <c r="E1431" s="90">
        <v>9</v>
      </c>
      <c r="F1431" s="90">
        <v>9</v>
      </c>
      <c r="G1431" s="90"/>
      <c r="H1431" s="136">
        <v>1</v>
      </c>
    </row>
    <row r="1432" spans="1:10" x14ac:dyDescent="0.2">
      <c r="A1432" s="189">
        <v>11</v>
      </c>
      <c r="B1432" s="2" t="s">
        <v>102</v>
      </c>
      <c r="C1432" s="34"/>
      <c r="D1432" s="70">
        <f>SUM(D1433:D1433)</f>
        <v>4</v>
      </c>
      <c r="E1432" s="70">
        <f>SUM(E1433:E1433)</f>
        <v>1</v>
      </c>
      <c r="F1432" s="70">
        <f>SUM(F1433:F1433)</f>
        <v>1</v>
      </c>
      <c r="G1432" s="70">
        <f>SUM(G1433:G1433)</f>
        <v>0</v>
      </c>
      <c r="H1432" s="111"/>
    </row>
    <row r="1433" spans="1:10" x14ac:dyDescent="0.2">
      <c r="A1433" s="197" t="s">
        <v>787</v>
      </c>
      <c r="B1433" s="9" t="s">
        <v>76</v>
      </c>
      <c r="C1433" s="332" t="s">
        <v>481</v>
      </c>
      <c r="D1433" s="339">
        <v>4</v>
      </c>
      <c r="E1433" s="339">
        <v>1</v>
      </c>
      <c r="F1433" s="339">
        <v>1</v>
      </c>
      <c r="G1433" s="336"/>
      <c r="H1433" s="337">
        <v>0.5</v>
      </c>
    </row>
    <row r="1434" spans="1:10" x14ac:dyDescent="0.2">
      <c r="A1434" s="189">
        <v>12</v>
      </c>
      <c r="B1434" s="2" t="s">
        <v>107</v>
      </c>
      <c r="C1434" s="34"/>
      <c r="D1434" s="70">
        <f>SUM(D1435:D1437)</f>
        <v>102</v>
      </c>
      <c r="E1434" s="70">
        <f>SUM(E1435:E1437)</f>
        <v>44</v>
      </c>
      <c r="F1434" s="70">
        <f>SUM(F1435:F1437)</f>
        <v>44</v>
      </c>
      <c r="G1434" s="70">
        <f>SUM(G1435:G1437)</f>
        <v>0</v>
      </c>
      <c r="H1434" s="111"/>
    </row>
    <row r="1435" spans="1:10" x14ac:dyDescent="0.2">
      <c r="A1435" s="192" t="s">
        <v>787</v>
      </c>
      <c r="B1435" s="5" t="s">
        <v>125</v>
      </c>
      <c r="C1435" s="54" t="s">
        <v>397</v>
      </c>
      <c r="D1435" s="93">
        <v>0</v>
      </c>
      <c r="E1435" s="93">
        <v>0</v>
      </c>
      <c r="F1435" s="93">
        <v>0</v>
      </c>
      <c r="G1435" s="93">
        <v>0</v>
      </c>
      <c r="H1435" s="140">
        <v>0.4</v>
      </c>
    </row>
    <row r="1436" spans="1:10" x14ac:dyDescent="0.2">
      <c r="A1436" s="194" t="s">
        <v>787</v>
      </c>
      <c r="B1436" s="7" t="s">
        <v>76</v>
      </c>
      <c r="C1436" s="332" t="s">
        <v>482</v>
      </c>
      <c r="D1436" s="339">
        <v>39</v>
      </c>
      <c r="E1436" s="339">
        <v>24</v>
      </c>
      <c r="F1436" s="339">
        <v>24</v>
      </c>
      <c r="G1436" s="336"/>
      <c r="H1436" s="337">
        <v>0.3</v>
      </c>
    </row>
    <row r="1437" spans="1:10" x14ac:dyDescent="0.2">
      <c r="A1437" s="194" t="s">
        <v>787</v>
      </c>
      <c r="B1437" s="7" t="s">
        <v>76</v>
      </c>
      <c r="C1437" s="332" t="s">
        <v>490</v>
      </c>
      <c r="D1437" s="339">
        <v>63</v>
      </c>
      <c r="E1437" s="339">
        <v>20</v>
      </c>
      <c r="F1437" s="339">
        <v>20</v>
      </c>
      <c r="G1437" s="336"/>
      <c r="H1437" s="337">
        <v>0.5</v>
      </c>
    </row>
    <row r="1438" spans="1:10" x14ac:dyDescent="0.2">
      <c r="A1438" s="189">
        <v>13</v>
      </c>
      <c r="B1438" s="2" t="s">
        <v>293</v>
      </c>
      <c r="C1438" s="34"/>
      <c r="D1438" s="70">
        <f>SUM(D1439:D1439)</f>
        <v>12</v>
      </c>
      <c r="E1438" s="70">
        <f>SUM(E1439:E1439)</f>
        <v>5</v>
      </c>
      <c r="F1438" s="70">
        <f>SUM(F1439:F1439)</f>
        <v>5</v>
      </c>
      <c r="G1438" s="70">
        <f>SUM(G1439:G1439)</f>
        <v>0</v>
      </c>
      <c r="H1438" s="111"/>
    </row>
    <row r="1439" spans="1:10" x14ac:dyDescent="0.2">
      <c r="A1439" s="193" t="s">
        <v>787</v>
      </c>
      <c r="B1439" s="6" t="s">
        <v>76</v>
      </c>
      <c r="C1439" s="332" t="s">
        <v>481</v>
      </c>
      <c r="D1439" s="336">
        <v>12</v>
      </c>
      <c r="E1439" s="336">
        <v>5</v>
      </c>
      <c r="F1439" s="336">
        <v>5</v>
      </c>
      <c r="G1439" s="336"/>
      <c r="H1439" s="337">
        <v>0.3</v>
      </c>
    </row>
    <row r="1440" spans="1:10" s="3" customFormat="1" x14ac:dyDescent="0.2">
      <c r="A1440" s="189">
        <v>14</v>
      </c>
      <c r="B1440" s="2" t="s">
        <v>77</v>
      </c>
      <c r="C1440" s="34"/>
      <c r="D1440" s="70">
        <f>SUM(D1441:D1441)</f>
        <v>12</v>
      </c>
      <c r="E1440" s="70">
        <f>SUM(E1441:E1441)</f>
        <v>9</v>
      </c>
      <c r="F1440" s="70">
        <f>SUM(F1441:F1441)</f>
        <v>9</v>
      </c>
      <c r="G1440" s="70">
        <f>SUM(G1441:G1441)</f>
        <v>0</v>
      </c>
      <c r="H1440" s="111"/>
      <c r="J1440" s="1"/>
    </row>
    <row r="1441" spans="1:8" x14ac:dyDescent="0.2">
      <c r="A1441" s="193" t="s">
        <v>787</v>
      </c>
      <c r="B1441" s="6" t="s">
        <v>76</v>
      </c>
      <c r="C1441" s="332" t="s">
        <v>477</v>
      </c>
      <c r="D1441" s="339">
        <v>12</v>
      </c>
      <c r="E1441" s="339">
        <v>9</v>
      </c>
      <c r="F1441" s="339">
        <v>9</v>
      </c>
      <c r="G1441" s="340"/>
      <c r="H1441" s="341">
        <v>0.35</v>
      </c>
    </row>
    <row r="1442" spans="1:8" x14ac:dyDescent="0.2">
      <c r="A1442" s="189">
        <v>15</v>
      </c>
      <c r="B1442" s="2" t="s">
        <v>133</v>
      </c>
      <c r="C1442" s="42"/>
      <c r="D1442" s="70">
        <f>SUM(D1443:D1444)</f>
        <v>12</v>
      </c>
      <c r="E1442" s="70">
        <f>SUM(E1443:E1444)</f>
        <v>3</v>
      </c>
      <c r="F1442" s="70">
        <f>SUM(F1443:F1444)</f>
        <v>3</v>
      </c>
      <c r="G1442" s="70">
        <f>SUM(G1443:G1444)</f>
        <v>0</v>
      </c>
      <c r="H1442" s="110"/>
    </row>
    <row r="1443" spans="1:8" x14ac:dyDescent="0.2">
      <c r="A1443" s="195" t="s">
        <v>787</v>
      </c>
      <c r="B1443" s="46" t="s">
        <v>76</v>
      </c>
      <c r="C1443" s="332" t="s">
        <v>485</v>
      </c>
      <c r="D1443" s="339">
        <v>10</v>
      </c>
      <c r="E1443" s="339">
        <v>1</v>
      </c>
      <c r="F1443" s="339">
        <v>1</v>
      </c>
      <c r="G1443" s="340"/>
      <c r="H1443" s="341">
        <v>0.7</v>
      </c>
    </row>
    <row r="1444" spans="1:8" x14ac:dyDescent="0.2">
      <c r="A1444" s="197" t="s">
        <v>787</v>
      </c>
      <c r="B1444" s="9" t="s">
        <v>76</v>
      </c>
      <c r="C1444" s="332" t="s">
        <v>484</v>
      </c>
      <c r="D1444" s="339">
        <v>2</v>
      </c>
      <c r="E1444" s="339">
        <v>2</v>
      </c>
      <c r="F1444" s="339">
        <v>2</v>
      </c>
      <c r="G1444" s="340"/>
      <c r="H1444" s="341">
        <v>0.3</v>
      </c>
    </row>
    <row r="1445" spans="1:8" x14ac:dyDescent="0.2">
      <c r="A1445" s="189">
        <v>16</v>
      </c>
      <c r="B1445" s="2" t="s">
        <v>653</v>
      </c>
      <c r="C1445" s="34"/>
      <c r="D1445" s="70">
        <f>SUM(D1446:D1446)</f>
        <v>0</v>
      </c>
      <c r="E1445" s="70">
        <f>SUM(E1446:E1446)</f>
        <v>7</v>
      </c>
      <c r="F1445" s="70">
        <f>SUM(F1446:F1446)</f>
        <v>7</v>
      </c>
      <c r="G1445" s="70">
        <f>SUM(G1446:G1446)</f>
        <v>0</v>
      </c>
      <c r="H1445" s="111"/>
    </row>
    <row r="1446" spans="1:8" x14ac:dyDescent="0.2">
      <c r="A1446" s="193" t="s">
        <v>787</v>
      </c>
      <c r="B1446" s="6" t="s">
        <v>148</v>
      </c>
      <c r="C1446" s="63" t="s">
        <v>642</v>
      </c>
      <c r="D1446" s="90">
        <v>0</v>
      </c>
      <c r="E1446" s="90">
        <v>7</v>
      </c>
      <c r="F1446" s="90">
        <v>7</v>
      </c>
      <c r="G1446" s="90"/>
      <c r="H1446" s="136">
        <v>0.3</v>
      </c>
    </row>
    <row r="1447" spans="1:8" x14ac:dyDescent="0.2">
      <c r="A1447" s="189">
        <v>17</v>
      </c>
      <c r="B1447" s="2" t="s">
        <v>138</v>
      </c>
      <c r="C1447" s="34"/>
      <c r="D1447" s="70">
        <f>SUM(D1448:D1448)</f>
        <v>0</v>
      </c>
      <c r="E1447" s="70">
        <f>SUM(E1448:E1448)</f>
        <v>70</v>
      </c>
      <c r="F1447" s="70">
        <f>SUM(F1448:F1448)</f>
        <v>70</v>
      </c>
      <c r="G1447" s="70">
        <f>SUM(G1448:G1448)</f>
        <v>0</v>
      </c>
      <c r="H1447" s="111"/>
    </row>
    <row r="1448" spans="1:8" x14ac:dyDescent="0.2">
      <c r="A1448" s="193" t="s">
        <v>787</v>
      </c>
      <c r="B1448" s="6" t="s">
        <v>148</v>
      </c>
      <c r="C1448" s="63" t="s">
        <v>642</v>
      </c>
      <c r="D1448" s="90">
        <v>0</v>
      </c>
      <c r="E1448" s="90">
        <v>70</v>
      </c>
      <c r="F1448" s="90">
        <v>70</v>
      </c>
      <c r="G1448" s="90"/>
      <c r="H1448" s="136">
        <v>0.3</v>
      </c>
    </row>
    <row r="1449" spans="1:8" x14ac:dyDescent="0.2">
      <c r="A1449" s="189">
        <v>18</v>
      </c>
      <c r="B1449" s="2" t="s">
        <v>654</v>
      </c>
      <c r="C1449" s="34"/>
      <c r="D1449" s="70">
        <f>SUM(D1450:D1450)</f>
        <v>0</v>
      </c>
      <c r="E1449" s="70">
        <f>SUM(E1450:E1450)</f>
        <v>100</v>
      </c>
      <c r="F1449" s="70">
        <f>SUM(F1450:F1450)</f>
        <v>100</v>
      </c>
      <c r="G1449" s="70">
        <f>SUM(G1450:G1450)</f>
        <v>0</v>
      </c>
      <c r="H1449" s="111"/>
    </row>
    <row r="1450" spans="1:8" x14ac:dyDescent="0.2">
      <c r="A1450" s="193" t="s">
        <v>787</v>
      </c>
      <c r="B1450" s="6" t="s">
        <v>148</v>
      </c>
      <c r="C1450" s="63" t="s">
        <v>642</v>
      </c>
      <c r="D1450" s="90">
        <v>0</v>
      </c>
      <c r="E1450" s="90">
        <v>100</v>
      </c>
      <c r="F1450" s="90">
        <v>100</v>
      </c>
      <c r="G1450" s="90"/>
      <c r="H1450" s="136">
        <v>0.3</v>
      </c>
    </row>
    <row r="1451" spans="1:8" x14ac:dyDescent="0.2">
      <c r="A1451" s="189">
        <v>19</v>
      </c>
      <c r="B1451" s="2" t="s">
        <v>99</v>
      </c>
      <c r="C1451" s="34"/>
      <c r="D1451" s="70">
        <f>SUM(D1452:D1453)</f>
        <v>114</v>
      </c>
      <c r="E1451" s="70">
        <f t="shared" ref="E1451:G1451" si="32">SUM(E1452:E1453)</f>
        <v>111</v>
      </c>
      <c r="F1451" s="70">
        <f t="shared" si="32"/>
        <v>3</v>
      </c>
      <c r="G1451" s="70">
        <f t="shared" si="32"/>
        <v>0</v>
      </c>
      <c r="H1451" s="111"/>
    </row>
    <row r="1452" spans="1:8" x14ac:dyDescent="0.2">
      <c r="A1452" s="192" t="s">
        <v>787</v>
      </c>
      <c r="B1452" s="5" t="s">
        <v>76</v>
      </c>
      <c r="C1452" s="332" t="s">
        <v>481</v>
      </c>
      <c r="D1452" s="336">
        <v>6</v>
      </c>
      <c r="E1452" s="336">
        <v>3</v>
      </c>
      <c r="F1452" s="336">
        <v>3</v>
      </c>
      <c r="G1452" s="336"/>
      <c r="H1452" s="337">
        <v>0.2</v>
      </c>
    </row>
    <row r="1453" spans="1:8" x14ac:dyDescent="0.2">
      <c r="A1453" s="205" t="s">
        <v>787</v>
      </c>
      <c r="B1453" s="38" t="s">
        <v>148</v>
      </c>
      <c r="C1453" s="18" t="s">
        <v>656</v>
      </c>
      <c r="D1453" s="161">
        <v>108</v>
      </c>
      <c r="E1453" s="161">
        <v>108</v>
      </c>
      <c r="F1453" s="161"/>
      <c r="G1453" s="161"/>
      <c r="H1453" s="139">
        <v>0.2</v>
      </c>
    </row>
    <row r="1454" spans="1:8" x14ac:dyDescent="0.2">
      <c r="A1454" s="189">
        <v>20</v>
      </c>
      <c r="B1454" s="2" t="s">
        <v>212</v>
      </c>
      <c r="C1454" s="34"/>
      <c r="D1454" s="70">
        <f>SUM(D1455:D1455)</f>
        <v>23</v>
      </c>
      <c r="E1454" s="70">
        <f>SUM(E1455:E1455)</f>
        <v>23</v>
      </c>
      <c r="F1454" s="70">
        <f>SUM(F1455:F1455)</f>
        <v>23</v>
      </c>
      <c r="G1454" s="70">
        <f>SUM(G1455:G1455)</f>
        <v>0</v>
      </c>
      <c r="H1454" s="111"/>
    </row>
    <row r="1455" spans="1:8" x14ac:dyDescent="0.2">
      <c r="A1455" s="204" t="s">
        <v>787</v>
      </c>
      <c r="B1455" s="5" t="s">
        <v>76</v>
      </c>
      <c r="C1455" s="332" t="s">
        <v>477</v>
      </c>
      <c r="D1455" s="336">
        <v>23</v>
      </c>
      <c r="E1455" s="336">
        <v>23</v>
      </c>
      <c r="F1455" s="336">
        <v>23</v>
      </c>
      <c r="G1455" s="336"/>
      <c r="H1455" s="337">
        <v>0.2</v>
      </c>
    </row>
    <row r="1456" spans="1:8" x14ac:dyDescent="0.2">
      <c r="A1456" s="189">
        <v>21</v>
      </c>
      <c r="B1456" s="2" t="s">
        <v>294</v>
      </c>
      <c r="C1456" s="34"/>
      <c r="D1456" s="70">
        <f>SUM(D1457:D1458)</f>
        <v>71</v>
      </c>
      <c r="E1456" s="70">
        <f>SUM(E1457:E1458)</f>
        <v>60</v>
      </c>
      <c r="F1456" s="70">
        <f>SUM(F1457:F1458)</f>
        <v>60</v>
      </c>
      <c r="G1456" s="70">
        <f>SUM(G1457:G1458)</f>
        <v>0</v>
      </c>
      <c r="H1456" s="111"/>
    </row>
    <row r="1457" spans="1:8" x14ac:dyDescent="0.2">
      <c r="A1457" s="195" t="s">
        <v>787</v>
      </c>
      <c r="B1457" s="46" t="s">
        <v>76</v>
      </c>
      <c r="C1457" s="19" t="s">
        <v>477</v>
      </c>
      <c r="D1457" s="92">
        <v>20</v>
      </c>
      <c r="E1457" s="92">
        <v>20</v>
      </c>
      <c r="F1457" s="92">
        <v>20</v>
      </c>
      <c r="G1457" s="92"/>
      <c r="H1457" s="137">
        <v>0.15</v>
      </c>
    </row>
    <row r="1458" spans="1:8" x14ac:dyDescent="0.2">
      <c r="A1458" s="197" t="s">
        <v>787</v>
      </c>
      <c r="B1458" s="9" t="s">
        <v>76</v>
      </c>
      <c r="C1458" s="160" t="s">
        <v>481</v>
      </c>
      <c r="D1458" s="72">
        <v>51</v>
      </c>
      <c r="E1458" s="72">
        <v>40</v>
      </c>
      <c r="F1458" s="72">
        <v>40</v>
      </c>
      <c r="G1458" s="72"/>
      <c r="H1458" s="114">
        <v>0.4</v>
      </c>
    </row>
    <row r="1459" spans="1:8" x14ac:dyDescent="0.2">
      <c r="A1459" s="189">
        <v>22</v>
      </c>
      <c r="B1459" s="2" t="s">
        <v>108</v>
      </c>
      <c r="C1459" s="34"/>
      <c r="D1459" s="70">
        <f>SUM(D1460:D1462)</f>
        <v>191</v>
      </c>
      <c r="E1459" s="70">
        <f>SUM(E1460:E1462)</f>
        <v>109</v>
      </c>
      <c r="F1459" s="70">
        <f>SUM(F1460:F1462)</f>
        <v>109</v>
      </c>
      <c r="G1459" s="70">
        <f>SUM(G1460:G1462)</f>
        <v>0</v>
      </c>
      <c r="H1459" s="111"/>
    </row>
    <row r="1460" spans="1:8" x14ac:dyDescent="0.2">
      <c r="A1460" s="194" t="s">
        <v>787</v>
      </c>
      <c r="B1460" s="7" t="s">
        <v>76</v>
      </c>
      <c r="C1460" s="332" t="s">
        <v>478</v>
      </c>
      <c r="D1460" s="339">
        <v>11</v>
      </c>
      <c r="E1460" s="339">
        <v>11</v>
      </c>
      <c r="F1460" s="339">
        <v>11</v>
      </c>
      <c r="G1460" s="336"/>
      <c r="H1460" s="337">
        <v>0.3</v>
      </c>
    </row>
    <row r="1461" spans="1:8" x14ac:dyDescent="0.2">
      <c r="A1461" s="194" t="s">
        <v>787</v>
      </c>
      <c r="B1461" s="7" t="s">
        <v>76</v>
      </c>
      <c r="C1461" s="332" t="s">
        <v>482</v>
      </c>
      <c r="D1461" s="339">
        <v>54</v>
      </c>
      <c r="E1461" s="339">
        <v>50</v>
      </c>
      <c r="F1461" s="339">
        <v>50</v>
      </c>
      <c r="G1461" s="336"/>
      <c r="H1461" s="337">
        <v>0.5</v>
      </c>
    </row>
    <row r="1462" spans="1:8" x14ac:dyDescent="0.2">
      <c r="A1462" s="194" t="s">
        <v>787</v>
      </c>
      <c r="B1462" s="7" t="s">
        <v>76</v>
      </c>
      <c r="C1462" s="332" t="s">
        <v>489</v>
      </c>
      <c r="D1462" s="339">
        <v>126</v>
      </c>
      <c r="E1462" s="339">
        <v>48</v>
      </c>
      <c r="F1462" s="339">
        <v>48</v>
      </c>
      <c r="G1462" s="336"/>
      <c r="H1462" s="337">
        <v>0.7</v>
      </c>
    </row>
    <row r="1463" spans="1:8" x14ac:dyDescent="0.2">
      <c r="A1463" s="189">
        <v>23</v>
      </c>
      <c r="B1463" s="2" t="s">
        <v>124</v>
      </c>
      <c r="C1463" s="34"/>
      <c r="D1463" s="70">
        <f>SUM(D1464:D1465)</f>
        <v>32</v>
      </c>
      <c r="E1463" s="70">
        <f>SUM(E1464:E1465)</f>
        <v>22</v>
      </c>
      <c r="F1463" s="70">
        <f>SUM(F1464:F1465)</f>
        <v>22</v>
      </c>
      <c r="G1463" s="70">
        <f>SUM(G1464:G1465)</f>
        <v>0</v>
      </c>
      <c r="H1463" s="111"/>
    </row>
    <row r="1464" spans="1:8" x14ac:dyDescent="0.2">
      <c r="A1464" s="194" t="s">
        <v>787</v>
      </c>
      <c r="B1464" s="7" t="s">
        <v>76</v>
      </c>
      <c r="C1464" s="37" t="s">
        <v>481</v>
      </c>
      <c r="D1464" s="89">
        <v>24</v>
      </c>
      <c r="E1464" s="89">
        <v>19</v>
      </c>
      <c r="F1464" s="89">
        <v>19</v>
      </c>
      <c r="G1464" s="89"/>
      <c r="H1464" s="129">
        <v>0.3</v>
      </c>
    </row>
    <row r="1465" spans="1:8" x14ac:dyDescent="0.2">
      <c r="A1465" s="195" t="s">
        <v>787</v>
      </c>
      <c r="B1465" s="46" t="s">
        <v>76</v>
      </c>
      <c r="C1465" s="19" t="s">
        <v>481</v>
      </c>
      <c r="D1465" s="92">
        <v>8</v>
      </c>
      <c r="E1465" s="92">
        <v>3</v>
      </c>
      <c r="F1465" s="92">
        <v>3</v>
      </c>
      <c r="G1465" s="92"/>
      <c r="H1465" s="137">
        <v>0.7</v>
      </c>
    </row>
    <row r="1466" spans="1:8" x14ac:dyDescent="0.2">
      <c r="A1466" s="189">
        <v>24</v>
      </c>
      <c r="B1466" s="2" t="s">
        <v>291</v>
      </c>
      <c r="C1466" s="34"/>
      <c r="D1466" s="70">
        <f>SUM(D1467:D1468)</f>
        <v>20</v>
      </c>
      <c r="E1466" s="70">
        <f t="shared" ref="E1466:G1466" si="33">SUM(E1467:E1468)</f>
        <v>18</v>
      </c>
      <c r="F1466" s="70">
        <f t="shared" si="33"/>
        <v>18</v>
      </c>
      <c r="G1466" s="70">
        <f t="shared" si="33"/>
        <v>0</v>
      </c>
      <c r="H1466" s="111"/>
    </row>
    <row r="1467" spans="1:8" x14ac:dyDescent="0.2">
      <c r="A1467" s="197" t="s">
        <v>787</v>
      </c>
      <c r="B1467" s="9" t="s">
        <v>76</v>
      </c>
      <c r="C1467" s="332" t="s">
        <v>476</v>
      </c>
      <c r="D1467" s="339">
        <v>7</v>
      </c>
      <c r="E1467" s="339">
        <v>7</v>
      </c>
      <c r="F1467" s="339">
        <v>7</v>
      </c>
      <c r="G1467" s="336"/>
      <c r="H1467" s="337">
        <v>0.25</v>
      </c>
    </row>
    <row r="1468" spans="1:8" x14ac:dyDescent="0.2">
      <c r="A1468" s="197" t="s">
        <v>787</v>
      </c>
      <c r="B1468" s="9" t="s">
        <v>76</v>
      </c>
      <c r="C1468" s="332" t="s">
        <v>477</v>
      </c>
      <c r="D1468" s="339">
        <v>13</v>
      </c>
      <c r="E1468" s="339">
        <v>11</v>
      </c>
      <c r="F1468" s="339">
        <v>11</v>
      </c>
      <c r="G1468" s="336"/>
      <c r="H1468" s="337">
        <v>0.25</v>
      </c>
    </row>
    <row r="1469" spans="1:8" x14ac:dyDescent="0.2">
      <c r="A1469" s="206">
        <v>25</v>
      </c>
      <c r="B1469" s="2" t="s">
        <v>670</v>
      </c>
      <c r="C1469" s="34"/>
      <c r="D1469" s="70">
        <f>SUM(D1470)</f>
        <v>210</v>
      </c>
      <c r="E1469" s="70">
        <f>SUM(E1470)</f>
        <v>210</v>
      </c>
      <c r="F1469" s="70">
        <f>SUM(F1470)</f>
        <v>0</v>
      </c>
      <c r="G1469" s="70">
        <f>SUM(G1470)</f>
        <v>0</v>
      </c>
      <c r="H1469" s="111"/>
    </row>
    <row r="1470" spans="1:8" x14ac:dyDescent="0.2">
      <c r="A1470" s="214" t="s">
        <v>787</v>
      </c>
      <c r="B1470" s="6" t="s">
        <v>120</v>
      </c>
      <c r="C1470" s="63" t="s">
        <v>374</v>
      </c>
      <c r="D1470" s="90">
        <v>210</v>
      </c>
      <c r="E1470" s="90">
        <v>210</v>
      </c>
      <c r="F1470" s="90">
        <v>0</v>
      </c>
      <c r="G1470" s="90">
        <v>0</v>
      </c>
      <c r="H1470" s="136">
        <v>0.15</v>
      </c>
    </row>
    <row r="1471" spans="1:8" x14ac:dyDescent="0.2">
      <c r="A1471" s="217">
        <v>26</v>
      </c>
      <c r="B1471" s="26" t="s">
        <v>609</v>
      </c>
      <c r="C1471" s="36"/>
      <c r="D1471" s="85">
        <f>SUM(D1472:D1474)</f>
        <v>179</v>
      </c>
      <c r="E1471" s="85">
        <f>SUM(E1472:E1474)</f>
        <v>109</v>
      </c>
      <c r="F1471" s="85">
        <f>SUM(F1472:F1474)</f>
        <v>109</v>
      </c>
      <c r="G1471" s="85">
        <f>SUM(G1472:G1474)</f>
        <v>0</v>
      </c>
      <c r="H1471" s="131"/>
    </row>
    <row r="1472" spans="1:8" x14ac:dyDescent="0.2">
      <c r="A1472" s="207" t="s">
        <v>787</v>
      </c>
      <c r="B1472" s="5" t="s">
        <v>76</v>
      </c>
      <c r="C1472" s="54" t="s">
        <v>477</v>
      </c>
      <c r="D1472" s="93">
        <v>79</v>
      </c>
      <c r="E1472" s="93">
        <v>78</v>
      </c>
      <c r="F1472" s="93">
        <v>78</v>
      </c>
      <c r="G1472" s="93"/>
      <c r="H1472" s="140">
        <v>0.2</v>
      </c>
    </row>
    <row r="1473" spans="1:10" x14ac:dyDescent="0.2">
      <c r="A1473" s="218" t="s">
        <v>787</v>
      </c>
      <c r="B1473" s="5" t="s">
        <v>76</v>
      </c>
      <c r="C1473" s="160" t="s">
        <v>481</v>
      </c>
      <c r="D1473" s="72">
        <v>87</v>
      </c>
      <c r="E1473" s="72">
        <v>18</v>
      </c>
      <c r="F1473" s="72">
        <v>18</v>
      </c>
      <c r="G1473" s="72"/>
      <c r="H1473" s="114">
        <v>0.2</v>
      </c>
    </row>
    <row r="1474" spans="1:10" x14ac:dyDescent="0.2">
      <c r="A1474" s="218" t="s">
        <v>787</v>
      </c>
      <c r="B1474" s="5" t="s">
        <v>76</v>
      </c>
      <c r="C1474" s="160" t="s">
        <v>477</v>
      </c>
      <c r="D1474" s="72">
        <v>13</v>
      </c>
      <c r="E1474" s="72">
        <v>13</v>
      </c>
      <c r="F1474" s="72">
        <v>13</v>
      </c>
      <c r="G1474" s="72"/>
      <c r="H1474" s="114">
        <v>0.2</v>
      </c>
    </row>
    <row r="1475" spans="1:10" s="3" customFormat="1" x14ac:dyDescent="0.2">
      <c r="A1475" s="40">
        <v>27</v>
      </c>
      <c r="B1475" s="342" t="s">
        <v>671</v>
      </c>
      <c r="C1475" s="42"/>
      <c r="D1475" s="70">
        <f>SUM(D1476)</f>
        <v>198</v>
      </c>
      <c r="E1475" s="70">
        <f>SUM(E1476)</f>
        <v>190</v>
      </c>
      <c r="F1475" s="70">
        <f>SUM(F1476)</f>
        <v>0</v>
      </c>
      <c r="G1475" s="70">
        <f>SUM(G1476)</f>
        <v>0</v>
      </c>
      <c r="H1475" s="110"/>
      <c r="J1475" s="1"/>
    </row>
    <row r="1476" spans="1:10" x14ac:dyDescent="0.2">
      <c r="A1476" s="190" t="s">
        <v>787</v>
      </c>
      <c r="B1476" s="6" t="s">
        <v>148</v>
      </c>
      <c r="C1476" s="343" t="s">
        <v>656</v>
      </c>
      <c r="D1476" s="344">
        <v>198</v>
      </c>
      <c r="E1476" s="344">
        <v>190</v>
      </c>
      <c r="F1476" s="344"/>
      <c r="G1476" s="344"/>
      <c r="H1476" s="345">
        <v>0.15</v>
      </c>
    </row>
    <row r="1477" spans="1:10" s="3" customFormat="1" x14ac:dyDescent="0.2">
      <c r="A1477" s="40">
        <v>28</v>
      </c>
      <c r="B1477" s="342" t="s">
        <v>672</v>
      </c>
      <c r="C1477" s="307"/>
      <c r="D1477" s="70">
        <f>SUM(D1478)</f>
        <v>198</v>
      </c>
      <c r="E1477" s="70">
        <f>SUM(E1478)</f>
        <v>198</v>
      </c>
      <c r="F1477" s="70">
        <f>SUM(F1478)</f>
        <v>0</v>
      </c>
      <c r="G1477" s="70">
        <f>SUM(G1478)</f>
        <v>0</v>
      </c>
      <c r="H1477" s="110"/>
      <c r="J1477" s="1"/>
    </row>
    <row r="1478" spans="1:10" x14ac:dyDescent="0.2">
      <c r="A1478" s="190" t="s">
        <v>787</v>
      </c>
      <c r="B1478" s="6" t="s">
        <v>148</v>
      </c>
      <c r="C1478" s="343" t="s">
        <v>656</v>
      </c>
      <c r="D1478" s="344">
        <v>198</v>
      </c>
      <c r="E1478" s="344">
        <v>198</v>
      </c>
      <c r="F1478" s="344"/>
      <c r="G1478" s="344"/>
      <c r="H1478" s="345">
        <v>0.15</v>
      </c>
    </row>
    <row r="1479" spans="1:10" s="3" customFormat="1" x14ac:dyDescent="0.2">
      <c r="A1479" s="40">
        <v>29</v>
      </c>
      <c r="B1479" s="342" t="s">
        <v>673</v>
      </c>
      <c r="C1479" s="307"/>
      <c r="D1479" s="70">
        <f>SUM(D1480)</f>
        <v>198</v>
      </c>
      <c r="E1479" s="70">
        <f>SUM(E1480)</f>
        <v>198</v>
      </c>
      <c r="F1479" s="70">
        <f>SUM(F1480)</f>
        <v>0</v>
      </c>
      <c r="G1479" s="70">
        <f>SUM(G1480)</f>
        <v>0</v>
      </c>
      <c r="H1479" s="110"/>
      <c r="J1479" s="1"/>
    </row>
    <row r="1480" spans="1:10" x14ac:dyDescent="0.2">
      <c r="A1480" s="190" t="s">
        <v>787</v>
      </c>
      <c r="B1480" s="6" t="s">
        <v>148</v>
      </c>
      <c r="C1480" s="343" t="s">
        <v>656</v>
      </c>
      <c r="D1480" s="344">
        <v>198</v>
      </c>
      <c r="E1480" s="344">
        <v>198</v>
      </c>
      <c r="F1480" s="344"/>
      <c r="G1480" s="344"/>
      <c r="H1480" s="345">
        <v>0.15</v>
      </c>
    </row>
    <row r="1481" spans="1:10" s="3" customFormat="1" x14ac:dyDescent="0.2">
      <c r="A1481" s="40">
        <v>30</v>
      </c>
      <c r="B1481" s="342" t="s">
        <v>674</v>
      </c>
      <c r="C1481" s="307"/>
      <c r="D1481" s="70">
        <f>SUM(D1482)</f>
        <v>198</v>
      </c>
      <c r="E1481" s="70">
        <f>SUM(E1482)</f>
        <v>190</v>
      </c>
      <c r="F1481" s="70">
        <f>SUM(F1482)</f>
        <v>0</v>
      </c>
      <c r="G1481" s="70">
        <f>SUM(G1482)</f>
        <v>0</v>
      </c>
      <c r="H1481" s="110"/>
      <c r="J1481" s="1"/>
    </row>
    <row r="1482" spans="1:10" x14ac:dyDescent="0.2">
      <c r="A1482" s="190" t="s">
        <v>787</v>
      </c>
      <c r="B1482" s="6" t="s">
        <v>148</v>
      </c>
      <c r="C1482" s="343" t="s">
        <v>656</v>
      </c>
      <c r="D1482" s="344">
        <v>198</v>
      </c>
      <c r="E1482" s="344">
        <v>190</v>
      </c>
      <c r="F1482" s="344"/>
      <c r="G1482" s="344"/>
      <c r="H1482" s="345">
        <v>0.2</v>
      </c>
    </row>
    <row r="1483" spans="1:10" s="3" customFormat="1" x14ac:dyDescent="0.2">
      <c r="A1483" s="40">
        <v>31</v>
      </c>
      <c r="B1483" s="342" t="s">
        <v>675</v>
      </c>
      <c r="C1483" s="307"/>
      <c r="D1483" s="70">
        <f>SUM(D1484)</f>
        <v>200</v>
      </c>
      <c r="E1483" s="70">
        <f>SUM(E1484)</f>
        <v>200</v>
      </c>
      <c r="F1483" s="70">
        <f>SUM(F1484)</f>
        <v>0</v>
      </c>
      <c r="G1483" s="70">
        <f>SUM(G1484)</f>
        <v>0</v>
      </c>
      <c r="H1483" s="110"/>
      <c r="J1483" s="1"/>
    </row>
    <row r="1484" spans="1:10" x14ac:dyDescent="0.2">
      <c r="A1484" s="190" t="s">
        <v>787</v>
      </c>
      <c r="B1484" s="6" t="s">
        <v>148</v>
      </c>
      <c r="C1484" s="343" t="s">
        <v>656</v>
      </c>
      <c r="D1484" s="344">
        <v>200</v>
      </c>
      <c r="E1484" s="344">
        <v>200</v>
      </c>
      <c r="F1484" s="344"/>
      <c r="G1484" s="344"/>
      <c r="H1484" s="345">
        <v>0.2</v>
      </c>
    </row>
    <row r="1485" spans="1:10" s="3" customFormat="1" x14ac:dyDescent="0.2">
      <c r="A1485" s="40">
        <v>32</v>
      </c>
      <c r="B1485" s="342" t="s">
        <v>676</v>
      </c>
      <c r="C1485" s="307"/>
      <c r="D1485" s="70">
        <f>SUM(D1486)</f>
        <v>150</v>
      </c>
      <c r="E1485" s="70">
        <f>SUM(E1486)</f>
        <v>150</v>
      </c>
      <c r="F1485" s="70">
        <f>SUM(F1486)</f>
        <v>0</v>
      </c>
      <c r="G1485" s="70">
        <f>SUM(G1486)</f>
        <v>0</v>
      </c>
      <c r="H1485" s="110"/>
      <c r="J1485" s="1"/>
    </row>
    <row r="1486" spans="1:10" x14ac:dyDescent="0.2">
      <c r="A1486" s="190" t="s">
        <v>787</v>
      </c>
      <c r="B1486" s="6" t="s">
        <v>148</v>
      </c>
      <c r="C1486" s="343" t="s">
        <v>656</v>
      </c>
      <c r="D1486" s="344">
        <v>150</v>
      </c>
      <c r="E1486" s="344">
        <v>150</v>
      </c>
      <c r="F1486" s="344"/>
      <c r="G1486" s="344"/>
      <c r="H1486" s="345">
        <v>0.2</v>
      </c>
    </row>
    <row r="1487" spans="1:10" s="3" customFormat="1" x14ac:dyDescent="0.2">
      <c r="A1487" s="40">
        <v>33</v>
      </c>
      <c r="B1487" s="342" t="s">
        <v>677</v>
      </c>
      <c r="C1487" s="307"/>
      <c r="D1487" s="70">
        <f>SUM(D1488)</f>
        <v>112</v>
      </c>
      <c r="E1487" s="70">
        <f>SUM(E1488)</f>
        <v>100</v>
      </c>
      <c r="F1487" s="70">
        <f>SUM(F1488)</f>
        <v>0</v>
      </c>
      <c r="G1487" s="70">
        <f>SUM(G1488)</f>
        <v>0</v>
      </c>
      <c r="H1487" s="110"/>
      <c r="J1487" s="1"/>
    </row>
    <row r="1488" spans="1:10" x14ac:dyDescent="0.2">
      <c r="A1488" s="190" t="s">
        <v>787</v>
      </c>
      <c r="B1488" s="6" t="s">
        <v>148</v>
      </c>
      <c r="C1488" s="343" t="s">
        <v>656</v>
      </c>
      <c r="D1488" s="344">
        <v>112</v>
      </c>
      <c r="E1488" s="344">
        <v>100</v>
      </c>
      <c r="F1488" s="344"/>
      <c r="G1488" s="344"/>
      <c r="H1488" s="345">
        <v>0.2</v>
      </c>
    </row>
    <row r="1489" spans="1:10" s="3" customFormat="1" x14ac:dyDescent="0.2">
      <c r="A1489" s="40">
        <v>34</v>
      </c>
      <c r="B1489" s="342" t="s">
        <v>678</v>
      </c>
      <c r="C1489" s="307"/>
      <c r="D1489" s="70">
        <f>SUM(D1490)</f>
        <v>100</v>
      </c>
      <c r="E1489" s="70">
        <f>SUM(E1490)</f>
        <v>100</v>
      </c>
      <c r="F1489" s="70">
        <f>SUM(F1490)</f>
        <v>0</v>
      </c>
      <c r="G1489" s="70">
        <f>SUM(G1490)</f>
        <v>0</v>
      </c>
      <c r="H1489" s="110"/>
      <c r="J1489" s="1"/>
    </row>
    <row r="1490" spans="1:10" x14ac:dyDescent="0.2">
      <c r="A1490" s="190" t="s">
        <v>787</v>
      </c>
      <c r="B1490" s="6" t="s">
        <v>148</v>
      </c>
      <c r="C1490" s="343" t="s">
        <v>656</v>
      </c>
      <c r="D1490" s="344">
        <v>100</v>
      </c>
      <c r="E1490" s="344">
        <v>100</v>
      </c>
      <c r="F1490" s="344"/>
      <c r="G1490" s="344"/>
      <c r="H1490" s="345">
        <v>0.2</v>
      </c>
    </row>
    <row r="1491" spans="1:10" s="3" customFormat="1" x14ac:dyDescent="0.2">
      <c r="A1491" s="40">
        <v>35</v>
      </c>
      <c r="B1491" s="342" t="s">
        <v>679</v>
      </c>
      <c r="C1491" s="307"/>
      <c r="D1491" s="70">
        <f>SUM(D1492)</f>
        <v>100</v>
      </c>
      <c r="E1491" s="70">
        <f>SUM(E1492)</f>
        <v>80</v>
      </c>
      <c r="F1491" s="70">
        <f>SUM(F1492)</f>
        <v>0</v>
      </c>
      <c r="G1491" s="70">
        <f>SUM(G1492)</f>
        <v>0</v>
      </c>
      <c r="H1491" s="110"/>
      <c r="J1491" s="1"/>
    </row>
    <row r="1492" spans="1:10" x14ac:dyDescent="0.2">
      <c r="A1492" s="190" t="s">
        <v>787</v>
      </c>
      <c r="B1492" s="6" t="s">
        <v>148</v>
      </c>
      <c r="C1492" s="343" t="s">
        <v>656</v>
      </c>
      <c r="D1492" s="344">
        <v>100</v>
      </c>
      <c r="E1492" s="344">
        <v>80</v>
      </c>
      <c r="F1492" s="344"/>
      <c r="G1492" s="344"/>
      <c r="H1492" s="345">
        <v>0.2</v>
      </c>
    </row>
    <row r="1493" spans="1:10" s="3" customFormat="1" x14ac:dyDescent="0.2">
      <c r="A1493" s="40">
        <v>36</v>
      </c>
      <c r="B1493" s="342" t="s">
        <v>680</v>
      </c>
      <c r="C1493" s="307"/>
      <c r="D1493" s="70">
        <f>SUM(D1494)</f>
        <v>198</v>
      </c>
      <c r="E1493" s="70">
        <f>SUM(E1494)</f>
        <v>190</v>
      </c>
      <c r="F1493" s="70">
        <f>SUM(F1494)</f>
        <v>0</v>
      </c>
      <c r="G1493" s="70">
        <f>SUM(G1494)</f>
        <v>0</v>
      </c>
      <c r="H1493" s="110"/>
      <c r="J1493" s="1"/>
    </row>
    <row r="1494" spans="1:10" x14ac:dyDescent="0.2">
      <c r="A1494" s="190" t="s">
        <v>787</v>
      </c>
      <c r="B1494" s="6" t="s">
        <v>148</v>
      </c>
      <c r="C1494" s="343" t="s">
        <v>656</v>
      </c>
      <c r="D1494" s="344">
        <v>198</v>
      </c>
      <c r="E1494" s="344">
        <v>190</v>
      </c>
      <c r="F1494" s="344"/>
      <c r="G1494" s="344"/>
      <c r="H1494" s="345">
        <v>0.4</v>
      </c>
    </row>
    <row r="1495" spans="1:10" x14ac:dyDescent="0.2">
      <c r="A1495" s="189">
        <v>37</v>
      </c>
      <c r="B1495" s="2" t="s">
        <v>111</v>
      </c>
      <c r="C1495" s="34"/>
      <c r="D1495" s="70">
        <f>SUM(D1496:D1496)</f>
        <v>48</v>
      </c>
      <c r="E1495" s="70">
        <f>SUM(E1496:E1496)</f>
        <v>43</v>
      </c>
      <c r="F1495" s="70">
        <f>SUM(F1496:F1496)</f>
        <v>43</v>
      </c>
      <c r="G1495" s="70">
        <f>SUM(G1496:G1496)</f>
        <v>0</v>
      </c>
      <c r="H1495" s="111"/>
    </row>
    <row r="1496" spans="1:10" x14ac:dyDescent="0.2">
      <c r="A1496" s="197" t="s">
        <v>787</v>
      </c>
      <c r="B1496" s="9" t="s">
        <v>76</v>
      </c>
      <c r="C1496" s="332" t="s">
        <v>477</v>
      </c>
      <c r="D1496" s="339">
        <v>48</v>
      </c>
      <c r="E1496" s="339">
        <v>43</v>
      </c>
      <c r="F1496" s="339">
        <v>43</v>
      </c>
      <c r="G1496" s="336"/>
      <c r="H1496" s="337">
        <v>0.3</v>
      </c>
    </row>
    <row r="1497" spans="1:10" x14ac:dyDescent="0.2">
      <c r="A1497" s="189">
        <v>38</v>
      </c>
      <c r="B1497" s="2" t="s">
        <v>70</v>
      </c>
      <c r="C1497" s="34"/>
      <c r="D1497" s="70">
        <f>SUM(D1498:D1499)</f>
        <v>104</v>
      </c>
      <c r="E1497" s="70">
        <f t="shared" ref="E1497:G1497" si="34">SUM(E1498:E1499)</f>
        <v>64</v>
      </c>
      <c r="F1497" s="70">
        <f t="shared" si="34"/>
        <v>64</v>
      </c>
      <c r="G1497" s="70">
        <f t="shared" si="34"/>
        <v>0</v>
      </c>
      <c r="H1497" s="111"/>
    </row>
    <row r="1498" spans="1:10" x14ac:dyDescent="0.2">
      <c r="A1498" s="194" t="s">
        <v>787</v>
      </c>
      <c r="B1498" s="5" t="s">
        <v>76</v>
      </c>
      <c r="C1498" s="332" t="s">
        <v>477</v>
      </c>
      <c r="D1498" s="339">
        <v>27</v>
      </c>
      <c r="E1498" s="339">
        <v>27</v>
      </c>
      <c r="F1498" s="339">
        <v>27</v>
      </c>
      <c r="G1498" s="336"/>
      <c r="H1498" s="337">
        <v>0.5</v>
      </c>
    </row>
    <row r="1499" spans="1:10" x14ac:dyDescent="0.2">
      <c r="A1499" s="204" t="s">
        <v>787</v>
      </c>
      <c r="B1499" s="5" t="s">
        <v>76</v>
      </c>
      <c r="C1499" s="332" t="s">
        <v>489</v>
      </c>
      <c r="D1499" s="339">
        <v>77</v>
      </c>
      <c r="E1499" s="339">
        <v>37</v>
      </c>
      <c r="F1499" s="339">
        <v>37</v>
      </c>
      <c r="G1499" s="336"/>
      <c r="H1499" s="337">
        <v>0.3</v>
      </c>
    </row>
    <row r="1500" spans="1:10" x14ac:dyDescent="0.2">
      <c r="A1500" s="189">
        <v>39</v>
      </c>
      <c r="B1500" s="2" t="s">
        <v>231</v>
      </c>
      <c r="C1500" s="34"/>
      <c r="D1500" s="70">
        <f>SUM(D1501:D1501)</f>
        <v>137</v>
      </c>
      <c r="E1500" s="70">
        <f>SUM(E1501:E1501)</f>
        <v>20</v>
      </c>
      <c r="F1500" s="70">
        <f>SUM(F1501:F1501)</f>
        <v>20</v>
      </c>
      <c r="G1500" s="70">
        <f>SUM(G1501:G1501)</f>
        <v>0</v>
      </c>
      <c r="H1500" s="111"/>
    </row>
    <row r="1501" spans="1:10" x14ac:dyDescent="0.2">
      <c r="A1501" s="195" t="s">
        <v>787</v>
      </c>
      <c r="B1501" s="46" t="s">
        <v>76</v>
      </c>
      <c r="C1501" s="332" t="s">
        <v>486</v>
      </c>
      <c r="D1501" s="339">
        <v>137</v>
      </c>
      <c r="E1501" s="339">
        <v>20</v>
      </c>
      <c r="F1501" s="339">
        <v>20</v>
      </c>
      <c r="G1501" s="336"/>
      <c r="H1501" s="337">
        <v>0.5</v>
      </c>
    </row>
    <row r="1502" spans="1:10" x14ac:dyDescent="0.2">
      <c r="A1502" s="189">
        <v>40</v>
      </c>
      <c r="B1502" s="2" t="s">
        <v>112</v>
      </c>
      <c r="C1502" s="34"/>
      <c r="D1502" s="70">
        <f>SUM(D1503:D1507)</f>
        <v>521</v>
      </c>
      <c r="E1502" s="70">
        <f>SUM(E1503:E1507)</f>
        <v>173</v>
      </c>
      <c r="F1502" s="70">
        <f>SUM(F1503:F1507)</f>
        <v>173</v>
      </c>
      <c r="G1502" s="70">
        <f>SUM(G1503:G1507)</f>
        <v>0</v>
      </c>
      <c r="H1502" s="111"/>
      <c r="I1502" s="14"/>
    </row>
    <row r="1503" spans="1:10" x14ac:dyDescent="0.2">
      <c r="A1503" s="197" t="s">
        <v>787</v>
      </c>
      <c r="B1503" s="9" t="s">
        <v>76</v>
      </c>
      <c r="C1503" s="332" t="s">
        <v>477</v>
      </c>
      <c r="D1503" s="339">
        <v>60</v>
      </c>
      <c r="E1503" s="339">
        <v>60</v>
      </c>
      <c r="F1503" s="339">
        <v>60</v>
      </c>
      <c r="G1503" s="336"/>
      <c r="H1503" s="337">
        <v>0.2</v>
      </c>
    </row>
    <row r="1504" spans="1:10" x14ac:dyDescent="0.2">
      <c r="A1504" s="197" t="s">
        <v>787</v>
      </c>
      <c r="B1504" s="9" t="s">
        <v>76</v>
      </c>
      <c r="C1504" s="332" t="s">
        <v>489</v>
      </c>
      <c r="D1504" s="339">
        <v>20</v>
      </c>
      <c r="E1504" s="339">
        <v>20</v>
      </c>
      <c r="F1504" s="339">
        <v>20</v>
      </c>
      <c r="G1504" s="336"/>
      <c r="H1504" s="337">
        <v>0.2</v>
      </c>
    </row>
    <row r="1505" spans="1:10" x14ac:dyDescent="0.2">
      <c r="A1505" s="197" t="s">
        <v>787</v>
      </c>
      <c r="B1505" s="9" t="s">
        <v>76</v>
      </c>
      <c r="C1505" s="332" t="s">
        <v>486</v>
      </c>
      <c r="D1505" s="339">
        <v>43</v>
      </c>
      <c r="E1505" s="339">
        <v>4</v>
      </c>
      <c r="F1505" s="339">
        <v>4</v>
      </c>
      <c r="G1505" s="336"/>
      <c r="H1505" s="337">
        <v>0.3</v>
      </c>
    </row>
    <row r="1506" spans="1:10" x14ac:dyDescent="0.2">
      <c r="A1506" s="197" t="s">
        <v>787</v>
      </c>
      <c r="B1506" s="9" t="s">
        <v>76</v>
      </c>
      <c r="C1506" s="332" t="s">
        <v>785</v>
      </c>
      <c r="D1506" s="339">
        <v>153</v>
      </c>
      <c r="E1506" s="339">
        <v>80</v>
      </c>
      <c r="F1506" s="339">
        <v>80</v>
      </c>
      <c r="G1506" s="340"/>
      <c r="H1506" s="341">
        <v>0.2</v>
      </c>
    </row>
    <row r="1507" spans="1:10" x14ac:dyDescent="0.2">
      <c r="A1507" s="197" t="s">
        <v>787</v>
      </c>
      <c r="B1507" s="9" t="s">
        <v>76</v>
      </c>
      <c r="C1507" s="332" t="s">
        <v>786</v>
      </c>
      <c r="D1507" s="339">
        <v>245</v>
      </c>
      <c r="E1507" s="339">
        <v>9</v>
      </c>
      <c r="F1507" s="339">
        <v>9</v>
      </c>
      <c r="G1507" s="340"/>
      <c r="H1507" s="341">
        <v>0.3</v>
      </c>
    </row>
    <row r="1508" spans="1:10" s="346" customFormat="1" x14ac:dyDescent="0.2">
      <c r="A1508" s="353">
        <v>41</v>
      </c>
      <c r="B1508" s="10" t="s">
        <v>682</v>
      </c>
      <c r="C1508" s="34"/>
      <c r="D1508" s="70">
        <f>SUM(D1509:D1509)</f>
        <v>198</v>
      </c>
      <c r="E1508" s="70">
        <f>SUM(E1509:E1509)</f>
        <v>198</v>
      </c>
      <c r="F1508" s="70">
        <f>SUM(F1509:F1509)</f>
        <v>0</v>
      </c>
      <c r="G1508" s="70">
        <f>SUM(G1509:G1509)</f>
        <v>0</v>
      </c>
      <c r="H1508" s="111"/>
      <c r="J1508" s="1"/>
    </row>
    <row r="1509" spans="1:10" x14ac:dyDescent="0.2">
      <c r="A1509" s="216" t="s">
        <v>787</v>
      </c>
      <c r="B1509" s="38" t="s">
        <v>148</v>
      </c>
      <c r="C1509" s="60" t="s">
        <v>656</v>
      </c>
      <c r="D1509" s="347">
        <v>198</v>
      </c>
      <c r="E1509" s="347">
        <v>198</v>
      </c>
      <c r="F1509" s="347"/>
      <c r="G1509" s="347"/>
      <c r="H1509" s="348">
        <v>0.15</v>
      </c>
    </row>
    <row r="1510" spans="1:10" s="346" customFormat="1" x14ac:dyDescent="0.2">
      <c r="A1510" s="353">
        <v>42</v>
      </c>
      <c r="B1510" s="10" t="s">
        <v>687</v>
      </c>
      <c r="C1510" s="34"/>
      <c r="D1510" s="70">
        <f>SUM(D1511:D1511)</f>
        <v>196</v>
      </c>
      <c r="E1510" s="70">
        <f>SUM(E1511:E1511)</f>
        <v>196</v>
      </c>
      <c r="F1510" s="70">
        <f>SUM(F1511:F1511)</f>
        <v>0</v>
      </c>
      <c r="G1510" s="70">
        <f>SUM(G1511:G1511)</f>
        <v>0</v>
      </c>
      <c r="H1510" s="111"/>
      <c r="J1510" s="1"/>
    </row>
    <row r="1511" spans="1:10" x14ac:dyDescent="0.2">
      <c r="A1511" s="216" t="s">
        <v>787</v>
      </c>
      <c r="B1511" s="38" t="s">
        <v>148</v>
      </c>
      <c r="C1511" s="60" t="s">
        <v>656</v>
      </c>
      <c r="D1511" s="347">
        <v>196</v>
      </c>
      <c r="E1511" s="347">
        <v>196</v>
      </c>
      <c r="F1511" s="347"/>
      <c r="G1511" s="347"/>
      <c r="H1511" s="348">
        <v>0.2</v>
      </c>
    </row>
    <row r="1512" spans="1:10" s="346" customFormat="1" x14ac:dyDescent="0.2">
      <c r="A1512" s="353">
        <v>43</v>
      </c>
      <c r="B1512" s="10" t="s">
        <v>688</v>
      </c>
      <c r="C1512" s="34"/>
      <c r="D1512" s="70">
        <f>SUM(D1513:D1513)</f>
        <v>100</v>
      </c>
      <c r="E1512" s="70">
        <f>SUM(E1513:E1513)</f>
        <v>90</v>
      </c>
      <c r="F1512" s="70">
        <f>SUM(F1513:F1513)</f>
        <v>0</v>
      </c>
      <c r="G1512" s="70">
        <f>SUM(G1513:G1513)</f>
        <v>0</v>
      </c>
      <c r="H1512" s="111"/>
      <c r="J1512" s="1"/>
    </row>
    <row r="1513" spans="1:10" x14ac:dyDescent="0.2">
      <c r="A1513" s="216" t="s">
        <v>787</v>
      </c>
      <c r="B1513" s="38" t="s">
        <v>148</v>
      </c>
      <c r="C1513" s="60" t="s">
        <v>656</v>
      </c>
      <c r="D1513" s="347">
        <v>100</v>
      </c>
      <c r="E1513" s="347">
        <v>90</v>
      </c>
      <c r="F1513" s="347"/>
      <c r="G1513" s="347"/>
      <c r="H1513" s="348">
        <v>0.2</v>
      </c>
    </row>
    <row r="1514" spans="1:10" s="346" customFormat="1" x14ac:dyDescent="0.2">
      <c r="A1514" s="353">
        <v>44</v>
      </c>
      <c r="B1514" s="10" t="s">
        <v>689</v>
      </c>
      <c r="C1514" s="34"/>
      <c r="D1514" s="70">
        <f>SUM(D1515:D1515)</f>
        <v>108</v>
      </c>
      <c r="E1514" s="70">
        <f>SUM(E1515:E1515)</f>
        <v>100</v>
      </c>
      <c r="F1514" s="70">
        <f>SUM(F1515:F1515)</f>
        <v>0</v>
      </c>
      <c r="G1514" s="70">
        <f>SUM(G1515:G1515)</f>
        <v>0</v>
      </c>
      <c r="H1514" s="111"/>
      <c r="J1514" s="1"/>
    </row>
    <row r="1515" spans="1:10" x14ac:dyDescent="0.2">
      <c r="A1515" s="216" t="s">
        <v>787</v>
      </c>
      <c r="B1515" s="38" t="s">
        <v>148</v>
      </c>
      <c r="C1515" s="60" t="s">
        <v>656</v>
      </c>
      <c r="D1515" s="347">
        <v>108</v>
      </c>
      <c r="E1515" s="347">
        <v>100</v>
      </c>
      <c r="F1515" s="347"/>
      <c r="G1515" s="347"/>
      <c r="H1515" s="348">
        <v>0.2</v>
      </c>
    </row>
    <row r="1516" spans="1:10" s="346" customFormat="1" x14ac:dyDescent="0.2">
      <c r="A1516" s="353">
        <v>45</v>
      </c>
      <c r="B1516" s="10" t="s">
        <v>690</v>
      </c>
      <c r="C1516" s="34"/>
      <c r="D1516" s="70">
        <f>SUM(D1517:D1517)</f>
        <v>108</v>
      </c>
      <c r="E1516" s="70">
        <f>SUM(E1517:E1517)</f>
        <v>100</v>
      </c>
      <c r="F1516" s="70">
        <f>SUM(F1517:F1517)</f>
        <v>0</v>
      </c>
      <c r="G1516" s="70">
        <f>SUM(G1517:G1517)</f>
        <v>0</v>
      </c>
      <c r="H1516" s="111"/>
      <c r="J1516" s="1"/>
    </row>
    <row r="1517" spans="1:10" x14ac:dyDescent="0.2">
      <c r="A1517" s="216" t="s">
        <v>787</v>
      </c>
      <c r="B1517" s="38" t="s">
        <v>148</v>
      </c>
      <c r="C1517" s="60" t="s">
        <v>656</v>
      </c>
      <c r="D1517" s="347">
        <v>108</v>
      </c>
      <c r="E1517" s="347">
        <v>100</v>
      </c>
      <c r="F1517" s="347"/>
      <c r="G1517" s="347"/>
      <c r="H1517" s="348">
        <v>0.2</v>
      </c>
    </row>
    <row r="1518" spans="1:10" s="346" customFormat="1" x14ac:dyDescent="0.2">
      <c r="A1518" s="353">
        <v>46</v>
      </c>
      <c r="B1518" s="10" t="s">
        <v>691</v>
      </c>
      <c r="C1518" s="34"/>
      <c r="D1518" s="70">
        <f>SUM(D1519:D1519)</f>
        <v>100</v>
      </c>
      <c r="E1518" s="70">
        <f>SUM(E1519:E1519)</f>
        <v>98</v>
      </c>
      <c r="F1518" s="70">
        <f>SUM(F1519:F1519)</f>
        <v>0</v>
      </c>
      <c r="G1518" s="70">
        <f>SUM(G1519:G1519)</f>
        <v>0</v>
      </c>
      <c r="H1518" s="111"/>
      <c r="J1518" s="1"/>
    </row>
    <row r="1519" spans="1:10" x14ac:dyDescent="0.2">
      <c r="A1519" s="216" t="s">
        <v>787</v>
      </c>
      <c r="B1519" s="38" t="s">
        <v>148</v>
      </c>
      <c r="C1519" s="60" t="s">
        <v>656</v>
      </c>
      <c r="D1519" s="347">
        <v>100</v>
      </c>
      <c r="E1519" s="347">
        <v>98</v>
      </c>
      <c r="F1519" s="347"/>
      <c r="G1519" s="347"/>
      <c r="H1519" s="348">
        <v>0.2</v>
      </c>
    </row>
    <row r="1520" spans="1:10" s="346" customFormat="1" x14ac:dyDescent="0.2">
      <c r="A1520" s="353">
        <v>47</v>
      </c>
      <c r="B1520" s="10" t="s">
        <v>702</v>
      </c>
      <c r="C1520" s="34"/>
      <c r="D1520" s="70">
        <f>SUM(D1521:D1521)</f>
        <v>108</v>
      </c>
      <c r="E1520" s="70">
        <f>SUM(E1521:E1521)</f>
        <v>100</v>
      </c>
      <c r="F1520" s="70">
        <f>SUM(F1521:F1521)</f>
        <v>0</v>
      </c>
      <c r="G1520" s="70">
        <f>SUM(G1521:G1521)</f>
        <v>0</v>
      </c>
      <c r="H1520" s="111"/>
      <c r="J1520" s="1"/>
    </row>
    <row r="1521" spans="1:9" ht="13.5" thickBot="1" x14ac:dyDescent="0.25">
      <c r="A1521" s="308" t="s">
        <v>787</v>
      </c>
      <c r="B1521" s="349" t="s">
        <v>148</v>
      </c>
      <c r="C1521" s="350"/>
      <c r="D1521" s="351">
        <v>108</v>
      </c>
      <c r="E1521" s="351">
        <v>100</v>
      </c>
      <c r="F1521" s="351"/>
      <c r="G1521" s="351"/>
      <c r="H1521" s="352">
        <v>0.2</v>
      </c>
    </row>
    <row r="1522" spans="1:9" ht="13.5" thickBot="1" x14ac:dyDescent="0.25">
      <c r="A1522" s="240"/>
      <c r="B1522" s="241" t="s">
        <v>143</v>
      </c>
      <c r="C1522" s="242"/>
      <c r="D1522" s="273">
        <f>D1502+D1500+D1497+D1495+D1471+D1469+D1466+D1463+D1459+D1456+D1454+D1451+D1442+D1440+D1438+D1434+D1432+D1430+D1417+D1413+D1411+D1408+D1406+D1508+D1510+D1512+D1514+D1516+D1518+D1520+D1493+D1491+D1489+D1487+D1485+D1483+D1481+D1479+D1477+D1475+D1428+D1426+D1424+D1422+D1449+D1447+D1445</f>
        <v>7483</v>
      </c>
      <c r="E1522" s="273">
        <f t="shared" ref="E1522:G1522" si="35">E1502+E1500+E1497+E1495+E1471+E1469+E1466+E1463+E1459+E1456+E1454+E1451+E1442+E1440+E1438+E1434+E1432+E1430+E1417+E1413+E1411+E1408+E1406+E1508+E1510+E1512+E1514+E1516+E1518+E1520+E1493+E1491+E1489+E1487+E1485+E1483+E1481+E1479+E1477+E1475+E1428+E1426+E1424+E1422+E1449+E1447+E1445</f>
        <v>6473</v>
      </c>
      <c r="F1522" s="273">
        <f t="shared" si="35"/>
        <v>1303</v>
      </c>
      <c r="G1522" s="273">
        <f t="shared" si="35"/>
        <v>0</v>
      </c>
      <c r="H1522" s="274"/>
      <c r="I1522" s="43"/>
    </row>
    <row r="1523" spans="1:9" ht="13.5" thickBot="1" x14ac:dyDescent="0.25">
      <c r="A1523" s="250" t="s">
        <v>74</v>
      </c>
      <c r="B1523" s="251" t="s">
        <v>16</v>
      </c>
      <c r="C1523" s="252"/>
      <c r="D1523" s="276">
        <f>D1379+D1404+D1522</f>
        <v>23919</v>
      </c>
      <c r="E1523" s="276">
        <f>E1379+E1404+E1522</f>
        <v>21188</v>
      </c>
      <c r="F1523" s="276">
        <f>F1379+F1404+F1522</f>
        <v>12499</v>
      </c>
      <c r="G1523" s="276">
        <f>G1379+G1404+G1522</f>
        <v>0</v>
      </c>
      <c r="H1523" s="277" t="s">
        <v>1</v>
      </c>
      <c r="I1523" s="312"/>
    </row>
    <row r="1524" spans="1:9" ht="12.75" customHeight="1" x14ac:dyDescent="0.2">
      <c r="A1524" s="215"/>
      <c r="B1524" s="434" t="s">
        <v>29</v>
      </c>
      <c r="C1524" s="435"/>
      <c r="D1524" s="435"/>
      <c r="E1524" s="435"/>
      <c r="F1524" s="435"/>
      <c r="G1524" s="435"/>
      <c r="H1524" s="436"/>
    </row>
    <row r="1525" spans="1:9" ht="13.5" thickBot="1" x14ac:dyDescent="0.25">
      <c r="A1525" s="201"/>
      <c r="B1525" s="13" t="s">
        <v>7</v>
      </c>
      <c r="C1525" s="44"/>
      <c r="D1525" s="91"/>
      <c r="E1525" s="91"/>
      <c r="F1525" s="91"/>
      <c r="G1525" s="91"/>
      <c r="H1525" s="117"/>
    </row>
    <row r="1526" spans="1:9" ht="13.5" thickBot="1" x14ac:dyDescent="0.25">
      <c r="A1526" s="187"/>
      <c r="B1526" s="45" t="s">
        <v>116</v>
      </c>
      <c r="C1526" s="59"/>
      <c r="D1526" s="73">
        <v>0</v>
      </c>
      <c r="E1526" s="73">
        <v>0</v>
      </c>
      <c r="F1526" s="73">
        <v>0</v>
      </c>
      <c r="G1526" s="73">
        <v>0</v>
      </c>
      <c r="H1526" s="143"/>
    </row>
    <row r="1527" spans="1:9" ht="13.5" thickBot="1" x14ac:dyDescent="0.25">
      <c r="A1527" s="202"/>
      <c r="B1527" s="12" t="s">
        <v>8</v>
      </c>
      <c r="C1527" s="19"/>
      <c r="D1527" s="92"/>
      <c r="E1527" s="92"/>
      <c r="F1527" s="92"/>
      <c r="G1527" s="92"/>
      <c r="H1527" s="137"/>
    </row>
    <row r="1528" spans="1:9" ht="13.5" thickBot="1" x14ac:dyDescent="0.25">
      <c r="A1528" s="187"/>
      <c r="B1528" s="45" t="s">
        <v>129</v>
      </c>
      <c r="C1528" s="58"/>
      <c r="D1528" s="73">
        <v>0</v>
      </c>
      <c r="E1528" s="73">
        <v>0</v>
      </c>
      <c r="F1528" s="73">
        <v>0</v>
      </c>
      <c r="G1528" s="73">
        <v>0</v>
      </c>
      <c r="H1528" s="115"/>
    </row>
    <row r="1529" spans="1:9" x14ac:dyDescent="0.2">
      <c r="A1529" s="202"/>
      <c r="B1529" s="12" t="s">
        <v>6</v>
      </c>
      <c r="C1529" s="19"/>
      <c r="D1529" s="92"/>
      <c r="E1529" s="92" t="s">
        <v>1</v>
      </c>
      <c r="F1529" s="92"/>
      <c r="G1529" s="92"/>
      <c r="H1529" s="137"/>
    </row>
    <row r="1530" spans="1:9" x14ac:dyDescent="0.2">
      <c r="A1530" s="189" t="s">
        <v>217</v>
      </c>
      <c r="B1530" s="2" t="s">
        <v>137</v>
      </c>
      <c r="C1530" s="34"/>
      <c r="D1530" s="70">
        <f>SUM(D1531:D1536)</f>
        <v>6400</v>
      </c>
      <c r="E1530" s="70">
        <f>SUM(E1531:E1536)</f>
        <v>4770</v>
      </c>
      <c r="F1530" s="70">
        <f>SUM(F1531:F1536)</f>
        <v>4770</v>
      </c>
      <c r="G1530" s="70">
        <f>SUM(G1531:G1536)</f>
        <v>0</v>
      </c>
      <c r="H1530" s="111"/>
    </row>
    <row r="1531" spans="1:9" x14ac:dyDescent="0.2">
      <c r="A1531" s="192"/>
      <c r="B1531" s="5" t="s">
        <v>142</v>
      </c>
      <c r="C1531" s="54" t="s">
        <v>496</v>
      </c>
      <c r="D1531" s="93">
        <v>0</v>
      </c>
      <c r="E1531" s="93">
        <v>571</v>
      </c>
      <c r="F1531" s="93">
        <v>571</v>
      </c>
      <c r="G1531" s="93">
        <v>0</v>
      </c>
      <c r="H1531" s="140">
        <v>1.3</v>
      </c>
    </row>
    <row r="1532" spans="1:9" x14ac:dyDescent="0.2">
      <c r="A1532" s="192"/>
      <c r="B1532" s="5" t="s">
        <v>142</v>
      </c>
      <c r="C1532" s="54" t="s">
        <v>304</v>
      </c>
      <c r="D1532" s="93">
        <v>3000</v>
      </c>
      <c r="E1532" s="93">
        <v>1680</v>
      </c>
      <c r="F1532" s="93">
        <v>1680</v>
      </c>
      <c r="G1532" s="93">
        <v>0</v>
      </c>
      <c r="H1532" s="140">
        <v>1.3</v>
      </c>
    </row>
    <row r="1533" spans="1:9" x14ac:dyDescent="0.2">
      <c r="A1533" s="192"/>
      <c r="B1533" s="5" t="s">
        <v>142</v>
      </c>
      <c r="C1533" s="54" t="s">
        <v>325</v>
      </c>
      <c r="D1533" s="93">
        <v>3400</v>
      </c>
      <c r="E1533" s="93">
        <v>935</v>
      </c>
      <c r="F1533" s="93">
        <v>935</v>
      </c>
      <c r="G1533" s="93">
        <v>0</v>
      </c>
      <c r="H1533" s="140">
        <v>1.3</v>
      </c>
    </row>
    <row r="1534" spans="1:9" x14ac:dyDescent="0.2">
      <c r="A1534" s="192"/>
      <c r="B1534" s="5" t="s">
        <v>142</v>
      </c>
      <c r="C1534" s="54">
        <v>12</v>
      </c>
      <c r="D1534" s="93">
        <v>0</v>
      </c>
      <c r="E1534" s="93">
        <v>958</v>
      </c>
      <c r="F1534" s="93">
        <v>958</v>
      </c>
      <c r="G1534" s="93">
        <v>0</v>
      </c>
      <c r="H1534" s="140">
        <v>1.9</v>
      </c>
    </row>
    <row r="1535" spans="1:9" x14ac:dyDescent="0.2">
      <c r="A1535" s="192"/>
      <c r="B1535" s="5" t="s">
        <v>142</v>
      </c>
      <c r="C1535" s="54">
        <v>13</v>
      </c>
      <c r="D1535" s="93">
        <v>0</v>
      </c>
      <c r="E1535" s="93">
        <v>483</v>
      </c>
      <c r="F1535" s="93">
        <v>483</v>
      </c>
      <c r="G1535" s="93">
        <v>0</v>
      </c>
      <c r="H1535" s="140">
        <v>2.1</v>
      </c>
    </row>
    <row r="1536" spans="1:9" ht="13.5" thickBot="1" x14ac:dyDescent="0.25">
      <c r="A1536" s="197"/>
      <c r="B1536" s="9" t="s">
        <v>142</v>
      </c>
      <c r="C1536" s="160">
        <v>14</v>
      </c>
      <c r="D1536" s="72">
        <v>0</v>
      </c>
      <c r="E1536" s="72">
        <v>143</v>
      </c>
      <c r="F1536" s="72">
        <v>143</v>
      </c>
      <c r="G1536" s="72">
        <v>0</v>
      </c>
      <c r="H1536" s="114">
        <v>2.2000000000000002</v>
      </c>
    </row>
    <row r="1537" spans="1:10" s="3" customFormat="1" ht="13.5" thickBot="1" x14ac:dyDescent="0.25">
      <c r="A1537" s="240"/>
      <c r="B1537" s="241" t="s">
        <v>143</v>
      </c>
      <c r="C1537" s="242"/>
      <c r="D1537" s="243">
        <f>D1530</f>
        <v>6400</v>
      </c>
      <c r="E1537" s="243">
        <f>E1530</f>
        <v>4770</v>
      </c>
      <c r="F1537" s="243">
        <f>F1530</f>
        <v>4770</v>
      </c>
      <c r="G1537" s="243">
        <f>SUM(G1531:G1536)</f>
        <v>0</v>
      </c>
      <c r="H1537" s="244"/>
      <c r="J1537" s="1"/>
    </row>
    <row r="1538" spans="1:10" ht="13.5" thickBot="1" x14ac:dyDescent="0.25">
      <c r="A1538" s="250" t="s">
        <v>145</v>
      </c>
      <c r="B1538" s="251" t="s">
        <v>144</v>
      </c>
      <c r="C1538" s="252"/>
      <c r="D1538" s="276">
        <f>D1526+D1528+D1537</f>
        <v>6400</v>
      </c>
      <c r="E1538" s="276">
        <f>E1526+E1528+E1537</f>
        <v>4770</v>
      </c>
      <c r="F1538" s="276">
        <f>F1526+F1528+F1537</f>
        <v>4770</v>
      </c>
      <c r="G1538" s="276">
        <f>G1526+G1528+G1537</f>
        <v>0</v>
      </c>
      <c r="H1538" s="277" t="s">
        <v>1</v>
      </c>
      <c r="I1538" s="312"/>
    </row>
    <row r="1539" spans="1:10" ht="13.5" customHeight="1" thickBot="1" x14ac:dyDescent="0.25">
      <c r="A1539" s="187"/>
      <c r="B1539" s="437" t="s">
        <v>30</v>
      </c>
      <c r="C1539" s="438"/>
      <c r="D1539" s="438"/>
      <c r="E1539" s="438"/>
      <c r="F1539" s="438"/>
      <c r="G1539" s="438"/>
      <c r="H1539" s="447"/>
    </row>
    <row r="1540" spans="1:10" x14ac:dyDescent="0.2">
      <c r="A1540" s="188"/>
      <c r="B1540" s="8" t="s">
        <v>7</v>
      </c>
      <c r="C1540" s="47"/>
      <c r="D1540" s="99"/>
      <c r="E1540" s="99"/>
      <c r="F1540" s="99"/>
      <c r="G1540" s="99"/>
      <c r="H1540" s="144"/>
    </row>
    <row r="1541" spans="1:10" x14ac:dyDescent="0.2">
      <c r="A1541" s="201"/>
      <c r="B1541" s="13" t="s">
        <v>8</v>
      </c>
      <c r="C1541" s="40"/>
      <c r="D1541" s="100"/>
      <c r="E1541" s="100"/>
      <c r="F1541" s="100"/>
      <c r="G1541" s="100"/>
      <c r="H1541" s="145"/>
    </row>
    <row r="1542" spans="1:10" ht="13.5" thickBot="1" x14ac:dyDescent="0.25">
      <c r="A1542" s="196"/>
      <c r="B1542" s="289" t="s">
        <v>129</v>
      </c>
      <c r="C1542" s="162"/>
      <c r="D1542" s="163">
        <v>0</v>
      </c>
      <c r="E1542" s="163">
        <v>0</v>
      </c>
      <c r="F1542" s="163">
        <v>0</v>
      </c>
      <c r="G1542" s="163">
        <v>0</v>
      </c>
      <c r="H1542" s="118"/>
    </row>
    <row r="1543" spans="1:10" ht="13.5" thickBot="1" x14ac:dyDescent="0.25">
      <c r="A1543" s="187" t="s">
        <v>162</v>
      </c>
      <c r="B1543" s="45" t="s">
        <v>35</v>
      </c>
      <c r="C1543" s="59"/>
      <c r="D1543" s="80">
        <f>D1542</f>
        <v>0</v>
      </c>
      <c r="E1543" s="80">
        <f>E1542</f>
        <v>0</v>
      </c>
      <c r="F1543" s="80">
        <f>F1542</f>
        <v>0</v>
      </c>
      <c r="G1543" s="80">
        <f>G1542</f>
        <v>0</v>
      </c>
      <c r="H1543" s="113" t="s">
        <v>1</v>
      </c>
    </row>
    <row r="1544" spans="1:10" x14ac:dyDescent="0.2">
      <c r="A1544" s="188"/>
      <c r="B1544" s="434" t="s">
        <v>22</v>
      </c>
      <c r="C1544" s="435"/>
      <c r="D1544" s="435"/>
      <c r="E1544" s="435"/>
      <c r="F1544" s="435"/>
      <c r="G1544" s="446"/>
      <c r="H1544" s="109"/>
    </row>
    <row r="1545" spans="1:10" x14ac:dyDescent="0.2">
      <c r="A1545" s="189" t="s">
        <v>217</v>
      </c>
      <c r="B1545" s="2" t="s">
        <v>158</v>
      </c>
      <c r="C1545" s="179"/>
      <c r="D1545" s="70">
        <f>SUM(D1546:D1547)</f>
        <v>901</v>
      </c>
      <c r="E1545" s="70">
        <f>SUM(E1546:E1547)</f>
        <v>236</v>
      </c>
      <c r="F1545" s="70">
        <f>SUM(F1546:F1547)</f>
        <v>0</v>
      </c>
      <c r="G1545" s="70">
        <f>SUM(G1546:G1547)</f>
        <v>0</v>
      </c>
      <c r="H1545" s="111"/>
    </row>
    <row r="1546" spans="1:10" x14ac:dyDescent="0.2">
      <c r="A1546" s="192"/>
      <c r="B1546" s="29" t="s">
        <v>142</v>
      </c>
      <c r="C1546" s="54">
        <v>8</v>
      </c>
      <c r="D1546" s="153">
        <v>401</v>
      </c>
      <c r="E1546" s="153">
        <v>86</v>
      </c>
      <c r="F1546" s="153">
        <v>0</v>
      </c>
      <c r="G1546" s="153">
        <v>0</v>
      </c>
      <c r="H1546" s="154" t="s">
        <v>419</v>
      </c>
    </row>
    <row r="1547" spans="1:10" x14ac:dyDescent="0.2">
      <c r="A1547" s="192"/>
      <c r="B1547" s="5" t="s">
        <v>142</v>
      </c>
      <c r="C1547" s="54">
        <v>11</v>
      </c>
      <c r="D1547" s="153">
        <v>500</v>
      </c>
      <c r="E1547" s="153">
        <v>150</v>
      </c>
      <c r="F1547" s="153">
        <v>0</v>
      </c>
      <c r="G1547" s="153">
        <v>0</v>
      </c>
      <c r="H1547" s="154" t="s">
        <v>420</v>
      </c>
    </row>
    <row r="1548" spans="1:10" x14ac:dyDescent="0.2">
      <c r="A1548" s="189" t="s">
        <v>218</v>
      </c>
      <c r="B1548" s="2" t="s">
        <v>53</v>
      </c>
      <c r="C1548" s="34"/>
      <c r="D1548" s="76">
        <f>SUM(D1549:D1550)</f>
        <v>1670</v>
      </c>
      <c r="E1548" s="76">
        <f>SUM(E1549:E1550)</f>
        <v>1670</v>
      </c>
      <c r="F1548" s="76">
        <f>SUM(F1549:F1550)</f>
        <v>1670</v>
      </c>
      <c r="G1548" s="76">
        <f>SUM(G1549:G1550)</f>
        <v>0</v>
      </c>
      <c r="H1548" s="124"/>
    </row>
    <row r="1549" spans="1:10" x14ac:dyDescent="0.2">
      <c r="A1549" s="191"/>
      <c r="B1549" s="7" t="s">
        <v>76</v>
      </c>
      <c r="C1549" s="332" t="s">
        <v>440</v>
      </c>
      <c r="D1549" s="332">
        <v>1670</v>
      </c>
      <c r="E1549" s="332">
        <v>1670</v>
      </c>
      <c r="F1549" s="332">
        <v>1670</v>
      </c>
      <c r="G1549" s="332"/>
      <c r="H1549" s="333">
        <v>0.6</v>
      </c>
    </row>
    <row r="1550" spans="1:10" x14ac:dyDescent="0.2">
      <c r="A1550" s="192"/>
      <c r="B1550" s="5"/>
      <c r="C1550" s="176"/>
      <c r="D1550" s="153"/>
      <c r="E1550" s="153"/>
      <c r="F1550" s="153"/>
      <c r="G1550" s="153"/>
      <c r="H1550" s="130"/>
    </row>
    <row r="1551" spans="1:10" x14ac:dyDescent="0.2">
      <c r="A1551" s="189" t="s">
        <v>219</v>
      </c>
      <c r="B1551" s="2" t="s">
        <v>37</v>
      </c>
      <c r="C1551" s="173"/>
      <c r="D1551" s="70">
        <f>SUM(D1552:D1553)</f>
        <v>2320</v>
      </c>
      <c r="E1551" s="70">
        <f>SUM(E1552:E1553)</f>
        <v>1628</v>
      </c>
      <c r="F1551" s="70">
        <f>SUM(F1552:F1553)</f>
        <v>1628</v>
      </c>
      <c r="G1551" s="70">
        <f>SUM(G1552:G1553)</f>
        <v>0</v>
      </c>
      <c r="H1551" s="111"/>
    </row>
    <row r="1552" spans="1:10" x14ac:dyDescent="0.2">
      <c r="A1552" s="192"/>
      <c r="B1552" s="5" t="s">
        <v>113</v>
      </c>
      <c r="C1552" s="176" t="s">
        <v>369</v>
      </c>
      <c r="D1552" s="153">
        <v>1600</v>
      </c>
      <c r="E1552" s="153">
        <v>1500</v>
      </c>
      <c r="F1552" s="153">
        <v>1500</v>
      </c>
      <c r="G1552" s="158"/>
      <c r="H1552" s="154">
        <v>0.6</v>
      </c>
    </row>
    <row r="1553" spans="1:8" x14ac:dyDescent="0.2">
      <c r="A1553" s="192"/>
      <c r="B1553" s="5" t="s">
        <v>142</v>
      </c>
      <c r="C1553" s="54" t="s">
        <v>408</v>
      </c>
      <c r="D1553" s="153">
        <v>720</v>
      </c>
      <c r="E1553" s="153">
        <v>128</v>
      </c>
      <c r="F1553" s="153">
        <v>128</v>
      </c>
      <c r="G1553" s="153">
        <v>0</v>
      </c>
      <c r="H1553" s="154">
        <v>2.2000000000000002</v>
      </c>
    </row>
    <row r="1554" spans="1:8" x14ac:dyDescent="0.2">
      <c r="A1554" s="189" t="s">
        <v>220</v>
      </c>
      <c r="B1554" s="2" t="s">
        <v>68</v>
      </c>
      <c r="C1554" s="173"/>
      <c r="D1554" s="70">
        <f>SUM(D1555:D1557)</f>
        <v>1362</v>
      </c>
      <c r="E1554" s="70">
        <f>SUM(E1555:E1557)</f>
        <v>1027</v>
      </c>
      <c r="F1554" s="70">
        <f>SUM(F1555:F1557)</f>
        <v>0</v>
      </c>
      <c r="G1554" s="70">
        <f>SUM(G1555:G1557)</f>
        <v>87</v>
      </c>
      <c r="H1554" s="111"/>
    </row>
    <row r="1555" spans="1:8" x14ac:dyDescent="0.2">
      <c r="A1555" s="192"/>
      <c r="B1555" s="5" t="s">
        <v>120</v>
      </c>
      <c r="C1555" s="54" t="s">
        <v>368</v>
      </c>
      <c r="D1555" s="153">
        <v>90</v>
      </c>
      <c r="E1555" s="153">
        <v>90</v>
      </c>
      <c r="F1555" s="153">
        <v>0</v>
      </c>
      <c r="G1555" s="153">
        <v>0</v>
      </c>
      <c r="H1555" s="154">
        <v>0.7</v>
      </c>
    </row>
    <row r="1556" spans="1:8" x14ac:dyDescent="0.2">
      <c r="A1556" s="192"/>
      <c r="B1556" s="5" t="s">
        <v>120</v>
      </c>
      <c r="C1556" s="54" t="s">
        <v>403</v>
      </c>
      <c r="D1556" s="153">
        <v>850</v>
      </c>
      <c r="E1556" s="153">
        <v>850</v>
      </c>
      <c r="F1556" s="153">
        <v>0</v>
      </c>
      <c r="G1556" s="153">
        <v>0</v>
      </c>
      <c r="H1556" s="154">
        <v>0.25</v>
      </c>
    </row>
    <row r="1557" spans="1:8" x14ac:dyDescent="0.2">
      <c r="A1557" s="192"/>
      <c r="B1557" s="5" t="s">
        <v>148</v>
      </c>
      <c r="C1557" s="54" t="s">
        <v>501</v>
      </c>
      <c r="D1557" s="334">
        <v>422</v>
      </c>
      <c r="E1557" s="334">
        <v>87</v>
      </c>
      <c r="F1557" s="334"/>
      <c r="G1557" s="335">
        <v>87</v>
      </c>
      <c r="H1557" s="154">
        <v>3</v>
      </c>
    </row>
    <row r="1558" spans="1:8" x14ac:dyDescent="0.2">
      <c r="A1558" s="189" t="s">
        <v>221</v>
      </c>
      <c r="B1558" s="2" t="s">
        <v>57</v>
      </c>
      <c r="C1558" s="34"/>
      <c r="D1558" s="76">
        <f>SUM(D1559)</f>
        <v>34</v>
      </c>
      <c r="E1558" s="76">
        <f>SUM(E1559)</f>
        <v>5</v>
      </c>
      <c r="F1558" s="76">
        <f>SUM(F1559)</f>
        <v>0</v>
      </c>
      <c r="G1558" s="76">
        <f>SUM(G1559)</f>
        <v>5</v>
      </c>
      <c r="H1558" s="124"/>
    </row>
    <row r="1559" spans="1:8" x14ac:dyDescent="0.2">
      <c r="A1559" s="193"/>
      <c r="B1559" s="6" t="s">
        <v>148</v>
      </c>
      <c r="C1559" s="63" t="s">
        <v>331</v>
      </c>
      <c r="D1559" s="88">
        <v>34</v>
      </c>
      <c r="E1559" s="88">
        <v>5</v>
      </c>
      <c r="F1559" s="88"/>
      <c r="G1559" s="88">
        <v>5</v>
      </c>
      <c r="H1559" s="134">
        <v>1</v>
      </c>
    </row>
    <row r="1560" spans="1:8" x14ac:dyDescent="0.2">
      <c r="A1560" s="189">
        <v>6</v>
      </c>
      <c r="B1560" s="2" t="s">
        <v>80</v>
      </c>
      <c r="C1560" s="34"/>
      <c r="D1560" s="76">
        <f>SUM(D1561:D1561)</f>
        <v>830</v>
      </c>
      <c r="E1560" s="76">
        <f>SUM(E1561:E1561)</f>
        <v>252</v>
      </c>
      <c r="F1560" s="76">
        <f>SUM(F1561:F1561)</f>
        <v>22</v>
      </c>
      <c r="G1560" s="76">
        <f>SUM(G1561:G1561)</f>
        <v>0</v>
      </c>
      <c r="H1560" s="124"/>
    </row>
    <row r="1561" spans="1:8" x14ac:dyDescent="0.2">
      <c r="A1561" s="197"/>
      <c r="B1561" s="9" t="s">
        <v>142</v>
      </c>
      <c r="C1561" s="160" t="s">
        <v>305</v>
      </c>
      <c r="D1561" s="155">
        <v>830</v>
      </c>
      <c r="E1561" s="155">
        <v>252</v>
      </c>
      <c r="F1561" s="155">
        <v>22</v>
      </c>
      <c r="G1561" s="155">
        <v>0</v>
      </c>
      <c r="H1561" s="135">
        <v>0.13</v>
      </c>
    </row>
    <row r="1562" spans="1:8" x14ac:dyDescent="0.2">
      <c r="A1562" s="189">
        <v>7</v>
      </c>
      <c r="B1562" s="2" t="s">
        <v>81</v>
      </c>
      <c r="C1562" s="34"/>
      <c r="D1562" s="76">
        <f>SUM(D1563:D1567)</f>
        <v>594</v>
      </c>
      <c r="E1562" s="76">
        <f>SUM(E1563:E1567)</f>
        <v>567</v>
      </c>
      <c r="F1562" s="76">
        <f>SUM(F1563:F1567)</f>
        <v>567</v>
      </c>
      <c r="G1562" s="76">
        <f>SUM(G1563:G1567)</f>
        <v>0</v>
      </c>
      <c r="H1562" s="124"/>
    </row>
    <row r="1563" spans="1:8" x14ac:dyDescent="0.2">
      <c r="A1563" s="192"/>
      <c r="B1563" s="5" t="s">
        <v>113</v>
      </c>
      <c r="C1563" s="54" t="s">
        <v>548</v>
      </c>
      <c r="D1563" s="153">
        <v>150</v>
      </c>
      <c r="E1563" s="153">
        <v>150</v>
      </c>
      <c r="F1563" s="153">
        <v>150</v>
      </c>
      <c r="G1563" s="153"/>
      <c r="H1563" s="154">
        <v>0.7</v>
      </c>
    </row>
    <row r="1564" spans="1:8" x14ac:dyDescent="0.2">
      <c r="A1564" s="192"/>
      <c r="B1564" s="5" t="s">
        <v>113</v>
      </c>
      <c r="C1564" s="54" t="s">
        <v>547</v>
      </c>
      <c r="D1564" s="153">
        <v>50</v>
      </c>
      <c r="E1564" s="153">
        <v>50</v>
      </c>
      <c r="F1564" s="153">
        <v>50</v>
      </c>
      <c r="G1564" s="153"/>
      <c r="H1564" s="154">
        <v>1</v>
      </c>
    </row>
    <row r="1565" spans="1:8" x14ac:dyDescent="0.2">
      <c r="A1565" s="192"/>
      <c r="B1565" s="5" t="s">
        <v>113</v>
      </c>
      <c r="C1565" s="54" t="s">
        <v>408</v>
      </c>
      <c r="D1565" s="153">
        <v>50</v>
      </c>
      <c r="E1565" s="153">
        <v>50</v>
      </c>
      <c r="F1565" s="153">
        <v>50</v>
      </c>
      <c r="G1565" s="153"/>
      <c r="H1565" s="154">
        <v>0.8</v>
      </c>
    </row>
    <row r="1566" spans="1:8" x14ac:dyDescent="0.2">
      <c r="A1566" s="192"/>
      <c r="B1566" s="5" t="s">
        <v>113</v>
      </c>
      <c r="C1566" s="54" t="s">
        <v>347</v>
      </c>
      <c r="D1566" s="153">
        <v>14</v>
      </c>
      <c r="E1566" s="153">
        <v>14</v>
      </c>
      <c r="F1566" s="153">
        <v>14</v>
      </c>
      <c r="G1566" s="153"/>
      <c r="H1566" s="154">
        <v>0.3</v>
      </c>
    </row>
    <row r="1567" spans="1:8" x14ac:dyDescent="0.2">
      <c r="A1567" s="193"/>
      <c r="B1567" s="6" t="s">
        <v>148</v>
      </c>
      <c r="C1567" s="63" t="s">
        <v>331</v>
      </c>
      <c r="D1567" s="88">
        <v>330</v>
      </c>
      <c r="E1567" s="88">
        <v>303</v>
      </c>
      <c r="F1567" s="88">
        <v>303</v>
      </c>
      <c r="G1567" s="88"/>
      <c r="H1567" s="134">
        <v>1</v>
      </c>
    </row>
    <row r="1568" spans="1:8" x14ac:dyDescent="0.2">
      <c r="A1568" s="194">
        <v>8</v>
      </c>
      <c r="B1568" s="4" t="s">
        <v>39</v>
      </c>
      <c r="C1568" s="175"/>
      <c r="D1568" s="84">
        <f>SUM(D1569:D1598)</f>
        <v>37849</v>
      </c>
      <c r="E1568" s="84">
        <f t="shared" ref="E1568:G1568" si="36">SUM(E1569:E1598)</f>
        <v>23742</v>
      </c>
      <c r="F1568" s="84">
        <f t="shared" si="36"/>
        <v>13382</v>
      </c>
      <c r="G1568" s="84">
        <f t="shared" si="36"/>
        <v>2600</v>
      </c>
      <c r="H1568" s="129"/>
    </row>
    <row r="1569" spans="1:8" x14ac:dyDescent="0.2">
      <c r="A1569" s="192"/>
      <c r="B1569" s="5" t="s">
        <v>113</v>
      </c>
      <c r="C1569" s="54" t="s">
        <v>344</v>
      </c>
      <c r="D1569" s="153">
        <v>238</v>
      </c>
      <c r="E1569" s="153">
        <v>238</v>
      </c>
      <c r="F1569" s="153">
        <v>238</v>
      </c>
      <c r="G1569" s="153"/>
      <c r="H1569" s="154">
        <v>0.2</v>
      </c>
    </row>
    <row r="1570" spans="1:8" x14ac:dyDescent="0.2">
      <c r="A1570" s="192"/>
      <c r="B1570" s="5" t="s">
        <v>113</v>
      </c>
      <c r="C1570" s="54" t="s">
        <v>403</v>
      </c>
      <c r="D1570" s="153">
        <v>203</v>
      </c>
      <c r="E1570" s="153">
        <v>203</v>
      </c>
      <c r="F1570" s="153">
        <v>203</v>
      </c>
      <c r="G1570" s="153"/>
      <c r="H1570" s="154">
        <v>0.2</v>
      </c>
    </row>
    <row r="1571" spans="1:8" x14ac:dyDescent="0.2">
      <c r="A1571" s="192"/>
      <c r="B1571" s="5" t="s">
        <v>113</v>
      </c>
      <c r="C1571" s="54" t="s">
        <v>547</v>
      </c>
      <c r="D1571" s="153">
        <v>415</v>
      </c>
      <c r="E1571" s="153">
        <v>415</v>
      </c>
      <c r="F1571" s="153">
        <v>415</v>
      </c>
      <c r="G1571" s="153"/>
      <c r="H1571" s="154">
        <v>0.4</v>
      </c>
    </row>
    <row r="1572" spans="1:8" x14ac:dyDescent="0.2">
      <c r="A1572" s="192"/>
      <c r="B1572" s="5" t="s">
        <v>113</v>
      </c>
      <c r="C1572" s="54" t="s">
        <v>500</v>
      </c>
      <c r="D1572" s="153">
        <v>5000</v>
      </c>
      <c r="E1572" s="153">
        <v>2450</v>
      </c>
      <c r="F1572" s="153"/>
      <c r="G1572" s="153">
        <v>2450</v>
      </c>
      <c r="H1572" s="154">
        <v>2.4</v>
      </c>
    </row>
    <row r="1573" spans="1:8" x14ac:dyDescent="0.2">
      <c r="A1573" s="192"/>
      <c r="B1573" s="5" t="s">
        <v>113</v>
      </c>
      <c r="C1573" s="54" t="s">
        <v>496</v>
      </c>
      <c r="D1573" s="153">
        <v>200</v>
      </c>
      <c r="E1573" s="153">
        <v>200</v>
      </c>
      <c r="F1573" s="153">
        <v>200</v>
      </c>
      <c r="G1573" s="153"/>
      <c r="H1573" s="154">
        <v>1</v>
      </c>
    </row>
    <row r="1574" spans="1:8" x14ac:dyDescent="0.2">
      <c r="A1574" s="192"/>
      <c r="B1574" s="5" t="s">
        <v>113</v>
      </c>
      <c r="C1574" s="54" t="s">
        <v>299</v>
      </c>
      <c r="D1574" s="153">
        <v>937</v>
      </c>
      <c r="E1574" s="153">
        <v>937</v>
      </c>
      <c r="F1574" s="153">
        <v>937</v>
      </c>
      <c r="G1574" s="153"/>
      <c r="H1574" s="154">
        <v>0.15</v>
      </c>
    </row>
    <row r="1575" spans="1:8" x14ac:dyDescent="0.2">
      <c r="A1575" s="192"/>
      <c r="B1575" s="5" t="s">
        <v>113</v>
      </c>
      <c r="C1575" s="54" t="s">
        <v>502</v>
      </c>
      <c r="D1575" s="153">
        <v>500</v>
      </c>
      <c r="E1575" s="153">
        <v>149</v>
      </c>
      <c r="F1575" s="153">
        <v>130</v>
      </c>
      <c r="G1575" s="153">
        <v>19</v>
      </c>
      <c r="H1575" s="154">
        <v>1.8</v>
      </c>
    </row>
    <row r="1576" spans="1:8" x14ac:dyDescent="0.2">
      <c r="A1576" s="192"/>
      <c r="B1576" s="5" t="s">
        <v>113</v>
      </c>
      <c r="C1576" s="54" t="s">
        <v>360</v>
      </c>
      <c r="D1576" s="153">
        <v>1470</v>
      </c>
      <c r="E1576" s="153">
        <v>322</v>
      </c>
      <c r="F1576" s="153">
        <v>322</v>
      </c>
      <c r="G1576" s="153"/>
      <c r="H1576" s="154">
        <v>0.2</v>
      </c>
    </row>
    <row r="1577" spans="1:8" x14ac:dyDescent="0.2">
      <c r="A1577" s="192"/>
      <c r="B1577" s="5" t="s">
        <v>113</v>
      </c>
      <c r="C1577" s="54" t="s">
        <v>315</v>
      </c>
      <c r="D1577" s="153">
        <v>1240</v>
      </c>
      <c r="E1577" s="153">
        <v>245</v>
      </c>
      <c r="F1577" s="153">
        <v>245</v>
      </c>
      <c r="G1577" s="153"/>
      <c r="H1577" s="154">
        <v>1.5</v>
      </c>
    </row>
    <row r="1578" spans="1:8" x14ac:dyDescent="0.2">
      <c r="A1578" s="192"/>
      <c r="B1578" s="5" t="s">
        <v>113</v>
      </c>
      <c r="C1578" s="54" t="s">
        <v>353</v>
      </c>
      <c r="D1578" s="153">
        <v>2500</v>
      </c>
      <c r="E1578" s="153">
        <v>160</v>
      </c>
      <c r="F1578" s="153">
        <v>160</v>
      </c>
      <c r="G1578" s="153"/>
      <c r="H1578" s="154">
        <v>2</v>
      </c>
    </row>
    <row r="1579" spans="1:8" x14ac:dyDescent="0.2">
      <c r="A1579" s="192"/>
      <c r="B1579" s="5" t="s">
        <v>113</v>
      </c>
      <c r="C1579" s="54" t="s">
        <v>385</v>
      </c>
      <c r="D1579" s="153">
        <v>710</v>
      </c>
      <c r="E1579" s="153">
        <v>360</v>
      </c>
      <c r="F1579" s="153">
        <v>360</v>
      </c>
      <c r="G1579" s="153"/>
      <c r="H1579" s="154">
        <v>1</v>
      </c>
    </row>
    <row r="1580" spans="1:8" x14ac:dyDescent="0.2">
      <c r="A1580" s="192"/>
      <c r="B1580" s="5" t="s">
        <v>120</v>
      </c>
      <c r="C1580" s="54" t="s">
        <v>567</v>
      </c>
      <c r="D1580" s="153">
        <v>0</v>
      </c>
      <c r="E1580" s="153">
        <v>642</v>
      </c>
      <c r="F1580" s="153">
        <v>642</v>
      </c>
      <c r="G1580" s="153">
        <v>0</v>
      </c>
      <c r="H1580" s="154">
        <v>0.55000000000000004</v>
      </c>
    </row>
    <row r="1581" spans="1:8" x14ac:dyDescent="0.2">
      <c r="A1581" s="192"/>
      <c r="B1581" s="5" t="s">
        <v>120</v>
      </c>
      <c r="C1581" s="54" t="s">
        <v>568</v>
      </c>
      <c r="D1581" s="153">
        <v>0</v>
      </c>
      <c r="E1581" s="153">
        <v>297</v>
      </c>
      <c r="F1581" s="153">
        <v>297</v>
      </c>
      <c r="G1581" s="153">
        <v>0</v>
      </c>
      <c r="H1581" s="154">
        <v>0.37</v>
      </c>
    </row>
    <row r="1582" spans="1:8" x14ac:dyDescent="0.2">
      <c r="A1582" s="192"/>
      <c r="B1582" s="5" t="s">
        <v>120</v>
      </c>
      <c r="C1582" s="54" t="s">
        <v>569</v>
      </c>
      <c r="D1582" s="153">
        <v>0</v>
      </c>
      <c r="E1582" s="153">
        <v>704</v>
      </c>
      <c r="F1582" s="153">
        <v>704</v>
      </c>
      <c r="G1582" s="153">
        <v>0</v>
      </c>
      <c r="H1582" s="154">
        <v>0.1</v>
      </c>
    </row>
    <row r="1583" spans="1:8" x14ac:dyDescent="0.2">
      <c r="A1583" s="192"/>
      <c r="B1583" s="5" t="s">
        <v>125</v>
      </c>
      <c r="C1583" s="54" t="s">
        <v>408</v>
      </c>
      <c r="D1583" s="153">
        <v>0</v>
      </c>
      <c r="E1583" s="153">
        <v>168</v>
      </c>
      <c r="F1583" s="153">
        <v>0</v>
      </c>
      <c r="G1583" s="153">
        <v>0</v>
      </c>
      <c r="H1583" s="154" t="s">
        <v>399</v>
      </c>
    </row>
    <row r="1584" spans="1:8" x14ac:dyDescent="0.2">
      <c r="A1584" s="192"/>
      <c r="B1584" s="5" t="s">
        <v>125</v>
      </c>
      <c r="C1584" s="54" t="s">
        <v>501</v>
      </c>
      <c r="D1584" s="153">
        <v>0</v>
      </c>
      <c r="E1584" s="153">
        <v>48</v>
      </c>
      <c r="F1584" s="153">
        <v>0</v>
      </c>
      <c r="G1584" s="153">
        <v>48</v>
      </c>
      <c r="H1584" s="154" t="s">
        <v>400</v>
      </c>
    </row>
    <row r="1585" spans="1:8" x14ac:dyDescent="0.2">
      <c r="A1585" s="192"/>
      <c r="B1585" s="5" t="s">
        <v>125</v>
      </c>
      <c r="C1585" s="54" t="s">
        <v>329</v>
      </c>
      <c r="D1585" s="153">
        <v>0</v>
      </c>
      <c r="E1585" s="153">
        <v>0</v>
      </c>
      <c r="F1585" s="153">
        <v>0</v>
      </c>
      <c r="G1585" s="153">
        <v>0</v>
      </c>
      <c r="H1585" s="154" t="s">
        <v>401</v>
      </c>
    </row>
    <row r="1586" spans="1:8" x14ac:dyDescent="0.2">
      <c r="A1586" s="192"/>
      <c r="B1586" s="5" t="s">
        <v>148</v>
      </c>
      <c r="C1586" s="54" t="s">
        <v>403</v>
      </c>
      <c r="D1586" s="153">
        <v>1000</v>
      </c>
      <c r="E1586" s="153">
        <v>988</v>
      </c>
      <c r="F1586" s="153">
        <v>988</v>
      </c>
      <c r="G1586" s="153"/>
      <c r="H1586" s="154">
        <v>1.5</v>
      </c>
    </row>
    <row r="1587" spans="1:8" x14ac:dyDescent="0.2">
      <c r="A1587" s="192"/>
      <c r="B1587" s="5" t="s">
        <v>148</v>
      </c>
      <c r="C1587" s="54" t="s">
        <v>331</v>
      </c>
      <c r="D1587" s="153">
        <v>994</v>
      </c>
      <c r="E1587" s="153">
        <v>979</v>
      </c>
      <c r="F1587" s="153">
        <v>140</v>
      </c>
      <c r="G1587" s="153"/>
      <c r="H1587" s="154">
        <v>1.5</v>
      </c>
    </row>
    <row r="1588" spans="1:8" x14ac:dyDescent="0.2">
      <c r="A1588" s="192"/>
      <c r="B1588" s="5" t="s">
        <v>148</v>
      </c>
      <c r="C1588" s="54" t="s">
        <v>344</v>
      </c>
      <c r="D1588" s="153">
        <v>317</v>
      </c>
      <c r="E1588" s="153">
        <v>317</v>
      </c>
      <c r="F1588" s="153">
        <v>317</v>
      </c>
      <c r="G1588" s="153"/>
      <c r="H1588" s="154">
        <v>2</v>
      </c>
    </row>
    <row r="1589" spans="1:8" x14ac:dyDescent="0.2">
      <c r="A1589" s="192"/>
      <c r="B1589" s="5" t="s">
        <v>148</v>
      </c>
      <c r="C1589" s="54" t="s">
        <v>303</v>
      </c>
      <c r="D1589" s="153">
        <v>168</v>
      </c>
      <c r="E1589" s="153">
        <v>142</v>
      </c>
      <c r="F1589" s="153"/>
      <c r="G1589" s="153"/>
      <c r="H1589" s="154">
        <v>2</v>
      </c>
    </row>
    <row r="1590" spans="1:8" x14ac:dyDescent="0.2">
      <c r="A1590" s="192"/>
      <c r="B1590" s="5" t="s">
        <v>148</v>
      </c>
      <c r="C1590" s="54" t="s">
        <v>304</v>
      </c>
      <c r="D1590" s="153">
        <v>5066</v>
      </c>
      <c r="E1590" s="153">
        <v>3863</v>
      </c>
      <c r="F1590" s="153">
        <v>3863</v>
      </c>
      <c r="G1590" s="153"/>
      <c r="H1590" s="154">
        <v>2</v>
      </c>
    </row>
    <row r="1591" spans="1:8" x14ac:dyDescent="0.2">
      <c r="A1591" s="192"/>
      <c r="B1591" s="5" t="s">
        <v>148</v>
      </c>
      <c r="C1591" s="54" t="s">
        <v>518</v>
      </c>
      <c r="D1591" s="153">
        <v>18</v>
      </c>
      <c r="E1591" s="153">
        <v>5</v>
      </c>
      <c r="F1591" s="153"/>
      <c r="G1591" s="153"/>
      <c r="H1591" s="154">
        <v>2</v>
      </c>
    </row>
    <row r="1592" spans="1:8" x14ac:dyDescent="0.2">
      <c r="A1592" s="192"/>
      <c r="B1592" s="5" t="s">
        <v>148</v>
      </c>
      <c r="C1592" s="54" t="s">
        <v>421</v>
      </c>
      <c r="D1592" s="153">
        <v>165</v>
      </c>
      <c r="E1592" s="153">
        <v>83</v>
      </c>
      <c r="F1592" s="153"/>
      <c r="G1592" s="153">
        <v>83</v>
      </c>
      <c r="H1592" s="154">
        <v>3</v>
      </c>
    </row>
    <row r="1593" spans="1:8" x14ac:dyDescent="0.2">
      <c r="A1593" s="192"/>
      <c r="B1593" s="5" t="s">
        <v>148</v>
      </c>
      <c r="C1593" s="54" t="s">
        <v>703</v>
      </c>
      <c r="D1593" s="153">
        <v>10</v>
      </c>
      <c r="E1593" s="153">
        <v>10</v>
      </c>
      <c r="F1593" s="153">
        <v>10</v>
      </c>
      <c r="G1593" s="153"/>
      <c r="H1593" s="154" t="s">
        <v>704</v>
      </c>
    </row>
    <row r="1594" spans="1:8" x14ac:dyDescent="0.2">
      <c r="A1594" s="192"/>
      <c r="B1594" s="5" t="s">
        <v>148</v>
      </c>
      <c r="C1594" s="54" t="s">
        <v>358</v>
      </c>
      <c r="D1594" s="153">
        <v>4698</v>
      </c>
      <c r="E1594" s="153">
        <v>4397</v>
      </c>
      <c r="F1594" s="153"/>
      <c r="G1594" s="153"/>
      <c r="H1594" s="154">
        <v>2.5</v>
      </c>
    </row>
    <row r="1595" spans="1:8" x14ac:dyDescent="0.2">
      <c r="A1595" s="192"/>
      <c r="B1595" s="5" t="s">
        <v>142</v>
      </c>
      <c r="C1595" s="54" t="s">
        <v>303</v>
      </c>
      <c r="D1595" s="153">
        <v>4000</v>
      </c>
      <c r="E1595" s="153">
        <v>1486</v>
      </c>
      <c r="F1595" s="153">
        <v>868</v>
      </c>
      <c r="G1595" s="153">
        <v>0</v>
      </c>
      <c r="H1595" s="154">
        <v>0.5</v>
      </c>
    </row>
    <row r="1596" spans="1:8" x14ac:dyDescent="0.2">
      <c r="A1596" s="192"/>
      <c r="B1596" s="5" t="s">
        <v>142</v>
      </c>
      <c r="C1596" s="54" t="s">
        <v>344</v>
      </c>
      <c r="D1596" s="153">
        <v>4900</v>
      </c>
      <c r="E1596" s="153">
        <v>3668</v>
      </c>
      <c r="F1596" s="153">
        <v>2125</v>
      </c>
      <c r="G1596" s="153">
        <v>0</v>
      </c>
      <c r="H1596" s="154">
        <v>0.5</v>
      </c>
    </row>
    <row r="1597" spans="1:8" x14ac:dyDescent="0.2">
      <c r="A1597" s="192"/>
      <c r="B1597" s="5" t="s">
        <v>142</v>
      </c>
      <c r="C1597" s="54" t="s">
        <v>403</v>
      </c>
      <c r="D1597" s="153">
        <v>100</v>
      </c>
      <c r="E1597" s="153">
        <v>48</v>
      </c>
      <c r="F1597" s="153">
        <v>0</v>
      </c>
      <c r="G1597" s="153">
        <v>0</v>
      </c>
      <c r="H1597" s="154">
        <v>0.25</v>
      </c>
    </row>
    <row r="1598" spans="1:8" x14ac:dyDescent="0.2">
      <c r="A1598" s="192"/>
      <c r="B1598" s="5" t="s">
        <v>76</v>
      </c>
      <c r="C1598" s="54" t="s">
        <v>448</v>
      </c>
      <c r="D1598" s="153">
        <v>3000</v>
      </c>
      <c r="E1598" s="153">
        <v>218</v>
      </c>
      <c r="F1598" s="153">
        <v>218</v>
      </c>
      <c r="G1598" s="153"/>
      <c r="H1598" s="154">
        <v>0.3</v>
      </c>
    </row>
    <row r="1599" spans="1:8" x14ac:dyDescent="0.2">
      <c r="A1599" s="189">
        <v>9</v>
      </c>
      <c r="B1599" s="2" t="s">
        <v>59</v>
      </c>
      <c r="C1599" s="173"/>
      <c r="D1599" s="70">
        <f>SUM(D1600:D1671)</f>
        <v>113593</v>
      </c>
      <c r="E1599" s="70">
        <f>SUM(E1600:E1671)</f>
        <v>51336</v>
      </c>
      <c r="F1599" s="70">
        <f>SUM(F1600:F1671)</f>
        <v>30296</v>
      </c>
      <c r="G1599" s="70">
        <f>SUM(G1600:G1671)</f>
        <v>2846</v>
      </c>
      <c r="H1599" s="111"/>
    </row>
    <row r="1600" spans="1:8" x14ac:dyDescent="0.2">
      <c r="A1600" s="192"/>
      <c r="B1600" s="5" t="s">
        <v>113</v>
      </c>
      <c r="C1600" s="54" t="s">
        <v>549</v>
      </c>
      <c r="D1600" s="153">
        <v>200</v>
      </c>
      <c r="E1600" s="153">
        <v>60</v>
      </c>
      <c r="F1600" s="153">
        <v>60</v>
      </c>
      <c r="G1600" s="153"/>
      <c r="H1600" s="154">
        <v>0.8</v>
      </c>
    </row>
    <row r="1601" spans="1:8" x14ac:dyDescent="0.2">
      <c r="A1601" s="192"/>
      <c r="B1601" s="5" t="s">
        <v>113</v>
      </c>
      <c r="C1601" s="54" t="s">
        <v>497</v>
      </c>
      <c r="D1601" s="153">
        <v>520</v>
      </c>
      <c r="E1601" s="153">
        <v>500</v>
      </c>
      <c r="F1601" s="153">
        <v>500</v>
      </c>
      <c r="G1601" s="153"/>
      <c r="H1601" s="154">
        <v>0.4</v>
      </c>
    </row>
    <row r="1602" spans="1:8" x14ac:dyDescent="0.2">
      <c r="A1602" s="192"/>
      <c r="B1602" s="5" t="s">
        <v>113</v>
      </c>
      <c r="C1602" s="54" t="s">
        <v>355</v>
      </c>
      <c r="D1602" s="153">
        <v>100</v>
      </c>
      <c r="E1602" s="153">
        <v>100</v>
      </c>
      <c r="F1602" s="153">
        <v>100</v>
      </c>
      <c r="G1602" s="153"/>
      <c r="H1602" s="154">
        <v>1.5</v>
      </c>
    </row>
    <row r="1603" spans="1:8" x14ac:dyDescent="0.2">
      <c r="A1603" s="192"/>
      <c r="B1603" s="5" t="s">
        <v>113</v>
      </c>
      <c r="C1603" s="54" t="s">
        <v>320</v>
      </c>
      <c r="D1603" s="153">
        <v>100</v>
      </c>
      <c r="E1603" s="153">
        <v>100</v>
      </c>
      <c r="F1603" s="153">
        <v>100</v>
      </c>
      <c r="G1603" s="153"/>
      <c r="H1603" s="154">
        <v>1.2</v>
      </c>
    </row>
    <row r="1604" spans="1:8" x14ac:dyDescent="0.2">
      <c r="A1604" s="192"/>
      <c r="B1604" s="5" t="s">
        <v>113</v>
      </c>
      <c r="C1604" s="54" t="s">
        <v>550</v>
      </c>
      <c r="D1604" s="153">
        <v>120</v>
      </c>
      <c r="E1604" s="153">
        <v>120</v>
      </c>
      <c r="F1604" s="153">
        <v>120</v>
      </c>
      <c r="G1604" s="153"/>
      <c r="H1604" s="154">
        <v>3.8</v>
      </c>
    </row>
    <row r="1605" spans="1:8" x14ac:dyDescent="0.2">
      <c r="A1605" s="192"/>
      <c r="B1605" s="5" t="s">
        <v>113</v>
      </c>
      <c r="C1605" s="54" t="s">
        <v>315</v>
      </c>
      <c r="D1605" s="153">
        <v>720</v>
      </c>
      <c r="E1605" s="153">
        <v>50</v>
      </c>
      <c r="F1605" s="153">
        <v>50</v>
      </c>
      <c r="G1605" s="153"/>
      <c r="H1605" s="154">
        <v>1.8</v>
      </c>
    </row>
    <row r="1606" spans="1:8" x14ac:dyDescent="0.2">
      <c r="A1606" s="192"/>
      <c r="B1606" s="5" t="s">
        <v>113</v>
      </c>
      <c r="C1606" s="54" t="s">
        <v>501</v>
      </c>
      <c r="D1606" s="153">
        <v>380</v>
      </c>
      <c r="E1606" s="153">
        <v>37</v>
      </c>
      <c r="F1606" s="153">
        <v>37</v>
      </c>
      <c r="G1606" s="153"/>
      <c r="H1606" s="154">
        <v>2.2000000000000002</v>
      </c>
    </row>
    <row r="1607" spans="1:8" x14ac:dyDescent="0.2">
      <c r="A1607" s="192"/>
      <c r="B1607" s="5" t="s">
        <v>113</v>
      </c>
      <c r="C1607" s="54" t="s">
        <v>403</v>
      </c>
      <c r="D1607" s="153">
        <v>518</v>
      </c>
      <c r="E1607" s="153">
        <v>518</v>
      </c>
      <c r="F1607" s="153">
        <v>518</v>
      </c>
      <c r="G1607" s="153"/>
      <c r="H1607" s="154">
        <v>0.15</v>
      </c>
    </row>
    <row r="1608" spans="1:8" x14ac:dyDescent="0.2">
      <c r="A1608" s="192"/>
      <c r="B1608" s="5" t="s">
        <v>113</v>
      </c>
      <c r="C1608" s="54" t="s">
        <v>350</v>
      </c>
      <c r="D1608" s="153">
        <v>403</v>
      </c>
      <c r="E1608" s="153">
        <v>403</v>
      </c>
      <c r="F1608" s="153">
        <v>403</v>
      </c>
      <c r="G1608" s="153"/>
      <c r="H1608" s="154">
        <v>1.6</v>
      </c>
    </row>
    <row r="1609" spans="1:8" x14ac:dyDescent="0.2">
      <c r="A1609" s="192"/>
      <c r="B1609" s="5" t="s">
        <v>113</v>
      </c>
      <c r="C1609" s="54" t="s">
        <v>349</v>
      </c>
      <c r="D1609" s="153">
        <v>1389</v>
      </c>
      <c r="E1609" s="153">
        <v>1389</v>
      </c>
      <c r="F1609" s="153">
        <v>1389</v>
      </c>
      <c r="G1609" s="153"/>
      <c r="H1609" s="154">
        <v>0.9</v>
      </c>
    </row>
    <row r="1610" spans="1:8" x14ac:dyDescent="0.2">
      <c r="A1610" s="192"/>
      <c r="B1610" s="5" t="s">
        <v>113</v>
      </c>
      <c r="C1610" s="54" t="s">
        <v>299</v>
      </c>
      <c r="D1610" s="153">
        <v>724</v>
      </c>
      <c r="E1610" s="153">
        <v>724</v>
      </c>
      <c r="F1610" s="153">
        <v>724</v>
      </c>
      <c r="G1610" s="153"/>
      <c r="H1610" s="154">
        <v>0.15</v>
      </c>
    </row>
    <row r="1611" spans="1:8" x14ac:dyDescent="0.2">
      <c r="A1611" s="192"/>
      <c r="B1611" s="5" t="s">
        <v>113</v>
      </c>
      <c r="C1611" s="54" t="s">
        <v>356</v>
      </c>
      <c r="D1611" s="153">
        <v>1000</v>
      </c>
      <c r="E1611" s="153">
        <v>156</v>
      </c>
      <c r="F1611" s="153">
        <v>156</v>
      </c>
      <c r="G1611" s="153"/>
      <c r="H1611" s="154">
        <v>1.3</v>
      </c>
    </row>
    <row r="1612" spans="1:8" x14ac:dyDescent="0.2">
      <c r="A1612" s="192"/>
      <c r="B1612" s="5" t="s">
        <v>113</v>
      </c>
      <c r="C1612" s="54" t="s">
        <v>299</v>
      </c>
      <c r="D1612" s="153">
        <v>500</v>
      </c>
      <c r="E1612" s="153">
        <v>330</v>
      </c>
      <c r="F1612" s="153">
        <v>330</v>
      </c>
      <c r="G1612" s="153"/>
      <c r="H1612" s="154">
        <v>0.15</v>
      </c>
    </row>
    <row r="1613" spans="1:8" x14ac:dyDescent="0.2">
      <c r="A1613" s="192"/>
      <c r="B1613" s="5" t="s">
        <v>113</v>
      </c>
      <c r="C1613" s="54" t="s">
        <v>403</v>
      </c>
      <c r="D1613" s="153">
        <v>1000</v>
      </c>
      <c r="E1613" s="153">
        <v>1000</v>
      </c>
      <c r="F1613" s="153">
        <v>925</v>
      </c>
      <c r="G1613" s="153">
        <v>75</v>
      </c>
      <c r="H1613" s="154">
        <v>0.2</v>
      </c>
    </row>
    <row r="1614" spans="1:8" x14ac:dyDescent="0.2">
      <c r="A1614" s="192"/>
      <c r="B1614" s="5" t="s">
        <v>113</v>
      </c>
      <c r="C1614" s="54" t="s">
        <v>305</v>
      </c>
      <c r="D1614" s="153">
        <v>2000</v>
      </c>
      <c r="E1614" s="153">
        <v>1354</v>
      </c>
      <c r="F1614" s="153">
        <v>1354</v>
      </c>
      <c r="G1614" s="153"/>
      <c r="H1614" s="154">
        <v>1</v>
      </c>
    </row>
    <row r="1615" spans="1:8" x14ac:dyDescent="0.2">
      <c r="A1615" s="192"/>
      <c r="B1615" s="5" t="s">
        <v>113</v>
      </c>
      <c r="C1615" s="54" t="s">
        <v>325</v>
      </c>
      <c r="D1615" s="153">
        <v>1000</v>
      </c>
      <c r="E1615" s="153">
        <v>135</v>
      </c>
      <c r="F1615" s="153">
        <v>135</v>
      </c>
      <c r="G1615" s="153"/>
      <c r="H1615" s="154">
        <v>1.8</v>
      </c>
    </row>
    <row r="1616" spans="1:8" x14ac:dyDescent="0.2">
      <c r="A1616" s="192"/>
      <c r="B1616" s="5" t="s">
        <v>113</v>
      </c>
      <c r="C1616" s="54" t="s">
        <v>301</v>
      </c>
      <c r="D1616" s="153">
        <v>2250</v>
      </c>
      <c r="E1616" s="153">
        <v>402</v>
      </c>
      <c r="F1616" s="153">
        <v>402</v>
      </c>
      <c r="G1616" s="153"/>
      <c r="H1616" s="154">
        <v>2.2000000000000002</v>
      </c>
    </row>
    <row r="1617" spans="1:8" x14ac:dyDescent="0.2">
      <c r="A1617" s="192"/>
      <c r="B1617" s="5" t="s">
        <v>113</v>
      </c>
      <c r="C1617" s="54" t="s">
        <v>421</v>
      </c>
      <c r="D1617" s="153">
        <v>4800</v>
      </c>
      <c r="E1617" s="153">
        <v>772</v>
      </c>
      <c r="F1617" s="153">
        <v>772</v>
      </c>
      <c r="G1617" s="153"/>
      <c r="H1617" s="154">
        <v>3.6</v>
      </c>
    </row>
    <row r="1618" spans="1:8" x14ac:dyDescent="0.2">
      <c r="A1618" s="192"/>
      <c r="B1618" s="5" t="s">
        <v>113</v>
      </c>
      <c r="C1618" s="54" t="s">
        <v>551</v>
      </c>
      <c r="D1618" s="153">
        <v>7000</v>
      </c>
      <c r="E1618" s="153">
        <v>650</v>
      </c>
      <c r="F1618" s="153">
        <v>650</v>
      </c>
      <c r="G1618" s="153"/>
      <c r="H1618" s="154">
        <v>3.8</v>
      </c>
    </row>
    <row r="1619" spans="1:8" x14ac:dyDescent="0.2">
      <c r="A1619" s="192"/>
      <c r="B1619" s="5" t="s">
        <v>113</v>
      </c>
      <c r="C1619" s="54" t="s">
        <v>552</v>
      </c>
      <c r="D1619" s="153">
        <v>125</v>
      </c>
      <c r="E1619" s="153">
        <v>125</v>
      </c>
      <c r="F1619" s="153">
        <v>125</v>
      </c>
      <c r="G1619" s="153"/>
      <c r="H1619" s="154">
        <v>0.7</v>
      </c>
    </row>
    <row r="1620" spans="1:8" x14ac:dyDescent="0.2">
      <c r="A1620" s="192"/>
      <c r="B1620" s="5" t="s">
        <v>113</v>
      </c>
      <c r="C1620" s="54" t="s">
        <v>317</v>
      </c>
      <c r="D1620" s="153">
        <v>305</v>
      </c>
      <c r="E1620" s="153">
        <v>305</v>
      </c>
      <c r="F1620" s="153">
        <v>305</v>
      </c>
      <c r="G1620" s="153"/>
      <c r="H1620" s="154">
        <v>1.2</v>
      </c>
    </row>
    <row r="1621" spans="1:8" x14ac:dyDescent="0.2">
      <c r="A1621" s="192"/>
      <c r="B1621" s="5" t="s">
        <v>113</v>
      </c>
      <c r="C1621" s="54" t="s">
        <v>553</v>
      </c>
      <c r="D1621" s="153">
        <v>48</v>
      </c>
      <c r="E1621" s="153">
        <v>48</v>
      </c>
      <c r="F1621" s="153">
        <v>48</v>
      </c>
      <c r="G1621" s="153"/>
      <c r="H1621" s="154">
        <v>0.25</v>
      </c>
    </row>
    <row r="1622" spans="1:8" x14ac:dyDescent="0.2">
      <c r="A1622" s="192"/>
      <c r="B1622" s="5" t="s">
        <v>113</v>
      </c>
      <c r="C1622" s="54" t="s">
        <v>552</v>
      </c>
      <c r="D1622" s="153">
        <v>388</v>
      </c>
      <c r="E1622" s="153">
        <v>388</v>
      </c>
      <c r="F1622" s="153">
        <v>388</v>
      </c>
      <c r="G1622" s="153"/>
      <c r="H1622" s="154">
        <v>1.2</v>
      </c>
    </row>
    <row r="1623" spans="1:8" x14ac:dyDescent="0.2">
      <c r="A1623" s="192"/>
      <c r="B1623" s="5" t="s">
        <v>113</v>
      </c>
      <c r="C1623" s="54" t="s">
        <v>312</v>
      </c>
      <c r="D1623" s="153">
        <v>3700</v>
      </c>
      <c r="E1623" s="153">
        <v>250</v>
      </c>
      <c r="F1623" s="153">
        <v>250</v>
      </c>
      <c r="G1623" s="153"/>
      <c r="H1623" s="154">
        <v>1.5</v>
      </c>
    </row>
    <row r="1624" spans="1:8" x14ac:dyDescent="0.2">
      <c r="A1624" s="192"/>
      <c r="B1624" s="5" t="s">
        <v>113</v>
      </c>
      <c r="C1624" s="54" t="s">
        <v>554</v>
      </c>
      <c r="D1624" s="153">
        <v>2600</v>
      </c>
      <c r="E1624" s="153">
        <v>60</v>
      </c>
      <c r="F1624" s="153">
        <v>60</v>
      </c>
      <c r="G1624" s="153"/>
      <c r="H1624" s="154">
        <v>2</v>
      </c>
    </row>
    <row r="1625" spans="1:8" x14ac:dyDescent="0.2">
      <c r="A1625" s="192"/>
      <c r="B1625" s="5" t="s">
        <v>113</v>
      </c>
      <c r="C1625" s="54" t="s">
        <v>308</v>
      </c>
      <c r="D1625" s="153">
        <v>1800</v>
      </c>
      <c r="E1625" s="153">
        <v>265</v>
      </c>
      <c r="F1625" s="153">
        <v>265</v>
      </c>
      <c r="G1625" s="153"/>
      <c r="H1625" s="154">
        <v>2</v>
      </c>
    </row>
    <row r="1626" spans="1:8" x14ac:dyDescent="0.2">
      <c r="A1626" s="192"/>
      <c r="B1626" s="5" t="s">
        <v>113</v>
      </c>
      <c r="C1626" s="54" t="s">
        <v>348</v>
      </c>
      <c r="D1626" s="153">
        <v>880</v>
      </c>
      <c r="E1626" s="153">
        <v>328</v>
      </c>
      <c r="F1626" s="153">
        <v>328</v>
      </c>
      <c r="G1626" s="153"/>
      <c r="H1626" s="154">
        <v>0.25</v>
      </c>
    </row>
    <row r="1627" spans="1:8" x14ac:dyDescent="0.2">
      <c r="A1627" s="192"/>
      <c r="B1627" s="5" t="s">
        <v>125</v>
      </c>
      <c r="C1627" s="54" t="s">
        <v>305</v>
      </c>
      <c r="D1627" s="153">
        <v>0</v>
      </c>
      <c r="E1627" s="153">
        <v>200</v>
      </c>
      <c r="F1627" s="153">
        <v>0</v>
      </c>
      <c r="G1627" s="153">
        <v>0</v>
      </c>
      <c r="H1627" s="154" t="s">
        <v>399</v>
      </c>
    </row>
    <row r="1628" spans="1:8" x14ac:dyDescent="0.2">
      <c r="A1628" s="192"/>
      <c r="B1628" s="5" t="s">
        <v>125</v>
      </c>
      <c r="C1628" s="54" t="s">
        <v>501</v>
      </c>
      <c r="D1628" s="153">
        <v>0</v>
      </c>
      <c r="E1628" s="153">
        <v>23</v>
      </c>
      <c r="F1628" s="153">
        <v>0</v>
      </c>
      <c r="G1628" s="153">
        <v>23</v>
      </c>
      <c r="H1628" s="154" t="s">
        <v>402</v>
      </c>
    </row>
    <row r="1629" spans="1:8" x14ac:dyDescent="0.2">
      <c r="A1629" s="192"/>
      <c r="B1629" s="5" t="s">
        <v>148</v>
      </c>
      <c r="C1629" s="54" t="s">
        <v>311</v>
      </c>
      <c r="D1629" s="153">
        <v>1005</v>
      </c>
      <c r="E1629" s="153">
        <v>366</v>
      </c>
      <c r="F1629" s="153"/>
      <c r="G1629" s="153">
        <v>325</v>
      </c>
      <c r="H1629" s="154">
        <v>1.5</v>
      </c>
    </row>
    <row r="1630" spans="1:8" x14ac:dyDescent="0.2">
      <c r="A1630" s="192"/>
      <c r="B1630" s="5" t="s">
        <v>148</v>
      </c>
      <c r="C1630" s="54" t="s">
        <v>309</v>
      </c>
      <c r="D1630" s="153">
        <v>161</v>
      </c>
      <c r="E1630" s="153">
        <v>446</v>
      </c>
      <c r="F1630" s="153"/>
      <c r="G1630" s="153">
        <v>446</v>
      </c>
      <c r="H1630" s="154">
        <v>2.5</v>
      </c>
    </row>
    <row r="1631" spans="1:8" x14ac:dyDescent="0.2">
      <c r="A1631" s="192"/>
      <c r="B1631" s="5" t="s">
        <v>148</v>
      </c>
      <c r="C1631" s="54" t="s">
        <v>331</v>
      </c>
      <c r="D1631" s="153">
        <v>175</v>
      </c>
      <c r="E1631" s="153">
        <v>175</v>
      </c>
      <c r="F1631" s="153"/>
      <c r="G1631" s="153"/>
      <c r="H1631" s="154">
        <v>3</v>
      </c>
    </row>
    <row r="1632" spans="1:8" x14ac:dyDescent="0.2">
      <c r="A1632" s="192"/>
      <c r="B1632" s="5" t="s">
        <v>148</v>
      </c>
      <c r="C1632" s="54" t="s">
        <v>344</v>
      </c>
      <c r="D1632" s="153">
        <v>1057</v>
      </c>
      <c r="E1632" s="153">
        <v>1057</v>
      </c>
      <c r="F1632" s="153"/>
      <c r="G1632" s="153">
        <v>1000</v>
      </c>
      <c r="H1632" s="154">
        <v>3</v>
      </c>
    </row>
    <row r="1633" spans="1:8" x14ac:dyDescent="0.2">
      <c r="A1633" s="192"/>
      <c r="B1633" s="5" t="s">
        <v>148</v>
      </c>
      <c r="C1633" s="54" t="s">
        <v>403</v>
      </c>
      <c r="D1633" s="153">
        <v>600</v>
      </c>
      <c r="E1633" s="153">
        <v>953</v>
      </c>
      <c r="F1633" s="153"/>
      <c r="G1633" s="153">
        <v>332</v>
      </c>
      <c r="H1633" s="154">
        <v>3</v>
      </c>
    </row>
    <row r="1634" spans="1:8" x14ac:dyDescent="0.2">
      <c r="A1634" s="192"/>
      <c r="B1634" s="5" t="s">
        <v>148</v>
      </c>
      <c r="C1634" s="54" t="s">
        <v>325</v>
      </c>
      <c r="D1634" s="153">
        <v>905</v>
      </c>
      <c r="E1634" s="153">
        <v>905</v>
      </c>
      <c r="F1634" s="153"/>
      <c r="G1634" s="153"/>
      <c r="H1634" s="154">
        <v>3</v>
      </c>
    </row>
    <row r="1635" spans="1:8" x14ac:dyDescent="0.2">
      <c r="A1635" s="192"/>
      <c r="B1635" s="5" t="s">
        <v>148</v>
      </c>
      <c r="C1635" s="54" t="s">
        <v>705</v>
      </c>
      <c r="D1635" s="153">
        <v>984</v>
      </c>
      <c r="E1635" s="153">
        <v>938</v>
      </c>
      <c r="F1635" s="153"/>
      <c r="G1635" s="153">
        <v>525</v>
      </c>
      <c r="H1635" s="154">
        <v>8</v>
      </c>
    </row>
    <row r="1636" spans="1:8" x14ac:dyDescent="0.2">
      <c r="A1636" s="192"/>
      <c r="B1636" s="5" t="s">
        <v>148</v>
      </c>
      <c r="C1636" s="54" t="s">
        <v>706</v>
      </c>
      <c r="D1636" s="153">
        <v>355</v>
      </c>
      <c r="E1636" s="153">
        <v>98</v>
      </c>
      <c r="F1636" s="153">
        <v>98</v>
      </c>
      <c r="G1636" s="153"/>
      <c r="H1636" s="154">
        <v>4</v>
      </c>
    </row>
    <row r="1637" spans="1:8" x14ac:dyDescent="0.2">
      <c r="A1637" s="192"/>
      <c r="B1637" s="5" t="s">
        <v>142</v>
      </c>
      <c r="C1637" s="54" t="s">
        <v>737</v>
      </c>
      <c r="D1637" s="153">
        <v>2700</v>
      </c>
      <c r="E1637" s="153">
        <v>2600</v>
      </c>
      <c r="F1637" s="153">
        <v>0</v>
      </c>
      <c r="G1637" s="153">
        <v>0</v>
      </c>
      <c r="H1637" s="154">
        <v>1</v>
      </c>
    </row>
    <row r="1638" spans="1:8" x14ac:dyDescent="0.2">
      <c r="A1638" s="192"/>
      <c r="B1638" s="5" t="s">
        <v>142</v>
      </c>
      <c r="C1638" s="54" t="s">
        <v>344</v>
      </c>
      <c r="D1638" s="153">
        <v>500</v>
      </c>
      <c r="E1638" s="153">
        <v>430</v>
      </c>
      <c r="F1638" s="153">
        <v>0</v>
      </c>
      <c r="G1638" s="153">
        <v>0</v>
      </c>
      <c r="H1638" s="154">
        <v>0.4</v>
      </c>
    </row>
    <row r="1639" spans="1:8" x14ac:dyDescent="0.2">
      <c r="A1639" s="192"/>
      <c r="B1639" s="5" t="s">
        <v>142</v>
      </c>
      <c r="C1639" s="54" t="s">
        <v>403</v>
      </c>
      <c r="D1639" s="153">
        <v>2700</v>
      </c>
      <c r="E1639" s="153">
        <v>1758</v>
      </c>
      <c r="F1639" s="153">
        <v>0</v>
      </c>
      <c r="G1639" s="153">
        <v>0</v>
      </c>
      <c r="H1639" s="154">
        <v>0.3</v>
      </c>
    </row>
    <row r="1640" spans="1:8" x14ac:dyDescent="0.2">
      <c r="A1640" s="192"/>
      <c r="B1640" s="5" t="s">
        <v>142</v>
      </c>
      <c r="C1640" s="54" t="s">
        <v>298</v>
      </c>
      <c r="D1640" s="153">
        <v>200</v>
      </c>
      <c r="E1640" s="153">
        <v>195</v>
      </c>
      <c r="F1640" s="153">
        <v>0</v>
      </c>
      <c r="G1640" s="153">
        <v>0</v>
      </c>
      <c r="H1640" s="154">
        <v>0.5</v>
      </c>
    </row>
    <row r="1641" spans="1:8" x14ac:dyDescent="0.2">
      <c r="A1641" s="192"/>
      <c r="B1641" s="5" t="s">
        <v>142</v>
      </c>
      <c r="C1641" s="54" t="s">
        <v>331</v>
      </c>
      <c r="D1641" s="153">
        <v>200</v>
      </c>
      <c r="E1641" s="153">
        <v>186</v>
      </c>
      <c r="F1641" s="153">
        <v>0</v>
      </c>
      <c r="G1641" s="153">
        <v>0</v>
      </c>
      <c r="H1641" s="154">
        <v>0.8</v>
      </c>
    </row>
    <row r="1642" spans="1:8" x14ac:dyDescent="0.2">
      <c r="A1642" s="192"/>
      <c r="B1642" s="5" t="s">
        <v>142</v>
      </c>
      <c r="C1642" s="54" t="s">
        <v>738</v>
      </c>
      <c r="D1642" s="153">
        <v>500</v>
      </c>
      <c r="E1642" s="153">
        <v>450</v>
      </c>
      <c r="F1642" s="153">
        <v>0</v>
      </c>
      <c r="G1642" s="153">
        <v>0</v>
      </c>
      <c r="H1642" s="154">
        <v>1</v>
      </c>
    </row>
    <row r="1643" spans="1:8" x14ac:dyDescent="0.2">
      <c r="A1643" s="192"/>
      <c r="B1643" s="5" t="s">
        <v>142</v>
      </c>
      <c r="C1643" s="54" t="s">
        <v>305</v>
      </c>
      <c r="D1643" s="153">
        <v>500</v>
      </c>
      <c r="E1643" s="153">
        <v>259</v>
      </c>
      <c r="F1643" s="153">
        <v>259</v>
      </c>
      <c r="G1643" s="153">
        <v>0</v>
      </c>
      <c r="H1643" s="154">
        <v>0.7</v>
      </c>
    </row>
    <row r="1644" spans="1:8" x14ac:dyDescent="0.2">
      <c r="A1644" s="192"/>
      <c r="B1644" s="5" t="s">
        <v>142</v>
      </c>
      <c r="C1644" s="54" t="s">
        <v>304</v>
      </c>
      <c r="D1644" s="153">
        <v>8300</v>
      </c>
      <c r="E1644" s="153">
        <v>7143</v>
      </c>
      <c r="F1644" s="153">
        <v>7030</v>
      </c>
      <c r="G1644" s="153">
        <v>0</v>
      </c>
      <c r="H1644" s="154">
        <v>2.46</v>
      </c>
    </row>
    <row r="1645" spans="1:8" x14ac:dyDescent="0.2">
      <c r="A1645" s="192"/>
      <c r="B1645" s="5" t="s">
        <v>142</v>
      </c>
      <c r="C1645" s="54" t="s">
        <v>408</v>
      </c>
      <c r="D1645" s="153">
        <v>7800</v>
      </c>
      <c r="E1645" s="153">
        <v>3802</v>
      </c>
      <c r="F1645" s="153">
        <v>3711</v>
      </c>
      <c r="G1645" s="153">
        <v>0</v>
      </c>
      <c r="H1645" s="154">
        <v>0.3</v>
      </c>
    </row>
    <row r="1646" spans="1:8" x14ac:dyDescent="0.2">
      <c r="A1646" s="192"/>
      <c r="B1646" s="5" t="s">
        <v>142</v>
      </c>
      <c r="C1646" s="54" t="s">
        <v>316</v>
      </c>
      <c r="D1646" s="153">
        <v>3000</v>
      </c>
      <c r="E1646" s="153">
        <v>1286</v>
      </c>
      <c r="F1646" s="153">
        <v>1286</v>
      </c>
      <c r="G1646" s="153">
        <v>0</v>
      </c>
      <c r="H1646" s="154">
        <v>1.1499999999999999</v>
      </c>
    </row>
    <row r="1647" spans="1:8" x14ac:dyDescent="0.2">
      <c r="A1647" s="192"/>
      <c r="B1647" s="5" t="s">
        <v>142</v>
      </c>
      <c r="C1647" s="54" t="s">
        <v>325</v>
      </c>
      <c r="D1647" s="153">
        <v>1046</v>
      </c>
      <c r="E1647" s="153">
        <v>641</v>
      </c>
      <c r="F1647" s="153">
        <v>641</v>
      </c>
      <c r="G1647" s="153">
        <v>0</v>
      </c>
      <c r="H1647" s="154">
        <v>1.4</v>
      </c>
    </row>
    <row r="1648" spans="1:8" x14ac:dyDescent="0.2">
      <c r="A1648" s="192"/>
      <c r="B1648" s="5" t="s">
        <v>142</v>
      </c>
      <c r="C1648" s="54" t="s">
        <v>315</v>
      </c>
      <c r="D1648" s="153">
        <v>8799</v>
      </c>
      <c r="E1648" s="153">
        <v>518</v>
      </c>
      <c r="F1648" s="153">
        <v>518</v>
      </c>
      <c r="G1648" s="153">
        <v>0</v>
      </c>
      <c r="H1648" s="154" t="s">
        <v>739</v>
      </c>
    </row>
    <row r="1649" spans="1:8" x14ac:dyDescent="0.2">
      <c r="A1649" s="192"/>
      <c r="B1649" s="5" t="s">
        <v>142</v>
      </c>
      <c r="C1649" s="54" t="s">
        <v>354</v>
      </c>
      <c r="D1649" s="153">
        <v>1885</v>
      </c>
      <c r="E1649" s="153">
        <v>1733</v>
      </c>
      <c r="F1649" s="153">
        <v>1733</v>
      </c>
      <c r="G1649" s="153">
        <v>0</v>
      </c>
      <c r="H1649" s="154">
        <v>2.2999999999999998</v>
      </c>
    </row>
    <row r="1650" spans="1:8" x14ac:dyDescent="0.2">
      <c r="A1650" s="192"/>
      <c r="B1650" s="5" t="s">
        <v>142</v>
      </c>
      <c r="C1650" s="54" t="s">
        <v>740</v>
      </c>
      <c r="D1650" s="153">
        <v>3355</v>
      </c>
      <c r="E1650" s="153">
        <v>2842</v>
      </c>
      <c r="F1650" s="153">
        <v>2842</v>
      </c>
      <c r="G1650" s="153">
        <v>0</v>
      </c>
      <c r="H1650" s="154">
        <v>2.4500000000000002</v>
      </c>
    </row>
    <row r="1651" spans="1:8" x14ac:dyDescent="0.2">
      <c r="A1651" s="192"/>
      <c r="B1651" s="5" t="s">
        <v>142</v>
      </c>
      <c r="C1651" s="54" t="s">
        <v>741</v>
      </c>
      <c r="D1651" s="153">
        <v>1500</v>
      </c>
      <c r="E1651" s="153">
        <v>1150</v>
      </c>
      <c r="F1651" s="153">
        <v>0</v>
      </c>
      <c r="G1651" s="153">
        <v>0</v>
      </c>
      <c r="H1651" s="154">
        <v>1</v>
      </c>
    </row>
    <row r="1652" spans="1:8" x14ac:dyDescent="0.2">
      <c r="A1652" s="192"/>
      <c r="B1652" s="5" t="s">
        <v>142</v>
      </c>
      <c r="C1652" s="54" t="s">
        <v>742</v>
      </c>
      <c r="D1652" s="153">
        <v>1200</v>
      </c>
      <c r="E1652" s="153">
        <v>1180</v>
      </c>
      <c r="F1652" s="153">
        <v>0</v>
      </c>
      <c r="G1652" s="153">
        <v>0</v>
      </c>
      <c r="H1652" s="154">
        <v>0.7</v>
      </c>
    </row>
    <row r="1653" spans="1:8" x14ac:dyDescent="0.2">
      <c r="A1653" s="192"/>
      <c r="B1653" s="5" t="s">
        <v>142</v>
      </c>
      <c r="C1653" s="54" t="s">
        <v>422</v>
      </c>
      <c r="D1653" s="153">
        <v>800</v>
      </c>
      <c r="E1653" s="153">
        <v>740</v>
      </c>
      <c r="F1653" s="153">
        <v>0</v>
      </c>
      <c r="G1653" s="153">
        <v>0</v>
      </c>
      <c r="H1653" s="154">
        <v>1.1000000000000001</v>
      </c>
    </row>
    <row r="1654" spans="1:8" x14ac:dyDescent="0.2">
      <c r="A1654" s="192"/>
      <c r="B1654" s="5" t="s">
        <v>142</v>
      </c>
      <c r="C1654" s="54" t="s">
        <v>743</v>
      </c>
      <c r="D1654" s="153">
        <v>1600</v>
      </c>
      <c r="E1654" s="153">
        <v>1195</v>
      </c>
      <c r="F1654" s="153">
        <v>100</v>
      </c>
      <c r="G1654" s="153">
        <v>0</v>
      </c>
      <c r="H1654" s="154">
        <v>0.7</v>
      </c>
    </row>
    <row r="1655" spans="1:8" x14ac:dyDescent="0.2">
      <c r="A1655" s="192"/>
      <c r="B1655" s="5" t="s">
        <v>142</v>
      </c>
      <c r="C1655" s="54" t="s">
        <v>423</v>
      </c>
      <c r="D1655" s="153">
        <v>2000</v>
      </c>
      <c r="E1655" s="153">
        <v>1000</v>
      </c>
      <c r="F1655" s="153">
        <v>0</v>
      </c>
      <c r="G1655" s="153">
        <v>0</v>
      </c>
      <c r="H1655" s="154">
        <v>0.6</v>
      </c>
    </row>
    <row r="1656" spans="1:8" x14ac:dyDescent="0.2">
      <c r="A1656" s="192"/>
      <c r="B1656" s="5" t="s">
        <v>142</v>
      </c>
      <c r="C1656" s="54" t="s">
        <v>744</v>
      </c>
      <c r="D1656" s="153">
        <v>800</v>
      </c>
      <c r="E1656" s="153">
        <v>790</v>
      </c>
      <c r="F1656" s="153">
        <v>0</v>
      </c>
      <c r="G1656" s="153">
        <v>0</v>
      </c>
      <c r="H1656" s="154">
        <v>0.7</v>
      </c>
    </row>
    <row r="1657" spans="1:8" x14ac:dyDescent="0.2">
      <c r="A1657" s="192"/>
      <c r="B1657" s="5" t="s">
        <v>142</v>
      </c>
      <c r="C1657" s="54" t="s">
        <v>745</v>
      </c>
      <c r="D1657" s="153">
        <v>500</v>
      </c>
      <c r="E1657" s="153">
        <v>150</v>
      </c>
      <c r="F1657" s="153">
        <v>0</v>
      </c>
      <c r="G1657" s="153">
        <v>0</v>
      </c>
      <c r="H1657" s="154">
        <v>1.5</v>
      </c>
    </row>
    <row r="1658" spans="1:8" x14ac:dyDescent="0.2">
      <c r="A1658" s="192"/>
      <c r="B1658" s="5" t="s">
        <v>142</v>
      </c>
      <c r="C1658" s="54" t="s">
        <v>497</v>
      </c>
      <c r="D1658" s="153">
        <v>1400</v>
      </c>
      <c r="E1658" s="153">
        <v>713</v>
      </c>
      <c r="F1658" s="153">
        <v>0</v>
      </c>
      <c r="G1658" s="153">
        <v>0</v>
      </c>
      <c r="H1658" s="154">
        <v>0.35</v>
      </c>
    </row>
    <row r="1659" spans="1:8" x14ac:dyDescent="0.2">
      <c r="A1659" s="192"/>
      <c r="B1659" s="5" t="s">
        <v>142</v>
      </c>
      <c r="C1659" s="54" t="s">
        <v>548</v>
      </c>
      <c r="D1659" s="153">
        <v>500</v>
      </c>
      <c r="E1659" s="153">
        <v>102</v>
      </c>
      <c r="F1659" s="153">
        <v>102</v>
      </c>
      <c r="G1659" s="153">
        <v>0</v>
      </c>
      <c r="H1659" s="154">
        <v>0.6</v>
      </c>
    </row>
    <row r="1660" spans="1:8" x14ac:dyDescent="0.2">
      <c r="A1660" s="192"/>
      <c r="B1660" s="5" t="s">
        <v>142</v>
      </c>
      <c r="C1660" s="54" t="s">
        <v>746</v>
      </c>
      <c r="D1660" s="153">
        <v>1500</v>
      </c>
      <c r="E1660" s="153">
        <v>300</v>
      </c>
      <c r="F1660" s="153">
        <v>300</v>
      </c>
      <c r="G1660" s="153">
        <v>0</v>
      </c>
      <c r="H1660" s="154">
        <v>1.5</v>
      </c>
    </row>
    <row r="1661" spans="1:8" x14ac:dyDescent="0.2">
      <c r="A1661" s="192"/>
      <c r="B1661" s="5" t="s">
        <v>142</v>
      </c>
      <c r="C1661" s="54" t="s">
        <v>357</v>
      </c>
      <c r="D1661" s="153">
        <v>829</v>
      </c>
      <c r="E1661" s="153">
        <v>164</v>
      </c>
      <c r="F1661" s="153">
        <v>164</v>
      </c>
      <c r="G1661" s="153">
        <v>0</v>
      </c>
      <c r="H1661" s="154">
        <v>1.9</v>
      </c>
    </row>
    <row r="1662" spans="1:8" x14ac:dyDescent="0.2">
      <c r="A1662" s="192"/>
      <c r="B1662" s="5" t="s">
        <v>142</v>
      </c>
      <c r="C1662" s="54" t="s">
        <v>747</v>
      </c>
      <c r="D1662" s="153">
        <v>500</v>
      </c>
      <c r="E1662" s="153">
        <v>240</v>
      </c>
      <c r="F1662" s="153">
        <v>0</v>
      </c>
      <c r="G1662" s="153">
        <v>0</v>
      </c>
      <c r="H1662" s="154">
        <v>1.4</v>
      </c>
    </row>
    <row r="1663" spans="1:8" x14ac:dyDescent="0.2">
      <c r="A1663" s="192"/>
      <c r="B1663" s="5" t="s">
        <v>142</v>
      </c>
      <c r="C1663" s="54" t="s">
        <v>748</v>
      </c>
      <c r="D1663" s="153">
        <v>1897</v>
      </c>
      <c r="E1663" s="153">
        <v>177</v>
      </c>
      <c r="F1663" s="153">
        <v>177</v>
      </c>
      <c r="G1663" s="153">
        <v>0</v>
      </c>
      <c r="H1663" s="154">
        <v>2.5</v>
      </c>
    </row>
    <row r="1664" spans="1:8" x14ac:dyDescent="0.2">
      <c r="A1664" s="192"/>
      <c r="B1664" s="5" t="s">
        <v>142</v>
      </c>
      <c r="C1664" s="54">
        <v>9</v>
      </c>
      <c r="D1664" s="153">
        <v>4573</v>
      </c>
      <c r="E1664" s="153">
        <v>2744</v>
      </c>
      <c r="F1664" s="153">
        <v>0</v>
      </c>
      <c r="G1664" s="153">
        <v>0</v>
      </c>
      <c r="H1664" s="154" t="s">
        <v>419</v>
      </c>
    </row>
    <row r="1665" spans="1:10" x14ac:dyDescent="0.2">
      <c r="A1665" s="192"/>
      <c r="B1665" s="5" t="s">
        <v>142</v>
      </c>
      <c r="C1665" s="54" t="s">
        <v>222</v>
      </c>
      <c r="D1665" s="153">
        <v>620</v>
      </c>
      <c r="E1665" s="153">
        <v>125</v>
      </c>
      <c r="F1665" s="153">
        <v>0</v>
      </c>
      <c r="G1665" s="153">
        <v>0</v>
      </c>
      <c r="H1665" s="154" t="s">
        <v>419</v>
      </c>
    </row>
    <row r="1666" spans="1:10" x14ac:dyDescent="0.2">
      <c r="A1666" s="192"/>
      <c r="B1666" s="5" t="s">
        <v>142</v>
      </c>
      <c r="C1666" s="54" t="s">
        <v>681</v>
      </c>
      <c r="D1666" s="153">
        <v>4000</v>
      </c>
      <c r="E1666" s="153">
        <v>32</v>
      </c>
      <c r="F1666" s="153">
        <v>0</v>
      </c>
      <c r="G1666" s="153">
        <v>0</v>
      </c>
      <c r="H1666" s="154" t="s">
        <v>420</v>
      </c>
    </row>
    <row r="1667" spans="1:10" x14ac:dyDescent="0.2">
      <c r="A1667" s="192"/>
      <c r="B1667" s="5" t="s">
        <v>142</v>
      </c>
      <c r="C1667" s="54" t="s">
        <v>749</v>
      </c>
      <c r="D1667" s="153">
        <v>1200</v>
      </c>
      <c r="E1667" s="153">
        <v>120</v>
      </c>
      <c r="F1667" s="153">
        <v>0</v>
      </c>
      <c r="G1667" s="153">
        <v>120</v>
      </c>
      <c r="H1667" s="154">
        <v>5.6</v>
      </c>
    </row>
    <row r="1668" spans="1:10" x14ac:dyDescent="0.2">
      <c r="A1668" s="192"/>
      <c r="B1668" s="5" t="s">
        <v>76</v>
      </c>
      <c r="C1668" s="332" t="s">
        <v>446</v>
      </c>
      <c r="D1668" s="336">
        <v>417</v>
      </c>
      <c r="E1668" s="332">
        <v>413</v>
      </c>
      <c r="F1668" s="332">
        <v>413</v>
      </c>
      <c r="G1668" s="332"/>
      <c r="H1668" s="333">
        <v>0.45</v>
      </c>
    </row>
    <row r="1669" spans="1:10" x14ac:dyDescent="0.2">
      <c r="A1669" s="192"/>
      <c r="B1669" s="5" t="s">
        <v>76</v>
      </c>
      <c r="C1669" s="332" t="s">
        <v>460</v>
      </c>
      <c r="D1669" s="336">
        <v>1460</v>
      </c>
      <c r="E1669" s="336">
        <v>323</v>
      </c>
      <c r="F1669" s="336">
        <v>323</v>
      </c>
      <c r="G1669" s="336"/>
      <c r="H1669" s="337">
        <v>0.7</v>
      </c>
    </row>
    <row r="1670" spans="1:10" x14ac:dyDescent="0.2">
      <c r="A1670" s="192"/>
      <c r="B1670" s="5" t="s">
        <v>76</v>
      </c>
      <c r="C1670" s="332" t="s">
        <v>467</v>
      </c>
      <c r="D1670" s="336">
        <v>3000</v>
      </c>
      <c r="E1670" s="336">
        <v>86</v>
      </c>
      <c r="F1670" s="336">
        <v>86</v>
      </c>
      <c r="G1670" s="336"/>
      <c r="H1670" s="337">
        <v>0.7</v>
      </c>
    </row>
    <row r="1671" spans="1:10" x14ac:dyDescent="0.2">
      <c r="A1671" s="192"/>
      <c r="B1671" s="5" t="s">
        <v>76</v>
      </c>
      <c r="C1671" s="332" t="s">
        <v>465</v>
      </c>
      <c r="D1671" s="332">
        <v>2000</v>
      </c>
      <c r="E1671" s="332">
        <v>19</v>
      </c>
      <c r="F1671" s="332">
        <v>19</v>
      </c>
      <c r="G1671" s="332"/>
      <c r="H1671" s="338">
        <v>0.35</v>
      </c>
    </row>
    <row r="1672" spans="1:10" x14ac:dyDescent="0.2">
      <c r="A1672" s="189">
        <v>10</v>
      </c>
      <c r="B1672" s="2" t="s">
        <v>43</v>
      </c>
      <c r="C1672" s="34"/>
      <c r="D1672" s="76">
        <f>SUM(D1673:D1677)</f>
        <v>2805</v>
      </c>
      <c r="E1672" s="76">
        <f>SUM(E1673:E1677)</f>
        <v>1221</v>
      </c>
      <c r="F1672" s="76">
        <f>SUM(F1673:F1677)</f>
        <v>578</v>
      </c>
      <c r="G1672" s="76">
        <f>SUM(G1673:G1677)</f>
        <v>375</v>
      </c>
      <c r="H1672" s="124"/>
    </row>
    <row r="1673" spans="1:10" x14ac:dyDescent="0.2">
      <c r="A1673" s="194"/>
      <c r="B1673" s="7" t="s">
        <v>148</v>
      </c>
      <c r="C1673" s="37" t="s">
        <v>314</v>
      </c>
      <c r="D1673" s="156">
        <v>605</v>
      </c>
      <c r="E1673" s="156">
        <v>375</v>
      </c>
      <c r="F1673" s="156"/>
      <c r="G1673" s="156">
        <v>375</v>
      </c>
      <c r="H1673" s="132">
        <v>2.5</v>
      </c>
    </row>
    <row r="1674" spans="1:10" x14ac:dyDescent="0.2">
      <c r="A1674" s="191"/>
      <c r="B1674" s="7" t="s">
        <v>142</v>
      </c>
      <c r="C1674" s="54" t="s">
        <v>321</v>
      </c>
      <c r="D1674" s="93">
        <v>200</v>
      </c>
      <c r="E1674" s="153">
        <v>58</v>
      </c>
      <c r="F1674" s="153">
        <v>0</v>
      </c>
      <c r="G1674" s="153">
        <v>0</v>
      </c>
      <c r="H1674" s="154">
        <v>0.22</v>
      </c>
    </row>
    <row r="1675" spans="1:10" x14ac:dyDescent="0.2">
      <c r="A1675" s="191"/>
      <c r="B1675" s="7" t="s">
        <v>142</v>
      </c>
      <c r="C1675" s="54" t="s">
        <v>305</v>
      </c>
      <c r="D1675" s="93">
        <v>1000</v>
      </c>
      <c r="E1675" s="153">
        <v>349</v>
      </c>
      <c r="F1675" s="153">
        <v>349</v>
      </c>
      <c r="G1675" s="153">
        <v>0</v>
      </c>
      <c r="H1675" s="154">
        <v>0.52</v>
      </c>
    </row>
    <row r="1676" spans="1:10" x14ac:dyDescent="0.2">
      <c r="A1676" s="192"/>
      <c r="B1676" s="5" t="s">
        <v>142</v>
      </c>
      <c r="C1676" s="54" t="s">
        <v>497</v>
      </c>
      <c r="D1676" s="93">
        <v>500</v>
      </c>
      <c r="E1676" s="153">
        <v>210</v>
      </c>
      <c r="F1676" s="153">
        <v>0</v>
      </c>
      <c r="G1676" s="153">
        <v>0</v>
      </c>
      <c r="H1676" s="154">
        <v>0.35</v>
      </c>
    </row>
    <row r="1677" spans="1:10" x14ac:dyDescent="0.2">
      <c r="A1677" s="197"/>
      <c r="B1677" s="9" t="s">
        <v>142</v>
      </c>
      <c r="C1677" s="54" t="s">
        <v>548</v>
      </c>
      <c r="D1677" s="93">
        <v>500</v>
      </c>
      <c r="E1677" s="153">
        <v>229</v>
      </c>
      <c r="F1677" s="153">
        <v>229</v>
      </c>
      <c r="G1677" s="153">
        <v>0</v>
      </c>
      <c r="H1677" s="154">
        <v>0.5</v>
      </c>
      <c r="J1677" s="3"/>
    </row>
    <row r="1678" spans="1:10" s="3" customFormat="1" x14ac:dyDescent="0.2">
      <c r="A1678" s="189">
        <v>11</v>
      </c>
      <c r="B1678" s="2" t="s">
        <v>269</v>
      </c>
      <c r="C1678" s="42"/>
      <c r="D1678" s="76">
        <f>SUM(D1679)</f>
        <v>136</v>
      </c>
      <c r="E1678" s="76">
        <f>SUM(E1679)</f>
        <v>111</v>
      </c>
      <c r="F1678" s="76">
        <f>SUM(F1679)</f>
        <v>111</v>
      </c>
      <c r="G1678" s="76">
        <f>SUM(G1679)</f>
        <v>0</v>
      </c>
      <c r="H1678" s="121"/>
      <c r="J1678" s="1"/>
    </row>
    <row r="1679" spans="1:10" ht="13.5" thickBot="1" x14ac:dyDescent="0.25">
      <c r="A1679" s="193"/>
      <c r="B1679" s="6" t="s">
        <v>113</v>
      </c>
      <c r="C1679" s="63" t="s">
        <v>331</v>
      </c>
      <c r="D1679" s="88">
        <v>136</v>
      </c>
      <c r="E1679" s="88">
        <v>111</v>
      </c>
      <c r="F1679" s="88">
        <v>111</v>
      </c>
      <c r="G1679" s="88"/>
      <c r="H1679" s="134">
        <v>0.5</v>
      </c>
    </row>
    <row r="1680" spans="1:10" ht="13.5" thickBot="1" x14ac:dyDescent="0.25">
      <c r="A1680" s="228" t="s">
        <v>75</v>
      </c>
      <c r="B1680" s="229" t="s">
        <v>34</v>
      </c>
      <c r="C1680" s="230"/>
      <c r="D1680" s="264">
        <f>D1678+D1672+D1599+D1568+D1562+D1560+D1558+D1554+D1551+D1548+D1545</f>
        <v>162094</v>
      </c>
      <c r="E1680" s="264">
        <f t="shared" ref="E1680:G1680" si="37">E1678+E1672+E1599+E1568+E1562+E1560+E1558+E1554+E1551+E1548+E1545</f>
        <v>81795</v>
      </c>
      <c r="F1680" s="264">
        <f t="shared" si="37"/>
        <v>48254</v>
      </c>
      <c r="G1680" s="264">
        <f t="shared" si="37"/>
        <v>5913</v>
      </c>
      <c r="H1680" s="265"/>
    </row>
    <row r="1681" spans="1:10" ht="13.5" customHeight="1" thickBot="1" x14ac:dyDescent="0.25">
      <c r="A1681" s="187"/>
      <c r="B1681" s="437" t="s">
        <v>25</v>
      </c>
      <c r="C1681" s="438"/>
      <c r="D1681" s="438"/>
      <c r="E1681" s="438"/>
      <c r="F1681" s="438"/>
      <c r="G1681" s="439"/>
      <c r="H1681" s="113"/>
    </row>
    <row r="1682" spans="1:10" x14ac:dyDescent="0.2">
      <c r="A1682" s="201"/>
      <c r="B1682" s="13" t="s">
        <v>7</v>
      </c>
      <c r="C1682" s="44"/>
      <c r="D1682" s="101"/>
      <c r="E1682" s="101"/>
      <c r="F1682" s="101"/>
      <c r="G1682" s="101"/>
      <c r="H1682" s="142"/>
    </row>
    <row r="1683" spans="1:10" s="3" customFormat="1" x14ac:dyDescent="0.2">
      <c r="A1683" s="189">
        <v>11</v>
      </c>
      <c r="B1683" s="2" t="s">
        <v>555</v>
      </c>
      <c r="C1683" s="42"/>
      <c r="D1683" s="76">
        <f>SUM(D1684:D1685)</f>
        <v>600</v>
      </c>
      <c r="E1683" s="76">
        <f t="shared" ref="E1683:G1683" si="38">SUM(E1684:E1685)</f>
        <v>283</v>
      </c>
      <c r="F1683" s="76">
        <f t="shared" si="38"/>
        <v>283</v>
      </c>
      <c r="G1683" s="76">
        <f t="shared" si="38"/>
        <v>0</v>
      </c>
      <c r="H1683" s="121"/>
      <c r="J1683" s="1"/>
    </row>
    <row r="1684" spans="1:10" x14ac:dyDescent="0.2">
      <c r="A1684" s="193"/>
      <c r="B1684" s="6" t="s">
        <v>113</v>
      </c>
      <c r="C1684" s="63" t="s">
        <v>360</v>
      </c>
      <c r="D1684" s="88">
        <v>200</v>
      </c>
      <c r="E1684" s="88">
        <v>120</v>
      </c>
      <c r="F1684" s="88">
        <v>120</v>
      </c>
      <c r="G1684" s="88"/>
      <c r="H1684" s="134">
        <v>0.2</v>
      </c>
    </row>
    <row r="1685" spans="1:10" x14ac:dyDescent="0.2">
      <c r="A1685" s="193"/>
      <c r="B1685" s="6" t="s">
        <v>76</v>
      </c>
      <c r="C1685" s="63" t="s">
        <v>434</v>
      </c>
      <c r="D1685" s="88">
        <v>400</v>
      </c>
      <c r="E1685" s="88">
        <v>163</v>
      </c>
      <c r="F1685" s="88">
        <v>163</v>
      </c>
      <c r="G1685" s="88"/>
      <c r="H1685" s="134">
        <v>0.3</v>
      </c>
    </row>
    <row r="1686" spans="1:10" ht="13.5" thickBot="1" x14ac:dyDescent="0.25">
      <c r="A1686" s="205"/>
      <c r="B1686" s="53" t="s">
        <v>199</v>
      </c>
      <c r="C1686" s="18"/>
      <c r="D1686" s="79">
        <f>D1683</f>
        <v>600</v>
      </c>
      <c r="E1686" s="79">
        <f t="shared" ref="E1686:G1686" si="39">E1683</f>
        <v>283</v>
      </c>
      <c r="F1686" s="79">
        <f t="shared" si="39"/>
        <v>283</v>
      </c>
      <c r="G1686" s="79">
        <f t="shared" si="39"/>
        <v>0</v>
      </c>
      <c r="H1686" s="146"/>
    </row>
    <row r="1687" spans="1:10" ht="13.5" thickBot="1" x14ac:dyDescent="0.25">
      <c r="A1687" s="187"/>
      <c r="B1687" s="45" t="s">
        <v>147</v>
      </c>
      <c r="C1687" s="58"/>
      <c r="D1687" s="80">
        <f>D1686</f>
        <v>600</v>
      </c>
      <c r="E1687" s="80">
        <f t="shared" ref="E1687:G1687" si="40">E1686</f>
        <v>283</v>
      </c>
      <c r="F1687" s="80">
        <f t="shared" si="40"/>
        <v>283</v>
      </c>
      <c r="G1687" s="80">
        <f t="shared" si="40"/>
        <v>0</v>
      </c>
      <c r="H1687" s="108"/>
    </row>
    <row r="1688" spans="1:10" ht="12.75" customHeight="1" x14ac:dyDescent="0.2">
      <c r="A1688" s="188"/>
      <c r="B1688" s="434" t="s">
        <v>24</v>
      </c>
      <c r="C1688" s="435"/>
      <c r="D1688" s="435"/>
      <c r="E1688" s="435"/>
      <c r="F1688" s="435"/>
      <c r="G1688" s="446"/>
      <c r="H1688" s="109"/>
    </row>
    <row r="1689" spans="1:10" x14ac:dyDescent="0.2">
      <c r="A1689" s="201"/>
      <c r="B1689" s="13" t="s">
        <v>7</v>
      </c>
      <c r="C1689" s="44"/>
      <c r="D1689" s="101"/>
      <c r="E1689" s="101"/>
      <c r="F1689" s="101"/>
      <c r="G1689" s="101"/>
      <c r="H1689" s="142"/>
    </row>
    <row r="1690" spans="1:10" ht="13.5" thickBot="1" x14ac:dyDescent="0.25">
      <c r="A1690" s="205"/>
      <c r="B1690" s="53" t="s">
        <v>199</v>
      </c>
      <c r="C1690" s="18"/>
      <c r="D1690" s="79">
        <v>0</v>
      </c>
      <c r="E1690" s="79">
        <v>0</v>
      </c>
      <c r="F1690" s="79">
        <v>0</v>
      </c>
      <c r="G1690" s="79">
        <v>0</v>
      </c>
      <c r="H1690" s="146"/>
    </row>
    <row r="1691" spans="1:10" ht="13.5" thickBot="1" x14ac:dyDescent="0.25">
      <c r="A1691" s="188"/>
      <c r="B1691" s="8" t="s">
        <v>8</v>
      </c>
      <c r="C1691" s="169"/>
      <c r="D1691" s="69"/>
      <c r="E1691" s="69"/>
      <c r="F1691" s="69"/>
      <c r="G1691" s="69"/>
      <c r="H1691" s="109"/>
    </row>
    <row r="1692" spans="1:10" ht="13.5" thickBot="1" x14ac:dyDescent="0.25">
      <c r="A1692" s="200"/>
      <c r="B1692" s="15" t="s">
        <v>117</v>
      </c>
      <c r="C1692" s="171"/>
      <c r="D1692" s="75">
        <v>0</v>
      </c>
      <c r="E1692" s="75">
        <v>0</v>
      </c>
      <c r="F1692" s="75">
        <v>0</v>
      </c>
      <c r="G1692" s="75">
        <v>0</v>
      </c>
      <c r="H1692" s="147"/>
    </row>
    <row r="1693" spans="1:10" ht="13.5" thickBot="1" x14ac:dyDescent="0.25">
      <c r="A1693" s="187"/>
      <c r="B1693" s="45" t="s">
        <v>147</v>
      </c>
      <c r="C1693" s="58"/>
      <c r="D1693" s="80">
        <v>0</v>
      </c>
      <c r="E1693" s="80">
        <v>0</v>
      </c>
      <c r="F1693" s="80">
        <v>0</v>
      </c>
      <c r="G1693" s="80">
        <v>0</v>
      </c>
      <c r="H1693" s="108"/>
    </row>
    <row r="1694" spans="1:10" ht="12.75" customHeight="1" x14ac:dyDescent="0.2">
      <c r="A1694" s="197"/>
      <c r="B1694" s="434" t="s">
        <v>31</v>
      </c>
      <c r="C1694" s="435"/>
      <c r="D1694" s="435"/>
      <c r="E1694" s="435"/>
      <c r="F1694" s="435"/>
      <c r="G1694" s="446"/>
      <c r="H1694" s="135"/>
    </row>
    <row r="1695" spans="1:10" ht="12.75" customHeight="1" x14ac:dyDescent="0.2">
      <c r="A1695" s="201"/>
      <c r="B1695" s="13" t="s">
        <v>7</v>
      </c>
      <c r="C1695" s="44"/>
      <c r="D1695" s="101"/>
      <c r="E1695" s="101"/>
      <c r="F1695" s="101"/>
      <c r="G1695" s="101"/>
      <c r="H1695" s="142"/>
    </row>
    <row r="1696" spans="1:10" ht="25.5" x14ac:dyDescent="0.2">
      <c r="A1696" s="189">
        <v>1</v>
      </c>
      <c r="B1696" s="2" t="s">
        <v>115</v>
      </c>
      <c r="C1696" s="34"/>
      <c r="D1696" s="76">
        <f>SUM(D1697:D1698)</f>
        <v>100</v>
      </c>
      <c r="E1696" s="76">
        <f>SUM(E1697:E1698)</f>
        <v>10</v>
      </c>
      <c r="F1696" s="76">
        <f>SUM(F1697:F1698)</f>
        <v>10</v>
      </c>
      <c r="G1696" s="76">
        <f>SUM(G1697:G1698)</f>
        <v>0</v>
      </c>
      <c r="H1696" s="124"/>
    </row>
    <row r="1697" spans="1:8" x14ac:dyDescent="0.2">
      <c r="A1697" s="192"/>
      <c r="B1697" s="295" t="s">
        <v>113</v>
      </c>
      <c r="C1697" s="296" t="s">
        <v>361</v>
      </c>
      <c r="D1697" s="297">
        <v>50</v>
      </c>
      <c r="E1697" s="297">
        <v>6</v>
      </c>
      <c r="F1697" s="297">
        <v>6</v>
      </c>
      <c r="G1697" s="297"/>
      <c r="H1697" s="298">
        <v>1.8</v>
      </c>
    </row>
    <row r="1698" spans="1:8" x14ac:dyDescent="0.2">
      <c r="A1698" s="197"/>
      <c r="B1698" s="302" t="s">
        <v>113</v>
      </c>
      <c r="C1698" s="299" t="s">
        <v>556</v>
      </c>
      <c r="D1698" s="300">
        <v>50</v>
      </c>
      <c r="E1698" s="300">
        <v>4</v>
      </c>
      <c r="F1698" s="300">
        <v>4</v>
      </c>
      <c r="G1698" s="300"/>
      <c r="H1698" s="301">
        <v>2</v>
      </c>
    </row>
    <row r="1699" spans="1:8" ht="12.75" customHeight="1" x14ac:dyDescent="0.2">
      <c r="A1699" s="189">
        <v>2</v>
      </c>
      <c r="B1699" s="2" t="s">
        <v>43</v>
      </c>
      <c r="C1699" s="34"/>
      <c r="D1699" s="76">
        <f>SUM(D1700:D1700)</f>
        <v>820</v>
      </c>
      <c r="E1699" s="76">
        <f>SUM(E1700:E1700)</f>
        <v>407</v>
      </c>
      <c r="F1699" s="76">
        <f>SUM(F1700:F1700)</f>
        <v>80</v>
      </c>
      <c r="G1699" s="76">
        <f>SUM(G1700:G1700)</f>
        <v>0</v>
      </c>
      <c r="H1699" s="124"/>
    </row>
    <row r="1700" spans="1:8" ht="15" customHeight="1" thickBot="1" x14ac:dyDescent="0.25">
      <c r="A1700" s="192"/>
      <c r="B1700" s="316" t="s">
        <v>142</v>
      </c>
      <c r="C1700" s="315" t="s">
        <v>750</v>
      </c>
      <c r="D1700" s="317">
        <v>820</v>
      </c>
      <c r="E1700" s="317">
        <v>407</v>
      </c>
      <c r="F1700" s="317">
        <v>80</v>
      </c>
      <c r="G1700" s="317">
        <v>0</v>
      </c>
      <c r="H1700" s="318">
        <v>1.5</v>
      </c>
    </row>
    <row r="1701" spans="1:8" ht="12.75" customHeight="1" thickBot="1" x14ac:dyDescent="0.25">
      <c r="A1701" s="228"/>
      <c r="B1701" s="229" t="s">
        <v>146</v>
      </c>
      <c r="C1701" s="230"/>
      <c r="D1701" s="264">
        <f>D1696+D1699</f>
        <v>920</v>
      </c>
      <c r="E1701" s="264">
        <f>E1696+E1699</f>
        <v>417</v>
      </c>
      <c r="F1701" s="264">
        <f>F1696+F1699</f>
        <v>90</v>
      </c>
      <c r="G1701" s="264">
        <f>G1696+G1699</f>
        <v>0</v>
      </c>
      <c r="H1701" s="286"/>
    </row>
    <row r="1702" spans="1:8" ht="12.6" customHeight="1" x14ac:dyDescent="0.2">
      <c r="A1702" s="188"/>
      <c r="B1702" s="8" t="s">
        <v>8</v>
      </c>
      <c r="C1702" s="169"/>
      <c r="D1702" s="69"/>
      <c r="E1702" s="69"/>
      <c r="F1702" s="69"/>
      <c r="G1702" s="69"/>
      <c r="H1702" s="109"/>
    </row>
    <row r="1703" spans="1:8" ht="12.75" customHeight="1" x14ac:dyDescent="0.2">
      <c r="A1703" s="189" t="s">
        <v>217</v>
      </c>
      <c r="B1703" s="2" t="s">
        <v>157</v>
      </c>
      <c r="C1703" s="34"/>
      <c r="D1703" s="76">
        <f>SUM(D1704:D1704)</f>
        <v>0</v>
      </c>
      <c r="E1703" s="76">
        <f>SUM(E1704:E1704)</f>
        <v>101</v>
      </c>
      <c r="F1703" s="76">
        <f>SUM(F1704:F1704)</f>
        <v>101</v>
      </c>
      <c r="G1703" s="76">
        <f>SUM(G1704:G1704)</f>
        <v>0</v>
      </c>
      <c r="H1703" s="124"/>
    </row>
    <row r="1704" spans="1:8" ht="12.75" customHeight="1" x14ac:dyDescent="0.2">
      <c r="A1704" s="205"/>
      <c r="B1704" s="38" t="s">
        <v>142</v>
      </c>
      <c r="C1704" s="322" t="s">
        <v>369</v>
      </c>
      <c r="D1704" s="323">
        <v>0</v>
      </c>
      <c r="E1704" s="323">
        <v>101</v>
      </c>
      <c r="F1704" s="323">
        <v>101</v>
      </c>
      <c r="G1704" s="323">
        <v>0</v>
      </c>
      <c r="H1704" s="324" t="s">
        <v>410</v>
      </c>
    </row>
    <row r="1705" spans="1:8" ht="25.5" x14ac:dyDescent="0.2">
      <c r="A1705" s="189">
        <v>2</v>
      </c>
      <c r="B1705" s="2" t="s">
        <v>273</v>
      </c>
      <c r="C1705" s="34"/>
      <c r="D1705" s="76">
        <f>SUM(D1706:D1706)</f>
        <v>0</v>
      </c>
      <c r="E1705" s="76">
        <f>SUM(E1706:E1706)</f>
        <v>18</v>
      </c>
      <c r="F1705" s="76">
        <f>SUM(F1706:F1706)</f>
        <v>18</v>
      </c>
      <c r="G1705" s="76">
        <f>SUM(G1706:G1706)</f>
        <v>0</v>
      </c>
      <c r="H1705" s="124"/>
    </row>
    <row r="1706" spans="1:8" ht="12.75" customHeight="1" x14ac:dyDescent="0.2">
      <c r="A1706" s="205"/>
      <c r="B1706" s="38" t="s">
        <v>142</v>
      </c>
      <c r="C1706" s="322" t="s">
        <v>369</v>
      </c>
      <c r="D1706" s="323">
        <v>0</v>
      </c>
      <c r="E1706" s="323">
        <v>18</v>
      </c>
      <c r="F1706" s="323">
        <v>18</v>
      </c>
      <c r="G1706" s="323">
        <v>0</v>
      </c>
      <c r="H1706" s="324" t="s">
        <v>410</v>
      </c>
    </row>
    <row r="1707" spans="1:8" ht="12.75" customHeight="1" x14ac:dyDescent="0.2">
      <c r="A1707" s="189">
        <v>3</v>
      </c>
      <c r="B1707" s="2" t="s">
        <v>64</v>
      </c>
      <c r="C1707" s="34"/>
      <c r="D1707" s="76">
        <f>SUM(D1708:D1708)</f>
        <v>180</v>
      </c>
      <c r="E1707" s="76">
        <f>SUM(E1708:E1708)</f>
        <v>45</v>
      </c>
      <c r="F1707" s="76">
        <f>SUM(F1708:F1708)</f>
        <v>45</v>
      </c>
      <c r="G1707" s="76">
        <f>SUM(G1708:G1708)</f>
        <v>0</v>
      </c>
      <c r="H1707" s="124"/>
    </row>
    <row r="1708" spans="1:8" ht="12.75" customHeight="1" x14ac:dyDescent="0.2">
      <c r="A1708" s="192"/>
      <c r="B1708" s="5" t="s">
        <v>142</v>
      </c>
      <c r="C1708" s="315" t="s">
        <v>338</v>
      </c>
      <c r="D1708" s="317">
        <v>180</v>
      </c>
      <c r="E1708" s="317">
        <v>45</v>
      </c>
      <c r="F1708" s="317">
        <v>45</v>
      </c>
      <c r="G1708" s="317">
        <v>0</v>
      </c>
      <c r="H1708" s="318" t="s">
        <v>424</v>
      </c>
    </row>
    <row r="1709" spans="1:8" ht="12.75" customHeight="1" x14ac:dyDescent="0.2">
      <c r="A1709" s="189">
        <v>4</v>
      </c>
      <c r="B1709" s="2" t="s">
        <v>49</v>
      </c>
      <c r="C1709" s="34"/>
      <c r="D1709" s="76">
        <f>SUM(D1710)</f>
        <v>220</v>
      </c>
      <c r="E1709" s="76">
        <f>SUM(E1710)</f>
        <v>128</v>
      </c>
      <c r="F1709" s="76">
        <f>SUM(F1710)</f>
        <v>128</v>
      </c>
      <c r="G1709" s="76">
        <f>SUM(G1710)</f>
        <v>0</v>
      </c>
      <c r="H1709" s="124"/>
    </row>
    <row r="1710" spans="1:8" ht="12.75" customHeight="1" x14ac:dyDescent="0.2">
      <c r="A1710" s="193"/>
      <c r="B1710" s="6" t="s">
        <v>142</v>
      </c>
      <c r="C1710" s="319" t="s">
        <v>501</v>
      </c>
      <c r="D1710" s="320">
        <v>220</v>
      </c>
      <c r="E1710" s="320">
        <v>128</v>
      </c>
      <c r="F1710" s="320">
        <v>128</v>
      </c>
      <c r="G1710" s="320">
        <v>0</v>
      </c>
      <c r="H1710" s="321" t="s">
        <v>415</v>
      </c>
    </row>
    <row r="1711" spans="1:8" x14ac:dyDescent="0.2">
      <c r="A1711" s="189">
        <v>5</v>
      </c>
      <c r="B1711" s="2" t="s">
        <v>241</v>
      </c>
      <c r="C1711" s="34"/>
      <c r="D1711" s="76">
        <f>SUM(D1712)</f>
        <v>15</v>
      </c>
      <c r="E1711" s="76">
        <f>SUM(E1712)</f>
        <v>3</v>
      </c>
      <c r="F1711" s="76">
        <f>SUM(F1712)</f>
        <v>0</v>
      </c>
      <c r="G1711" s="76">
        <f>SUM(G1712)</f>
        <v>3</v>
      </c>
      <c r="H1711" s="124"/>
    </row>
    <row r="1712" spans="1:8" ht="13.5" thickBot="1" x14ac:dyDescent="0.25">
      <c r="A1712" s="193"/>
      <c r="B1712" s="306" t="s">
        <v>113</v>
      </c>
      <c r="C1712" s="303" t="s">
        <v>556</v>
      </c>
      <c r="D1712" s="304">
        <v>15</v>
      </c>
      <c r="E1712" s="304">
        <v>3</v>
      </c>
      <c r="F1712" s="304"/>
      <c r="G1712" s="304">
        <v>3</v>
      </c>
      <c r="H1712" s="305">
        <v>3.5</v>
      </c>
    </row>
    <row r="1713" spans="1:9" ht="12.75" customHeight="1" thickBot="1" x14ac:dyDescent="0.25">
      <c r="A1713" s="235"/>
      <c r="B1713" s="236" t="s">
        <v>117</v>
      </c>
      <c r="C1713" s="255"/>
      <c r="D1713" s="281">
        <f>D1705+D1703+D1707+D1709+D1711</f>
        <v>415</v>
      </c>
      <c r="E1713" s="281">
        <f>E1705+E1703+E1707+E1709+E1711</f>
        <v>295</v>
      </c>
      <c r="F1713" s="281">
        <f>F1705+F1703+F1707+F1709+F1711</f>
        <v>292</v>
      </c>
      <c r="G1713" s="281">
        <f>G1703+G1707+G1709+G1711</f>
        <v>3</v>
      </c>
      <c r="H1713" s="287"/>
    </row>
    <row r="1714" spans="1:9" ht="12.75" customHeight="1" thickBot="1" x14ac:dyDescent="0.25">
      <c r="A1714" s="188"/>
      <c r="B1714" s="8" t="s">
        <v>6</v>
      </c>
      <c r="C1714" s="169"/>
      <c r="D1714" s="69"/>
      <c r="E1714" s="69"/>
      <c r="F1714" s="69"/>
      <c r="G1714" s="69"/>
      <c r="H1714" s="109"/>
    </row>
    <row r="1715" spans="1:9" ht="13.5" customHeight="1" thickBot="1" x14ac:dyDescent="0.25">
      <c r="A1715" s="240"/>
      <c r="B1715" s="241" t="s">
        <v>143</v>
      </c>
      <c r="C1715" s="272"/>
      <c r="D1715" s="243">
        <v>0</v>
      </c>
      <c r="E1715" s="243">
        <v>0</v>
      </c>
      <c r="F1715" s="243">
        <v>0</v>
      </c>
      <c r="G1715" s="243">
        <v>0</v>
      </c>
      <c r="H1715" s="285"/>
    </row>
    <row r="1716" spans="1:9" ht="13.5" customHeight="1" thickBot="1" x14ac:dyDescent="0.25">
      <c r="A1716" s="250"/>
      <c r="B1716" s="251" t="s">
        <v>147</v>
      </c>
      <c r="C1716" s="258"/>
      <c r="D1716" s="253">
        <f>D1701+D1713+D1715</f>
        <v>1335</v>
      </c>
      <c r="E1716" s="253">
        <f>E1701+E1713+E1715</f>
        <v>712</v>
      </c>
      <c r="F1716" s="253">
        <f>F1701+F1713+F1715</f>
        <v>382</v>
      </c>
      <c r="G1716" s="253">
        <f>G1701+G1713+G1715</f>
        <v>3</v>
      </c>
      <c r="H1716" s="259"/>
      <c r="I1716" s="312"/>
    </row>
    <row r="1717" spans="1:9" ht="13.5" customHeight="1" x14ac:dyDescent="0.2">
      <c r="A1717" s="202"/>
      <c r="B1717" s="434" t="s">
        <v>32</v>
      </c>
      <c r="C1717" s="435"/>
      <c r="D1717" s="435"/>
      <c r="E1717" s="435"/>
      <c r="F1717" s="435"/>
      <c r="G1717" s="446"/>
      <c r="H1717" s="127"/>
    </row>
    <row r="1718" spans="1:9" ht="13.5" customHeight="1" x14ac:dyDescent="0.2">
      <c r="A1718" s="201"/>
      <c r="B1718" s="13" t="s">
        <v>8</v>
      </c>
      <c r="C1718" s="44"/>
      <c r="D1718" s="91"/>
      <c r="E1718" s="91"/>
      <c r="F1718" s="91"/>
      <c r="G1718" s="91"/>
      <c r="H1718" s="117"/>
    </row>
    <row r="1719" spans="1:9" ht="13.5" customHeight="1" x14ac:dyDescent="0.2">
      <c r="A1719" s="189">
        <v>1</v>
      </c>
      <c r="B1719" s="2" t="s">
        <v>233</v>
      </c>
      <c r="C1719" s="34"/>
      <c r="D1719" s="70">
        <f>D1720</f>
        <v>280</v>
      </c>
      <c r="E1719" s="70">
        <f>E1720</f>
        <v>118</v>
      </c>
      <c r="F1719" s="70">
        <f>F1720</f>
        <v>0</v>
      </c>
      <c r="G1719" s="70">
        <f>G1720</f>
        <v>94</v>
      </c>
      <c r="H1719" s="110"/>
    </row>
    <row r="1720" spans="1:9" ht="13.5" customHeight="1" x14ac:dyDescent="0.2">
      <c r="A1720" s="193" t="s">
        <v>787</v>
      </c>
      <c r="B1720" s="5" t="s">
        <v>148</v>
      </c>
      <c r="C1720" s="160" t="s">
        <v>709</v>
      </c>
      <c r="D1720" s="72">
        <v>280</v>
      </c>
      <c r="E1720" s="72">
        <v>118</v>
      </c>
      <c r="F1720" s="72"/>
      <c r="G1720" s="72">
        <v>94</v>
      </c>
      <c r="H1720" s="114">
        <v>3.5</v>
      </c>
    </row>
    <row r="1721" spans="1:9" ht="13.5" customHeight="1" x14ac:dyDescent="0.2">
      <c r="A1721" s="189">
        <v>2</v>
      </c>
      <c r="B1721" s="2" t="s">
        <v>225</v>
      </c>
      <c r="C1721" s="34"/>
      <c r="D1721" s="70">
        <f>SUM(D1722:D1723)</f>
        <v>330</v>
      </c>
      <c r="E1721" s="70">
        <f>SUM(E1722:E1723)</f>
        <v>323</v>
      </c>
      <c r="F1721" s="70">
        <f>SUM(F1722:F1723)</f>
        <v>0</v>
      </c>
      <c r="G1721" s="70">
        <f>SUM(G1722:G1723)</f>
        <v>0</v>
      </c>
      <c r="H1721" s="111"/>
    </row>
    <row r="1722" spans="1:9" ht="13.5" customHeight="1" x14ac:dyDescent="0.2">
      <c r="A1722" s="197" t="s">
        <v>787</v>
      </c>
      <c r="B1722" s="9" t="s">
        <v>142</v>
      </c>
      <c r="C1722" s="160" t="s">
        <v>429</v>
      </c>
      <c r="D1722" s="72">
        <v>314</v>
      </c>
      <c r="E1722" s="72">
        <v>314</v>
      </c>
      <c r="F1722" s="72">
        <v>0</v>
      </c>
      <c r="G1722" s="72">
        <v>0</v>
      </c>
      <c r="H1722" s="114" t="s">
        <v>428</v>
      </c>
    </row>
    <row r="1723" spans="1:9" ht="13.5" customHeight="1" x14ac:dyDescent="0.2">
      <c r="A1723" s="197" t="s">
        <v>787</v>
      </c>
      <c r="B1723" s="9" t="s">
        <v>142</v>
      </c>
      <c r="C1723" s="160" t="s">
        <v>303</v>
      </c>
      <c r="D1723" s="72">
        <v>16</v>
      </c>
      <c r="E1723" s="72">
        <v>9</v>
      </c>
      <c r="F1723" s="72">
        <v>0</v>
      </c>
      <c r="G1723" s="72">
        <v>0</v>
      </c>
      <c r="H1723" s="114">
        <v>1.4</v>
      </c>
    </row>
    <row r="1724" spans="1:9" ht="13.5" customHeight="1" x14ac:dyDescent="0.2">
      <c r="A1724" s="189">
        <v>3</v>
      </c>
      <c r="B1724" s="2" t="s">
        <v>226</v>
      </c>
      <c r="C1724" s="34"/>
      <c r="D1724" s="70">
        <f>SUM(D1725:D1727)</f>
        <v>1115</v>
      </c>
      <c r="E1724" s="70">
        <f>SUM(E1725:E1727)</f>
        <v>1025</v>
      </c>
      <c r="F1724" s="70">
        <f>SUM(F1725:F1727)</f>
        <v>0</v>
      </c>
      <c r="G1724" s="70">
        <f>SUM(G1725:G1727)</f>
        <v>0</v>
      </c>
      <c r="H1724" s="111"/>
    </row>
    <row r="1725" spans="1:9" ht="13.5" customHeight="1" x14ac:dyDescent="0.2">
      <c r="A1725" s="197" t="s">
        <v>787</v>
      </c>
      <c r="B1725" s="9" t="s">
        <v>142</v>
      </c>
      <c r="C1725" s="160" t="s">
        <v>429</v>
      </c>
      <c r="D1725" s="72">
        <v>707</v>
      </c>
      <c r="E1725" s="72">
        <v>707</v>
      </c>
      <c r="F1725" s="72">
        <v>0</v>
      </c>
      <c r="G1725" s="72">
        <v>0</v>
      </c>
      <c r="H1725" s="114" t="s">
        <v>428</v>
      </c>
    </row>
    <row r="1726" spans="1:9" ht="13.5" customHeight="1" x14ac:dyDescent="0.2">
      <c r="A1726" s="197" t="s">
        <v>787</v>
      </c>
      <c r="B1726" s="9" t="s">
        <v>142</v>
      </c>
      <c r="C1726" s="160" t="s">
        <v>368</v>
      </c>
      <c r="D1726" s="72">
        <v>308</v>
      </c>
      <c r="E1726" s="72">
        <v>276</v>
      </c>
      <c r="F1726" s="72">
        <v>0</v>
      </c>
      <c r="G1726" s="72">
        <v>0</v>
      </c>
      <c r="H1726" s="114" t="s">
        <v>430</v>
      </c>
    </row>
    <row r="1727" spans="1:9" ht="13.5" customHeight="1" x14ac:dyDescent="0.2">
      <c r="A1727" s="197" t="s">
        <v>787</v>
      </c>
      <c r="B1727" s="9" t="s">
        <v>142</v>
      </c>
      <c r="C1727" s="160" t="s">
        <v>303</v>
      </c>
      <c r="D1727" s="72">
        <v>100</v>
      </c>
      <c r="E1727" s="72">
        <v>42</v>
      </c>
      <c r="F1727" s="72">
        <v>0</v>
      </c>
      <c r="G1727" s="72">
        <v>0</v>
      </c>
      <c r="H1727" s="114">
        <v>1.2</v>
      </c>
    </row>
    <row r="1728" spans="1:9" ht="13.5" customHeight="1" x14ac:dyDescent="0.2">
      <c r="A1728" s="189">
        <v>4</v>
      </c>
      <c r="B1728" s="2" t="s">
        <v>227</v>
      </c>
      <c r="C1728" s="34"/>
      <c r="D1728" s="70">
        <f>SUM(D1729:D1730)</f>
        <v>609</v>
      </c>
      <c r="E1728" s="70">
        <f>SUM(E1729:E1730)</f>
        <v>605</v>
      </c>
      <c r="F1728" s="70">
        <f>SUM(F1729:F1730)</f>
        <v>0</v>
      </c>
      <c r="G1728" s="70">
        <f>SUM(G1729:G1730)</f>
        <v>0</v>
      </c>
      <c r="H1728" s="111"/>
    </row>
    <row r="1729" spans="1:8" ht="13.5" customHeight="1" x14ac:dyDescent="0.2">
      <c r="A1729" s="197" t="s">
        <v>787</v>
      </c>
      <c r="B1729" s="9" t="s">
        <v>142</v>
      </c>
      <c r="C1729" s="160" t="s">
        <v>429</v>
      </c>
      <c r="D1729" s="72">
        <v>589</v>
      </c>
      <c r="E1729" s="72">
        <v>589</v>
      </c>
      <c r="F1729" s="72">
        <v>0</v>
      </c>
      <c r="G1729" s="72">
        <v>0</v>
      </c>
      <c r="H1729" s="114" t="s">
        <v>428</v>
      </c>
    </row>
    <row r="1730" spans="1:8" ht="13.5" customHeight="1" x14ac:dyDescent="0.2">
      <c r="A1730" s="197" t="s">
        <v>787</v>
      </c>
      <c r="B1730" s="9" t="s">
        <v>142</v>
      </c>
      <c r="C1730" s="160" t="s">
        <v>303</v>
      </c>
      <c r="D1730" s="72">
        <v>20</v>
      </c>
      <c r="E1730" s="72">
        <v>16</v>
      </c>
      <c r="F1730" s="72">
        <v>0</v>
      </c>
      <c r="G1730" s="72">
        <v>0</v>
      </c>
      <c r="H1730" s="114">
        <v>1.1000000000000001</v>
      </c>
    </row>
    <row r="1731" spans="1:8" ht="13.5" customHeight="1" x14ac:dyDescent="0.2">
      <c r="A1731" s="189">
        <v>5</v>
      </c>
      <c r="B1731" s="2" t="s">
        <v>228</v>
      </c>
      <c r="C1731" s="34"/>
      <c r="D1731" s="70">
        <f>SUM(D1732:D1734)</f>
        <v>1648</v>
      </c>
      <c r="E1731" s="70">
        <f>SUM(E1732:E1734)</f>
        <v>1570</v>
      </c>
      <c r="F1731" s="70">
        <f>SUM(F1732:F1734)</f>
        <v>0</v>
      </c>
      <c r="G1731" s="70">
        <f>SUM(G1732:G1734)</f>
        <v>0</v>
      </c>
      <c r="H1731" s="111"/>
    </row>
    <row r="1732" spans="1:8" ht="13.5" customHeight="1" x14ac:dyDescent="0.2">
      <c r="A1732" s="197" t="s">
        <v>787</v>
      </c>
      <c r="B1732" s="9" t="s">
        <v>142</v>
      </c>
      <c r="C1732" s="160" t="s">
        <v>429</v>
      </c>
      <c r="D1732" s="72">
        <v>1198</v>
      </c>
      <c r="E1732" s="72">
        <v>1198</v>
      </c>
      <c r="F1732" s="72">
        <v>0</v>
      </c>
      <c r="G1732" s="72">
        <v>0</v>
      </c>
      <c r="H1732" s="114" t="s">
        <v>428</v>
      </c>
    </row>
    <row r="1733" spans="1:8" ht="13.5" customHeight="1" x14ac:dyDescent="0.2">
      <c r="A1733" s="197" t="s">
        <v>787</v>
      </c>
      <c r="B1733" s="9" t="s">
        <v>142</v>
      </c>
      <c r="C1733" s="160" t="s">
        <v>368</v>
      </c>
      <c r="D1733" s="72">
        <v>336</v>
      </c>
      <c r="E1733" s="72">
        <v>279</v>
      </c>
      <c r="F1733" s="72">
        <v>0</v>
      </c>
      <c r="G1733" s="72">
        <v>0</v>
      </c>
      <c r="H1733" s="114">
        <v>1</v>
      </c>
    </row>
    <row r="1734" spans="1:8" ht="13.5" customHeight="1" x14ac:dyDescent="0.2">
      <c r="A1734" s="193" t="s">
        <v>787</v>
      </c>
      <c r="B1734" s="6" t="s">
        <v>142</v>
      </c>
      <c r="C1734" s="63" t="s">
        <v>303</v>
      </c>
      <c r="D1734" s="90">
        <v>114</v>
      </c>
      <c r="E1734" s="90">
        <v>93</v>
      </c>
      <c r="F1734" s="90">
        <v>0</v>
      </c>
      <c r="G1734" s="90">
        <v>0</v>
      </c>
      <c r="H1734" s="136">
        <v>1.55</v>
      </c>
    </row>
    <row r="1735" spans="1:8" ht="16.5" customHeight="1" x14ac:dyDescent="0.2">
      <c r="A1735" s="194">
        <v>6</v>
      </c>
      <c r="B1735" s="4" t="s">
        <v>751</v>
      </c>
      <c r="C1735" s="175"/>
      <c r="D1735" s="97">
        <f>SUM(D1736:D1737)</f>
        <v>972</v>
      </c>
      <c r="E1735" s="97">
        <f>SUM(E1736:E1737)</f>
        <v>586</v>
      </c>
      <c r="F1735" s="97">
        <f>SUM(F1736:F1737)</f>
        <v>172</v>
      </c>
      <c r="G1735" s="97">
        <f>SUM(G1736:G1737)</f>
        <v>0</v>
      </c>
      <c r="H1735" s="129"/>
    </row>
    <row r="1736" spans="1:8" ht="13.5" customHeight="1" x14ac:dyDescent="0.2">
      <c r="A1736" s="192" t="s">
        <v>787</v>
      </c>
      <c r="B1736" s="5" t="s">
        <v>142</v>
      </c>
      <c r="C1736" s="54" t="s">
        <v>425</v>
      </c>
      <c r="D1736" s="93">
        <v>416</v>
      </c>
      <c r="E1736" s="93">
        <v>416</v>
      </c>
      <c r="F1736" s="93">
        <v>0</v>
      </c>
      <c r="G1736" s="93">
        <v>0</v>
      </c>
      <c r="H1736" s="140">
        <v>0</v>
      </c>
    </row>
    <row r="1737" spans="1:8" ht="13.5" customHeight="1" x14ac:dyDescent="0.2">
      <c r="A1737" s="193" t="s">
        <v>787</v>
      </c>
      <c r="B1737" s="6" t="s">
        <v>142</v>
      </c>
      <c r="C1737" s="63" t="s">
        <v>426</v>
      </c>
      <c r="D1737" s="90">
        <v>556</v>
      </c>
      <c r="E1737" s="90">
        <v>170</v>
      </c>
      <c r="F1737" s="90">
        <v>172</v>
      </c>
      <c r="G1737" s="90">
        <v>0</v>
      </c>
      <c r="H1737" s="136" t="s">
        <v>427</v>
      </c>
    </row>
    <row r="1738" spans="1:8" ht="24" customHeight="1" x14ac:dyDescent="0.2">
      <c r="A1738" s="194">
        <v>7</v>
      </c>
      <c r="B1738" s="4" t="s">
        <v>178</v>
      </c>
      <c r="C1738" s="180"/>
      <c r="D1738" s="97">
        <f>SUM(D1739:D1740)</f>
        <v>1668</v>
      </c>
      <c r="E1738" s="97">
        <f>SUM(E1739:E1740)</f>
        <v>1408</v>
      </c>
      <c r="F1738" s="97">
        <f>SUM(F1739:F1740)</f>
        <v>400</v>
      </c>
      <c r="G1738" s="97">
        <f>SUM(G1739:G1740)</f>
        <v>0</v>
      </c>
      <c r="H1738" s="141"/>
    </row>
    <row r="1739" spans="1:8" ht="13.5" customHeight="1" x14ac:dyDescent="0.2">
      <c r="A1739" s="192" t="s">
        <v>787</v>
      </c>
      <c r="B1739" s="5" t="s">
        <v>142</v>
      </c>
      <c r="C1739" s="54" t="s">
        <v>425</v>
      </c>
      <c r="D1739" s="93">
        <v>1004</v>
      </c>
      <c r="E1739" s="93">
        <v>1004</v>
      </c>
      <c r="F1739" s="93">
        <v>0</v>
      </c>
      <c r="G1739" s="93">
        <v>0</v>
      </c>
      <c r="H1739" s="140">
        <v>0</v>
      </c>
    </row>
    <row r="1740" spans="1:8" ht="13.5" customHeight="1" x14ac:dyDescent="0.2">
      <c r="A1740" s="193" t="s">
        <v>787</v>
      </c>
      <c r="B1740" s="6" t="s">
        <v>142</v>
      </c>
      <c r="C1740" s="63" t="s">
        <v>426</v>
      </c>
      <c r="D1740" s="90">
        <v>664</v>
      </c>
      <c r="E1740" s="90">
        <v>404</v>
      </c>
      <c r="F1740" s="90">
        <v>400</v>
      </c>
      <c r="G1740" s="90">
        <v>0</v>
      </c>
      <c r="H1740" s="136" t="s">
        <v>427</v>
      </c>
    </row>
    <row r="1741" spans="1:8" ht="30" customHeight="1" x14ac:dyDescent="0.2">
      <c r="A1741" s="194">
        <v>8</v>
      </c>
      <c r="B1741" s="4" t="s">
        <v>179</v>
      </c>
      <c r="C1741" s="37"/>
      <c r="D1741" s="84">
        <f>SUM(D1742:D1743)</f>
        <v>953</v>
      </c>
      <c r="E1741" s="84">
        <f>SUM(E1742:E1743)</f>
        <v>600</v>
      </c>
      <c r="F1741" s="84">
        <f>SUM(F1742:F1743)</f>
        <v>131</v>
      </c>
      <c r="G1741" s="84">
        <f>SUM(G1742:G1743)</f>
        <v>0</v>
      </c>
      <c r="H1741" s="129"/>
    </row>
    <row r="1742" spans="1:8" ht="13.5" customHeight="1" x14ac:dyDescent="0.2">
      <c r="A1742" s="197" t="s">
        <v>787</v>
      </c>
      <c r="B1742" s="9" t="s">
        <v>142</v>
      </c>
      <c r="C1742" s="160" t="s">
        <v>425</v>
      </c>
      <c r="D1742" s="72">
        <v>474</v>
      </c>
      <c r="E1742" s="72">
        <v>474</v>
      </c>
      <c r="F1742" s="72">
        <v>0</v>
      </c>
      <c r="G1742" s="72">
        <v>0</v>
      </c>
      <c r="H1742" s="114">
        <v>0</v>
      </c>
    </row>
    <row r="1743" spans="1:8" ht="13.5" customHeight="1" x14ac:dyDescent="0.2">
      <c r="A1743" s="193" t="s">
        <v>787</v>
      </c>
      <c r="B1743" s="6" t="s">
        <v>142</v>
      </c>
      <c r="C1743" s="63" t="s">
        <v>426</v>
      </c>
      <c r="D1743" s="90">
        <v>479</v>
      </c>
      <c r="E1743" s="90">
        <v>126</v>
      </c>
      <c r="F1743" s="90">
        <v>131</v>
      </c>
      <c r="G1743" s="90">
        <v>0</v>
      </c>
      <c r="H1743" s="136" t="s">
        <v>427</v>
      </c>
    </row>
    <row r="1744" spans="1:8" ht="25.5" customHeight="1" x14ac:dyDescent="0.2">
      <c r="A1744" s="194">
        <v>9</v>
      </c>
      <c r="B1744" s="4" t="s">
        <v>172</v>
      </c>
      <c r="C1744" s="37"/>
      <c r="D1744" s="84">
        <f>SUM(D1745:D1746)</f>
        <v>1607</v>
      </c>
      <c r="E1744" s="84">
        <f>SUM(E1745:E1746)</f>
        <v>1156</v>
      </c>
      <c r="F1744" s="84">
        <f>SUM(F1745:F1746)</f>
        <v>347</v>
      </c>
      <c r="G1744" s="84">
        <f>SUM(G1745:G1746)</f>
        <v>0</v>
      </c>
      <c r="H1744" s="129"/>
    </row>
    <row r="1745" spans="1:14" ht="13.5" customHeight="1" x14ac:dyDescent="0.2">
      <c r="A1745" s="192" t="s">
        <v>787</v>
      </c>
      <c r="B1745" s="5" t="s">
        <v>142</v>
      </c>
      <c r="C1745" s="54" t="s">
        <v>425</v>
      </c>
      <c r="D1745" s="93">
        <v>806</v>
      </c>
      <c r="E1745" s="93">
        <v>806</v>
      </c>
      <c r="F1745" s="93">
        <v>0</v>
      </c>
      <c r="G1745" s="93">
        <v>0</v>
      </c>
      <c r="H1745" s="140">
        <v>0</v>
      </c>
    </row>
    <row r="1746" spans="1:14" ht="13.5" customHeight="1" x14ac:dyDescent="0.2">
      <c r="A1746" s="192" t="s">
        <v>787</v>
      </c>
      <c r="B1746" s="5" t="s">
        <v>142</v>
      </c>
      <c r="C1746" s="54" t="s">
        <v>426</v>
      </c>
      <c r="D1746" s="93">
        <v>801</v>
      </c>
      <c r="E1746" s="93">
        <v>350</v>
      </c>
      <c r="F1746" s="93">
        <v>347</v>
      </c>
      <c r="G1746" s="93">
        <v>0</v>
      </c>
      <c r="H1746" s="140" t="s">
        <v>427</v>
      </c>
    </row>
    <row r="1747" spans="1:14" ht="13.5" customHeight="1" x14ac:dyDescent="0.2">
      <c r="A1747" s="194">
        <v>10</v>
      </c>
      <c r="B1747" s="2" t="s">
        <v>249</v>
      </c>
      <c r="C1747" s="34"/>
      <c r="D1747" s="70">
        <f>SUM(D1748:D1748)</f>
        <v>750</v>
      </c>
      <c r="E1747" s="70">
        <f>SUM(E1748:E1748)</f>
        <v>77</v>
      </c>
      <c r="F1747" s="70">
        <f>SUM(F1748:F1748)</f>
        <v>77</v>
      </c>
      <c r="G1747" s="70">
        <f>SUM(G1748:G1748)</f>
        <v>0</v>
      </c>
      <c r="H1747" s="111"/>
    </row>
    <row r="1748" spans="1:14" ht="13.5" customHeight="1" thickBot="1" x14ac:dyDescent="0.25">
      <c r="A1748" s="202" t="s">
        <v>787</v>
      </c>
      <c r="B1748" s="9" t="s">
        <v>125</v>
      </c>
      <c r="C1748" s="160" t="s">
        <v>615</v>
      </c>
      <c r="D1748" s="72">
        <v>750</v>
      </c>
      <c r="E1748" s="72">
        <v>77</v>
      </c>
      <c r="F1748" s="72">
        <v>77</v>
      </c>
      <c r="G1748" s="72">
        <v>0</v>
      </c>
      <c r="H1748" s="114"/>
    </row>
    <row r="1749" spans="1:14" ht="13.5" customHeight="1" thickBot="1" x14ac:dyDescent="0.25">
      <c r="A1749" s="235" t="s">
        <v>1</v>
      </c>
      <c r="B1749" s="236" t="s">
        <v>129</v>
      </c>
      <c r="C1749" s="255"/>
      <c r="D1749" s="281">
        <f>+D1747+D1719+D1721+D1724+D1728+D1731+D1735+D1738+D1741+D1744</f>
        <v>9932</v>
      </c>
      <c r="E1749" s="281">
        <f t="shared" ref="E1749:G1749" si="41">+E1747+E1719+E1721+E1724+E1728+E1731+E1735+E1738+E1741+E1744</f>
        <v>7468</v>
      </c>
      <c r="F1749" s="281">
        <f t="shared" si="41"/>
        <v>1127</v>
      </c>
      <c r="G1749" s="281">
        <f t="shared" si="41"/>
        <v>94</v>
      </c>
      <c r="H1749" s="287" t="s">
        <v>1</v>
      </c>
    </row>
    <row r="1750" spans="1:14" ht="13.5" customHeight="1" x14ac:dyDescent="0.2">
      <c r="A1750" s="188"/>
      <c r="B1750" s="8" t="s">
        <v>6</v>
      </c>
      <c r="C1750" s="47"/>
      <c r="D1750" s="78"/>
      <c r="E1750" s="78"/>
      <c r="F1750" s="78"/>
      <c r="G1750" s="78"/>
      <c r="H1750" s="123"/>
    </row>
    <row r="1751" spans="1:14" ht="13.5" customHeight="1" x14ac:dyDescent="0.2">
      <c r="A1751" s="202" t="s">
        <v>217</v>
      </c>
      <c r="B1751" s="12" t="s">
        <v>137</v>
      </c>
      <c r="C1751" s="48"/>
      <c r="D1751" s="82">
        <f>SUM(D1752:D1755)</f>
        <v>2028</v>
      </c>
      <c r="E1751" s="82">
        <f>SUM(E1752:E1755)</f>
        <v>1584</v>
      </c>
      <c r="F1751" s="82">
        <f>SUM(F1752:F1755)</f>
        <v>138</v>
      </c>
      <c r="G1751" s="82">
        <f>SUM(G1752:G1755)</f>
        <v>190</v>
      </c>
      <c r="H1751" s="119"/>
    </row>
    <row r="1752" spans="1:14" ht="13.5" customHeight="1" x14ac:dyDescent="0.2">
      <c r="A1752" s="192"/>
      <c r="B1752" s="5" t="s">
        <v>148</v>
      </c>
      <c r="C1752" s="54" t="s">
        <v>707</v>
      </c>
      <c r="D1752" s="153">
        <v>200</v>
      </c>
      <c r="E1752" s="153">
        <v>70</v>
      </c>
      <c r="F1752" s="153">
        <v>70</v>
      </c>
      <c r="G1752" s="153"/>
      <c r="H1752" s="154">
        <v>2</v>
      </c>
    </row>
    <row r="1753" spans="1:14" ht="13.5" customHeight="1" x14ac:dyDescent="0.2">
      <c r="A1753" s="192"/>
      <c r="B1753" s="5" t="s">
        <v>148</v>
      </c>
      <c r="C1753" s="54" t="s">
        <v>708</v>
      </c>
      <c r="D1753" s="153">
        <v>150</v>
      </c>
      <c r="E1753" s="153">
        <v>68</v>
      </c>
      <c r="F1753" s="153">
        <v>68</v>
      </c>
      <c r="G1753" s="153"/>
      <c r="H1753" s="154">
        <v>2</v>
      </c>
    </row>
    <row r="1754" spans="1:14" ht="13.5" customHeight="1" x14ac:dyDescent="0.2">
      <c r="A1754" s="192"/>
      <c r="B1754" s="5" t="s">
        <v>148</v>
      </c>
      <c r="C1754" s="54" t="s">
        <v>709</v>
      </c>
      <c r="D1754" s="153">
        <v>208</v>
      </c>
      <c r="E1754" s="153">
        <v>190</v>
      </c>
      <c r="F1754" s="153"/>
      <c r="G1754" s="153">
        <v>190</v>
      </c>
      <c r="H1754" s="154">
        <v>2</v>
      </c>
    </row>
    <row r="1755" spans="1:14" ht="13.5" customHeight="1" thickBot="1" x14ac:dyDescent="0.25">
      <c r="A1755" s="204"/>
      <c r="B1755" s="5" t="s">
        <v>142</v>
      </c>
      <c r="C1755" s="54" t="s">
        <v>308</v>
      </c>
      <c r="D1755" s="153">
        <v>1470</v>
      </c>
      <c r="E1755" s="153">
        <v>1256</v>
      </c>
      <c r="F1755" s="153">
        <v>0</v>
      </c>
      <c r="G1755" s="153">
        <v>0</v>
      </c>
      <c r="H1755" s="154">
        <v>1.3</v>
      </c>
      <c r="J1755" s="104"/>
      <c r="K1755" s="104"/>
      <c r="L1755" s="104"/>
      <c r="M1755" s="104"/>
      <c r="N1755" s="104"/>
    </row>
    <row r="1756" spans="1:14" ht="13.5" customHeight="1" thickBot="1" x14ac:dyDescent="0.25">
      <c r="A1756" s="240"/>
      <c r="B1756" s="241" t="s">
        <v>143</v>
      </c>
      <c r="C1756" s="272"/>
      <c r="D1756" s="243">
        <f>D1751</f>
        <v>2028</v>
      </c>
      <c r="E1756" s="243">
        <f t="shared" ref="E1756:G1756" si="42">E1751</f>
        <v>1584</v>
      </c>
      <c r="F1756" s="243">
        <f t="shared" si="42"/>
        <v>138</v>
      </c>
      <c r="G1756" s="243">
        <f t="shared" si="42"/>
        <v>190</v>
      </c>
      <c r="H1756" s="285"/>
    </row>
    <row r="1757" spans="1:14" ht="13.5" customHeight="1" thickBot="1" x14ac:dyDescent="0.25">
      <c r="A1757" s="250" t="s">
        <v>200</v>
      </c>
      <c r="B1757" s="251" t="s">
        <v>33</v>
      </c>
      <c r="C1757" s="258"/>
      <c r="D1757" s="253">
        <f>D1749+D1756</f>
        <v>11960</v>
      </c>
      <c r="E1757" s="253">
        <f>E1749+E1756</f>
        <v>9052</v>
      </c>
      <c r="F1757" s="253">
        <f>F1749+F1756</f>
        <v>1265</v>
      </c>
      <c r="G1757" s="253">
        <f>G1749+G1756</f>
        <v>284</v>
      </c>
      <c r="H1757" s="259"/>
    </row>
    <row r="1758" spans="1:14" ht="13.5" customHeight="1" x14ac:dyDescent="0.2">
      <c r="A1758" s="188"/>
      <c r="B1758" s="434" t="s">
        <v>5</v>
      </c>
      <c r="C1758" s="435"/>
      <c r="D1758" s="435"/>
      <c r="E1758" s="435"/>
      <c r="F1758" s="435"/>
      <c r="G1758" s="446"/>
      <c r="H1758" s="109"/>
    </row>
    <row r="1759" spans="1:14" ht="13.5" customHeight="1" x14ac:dyDescent="0.2">
      <c r="A1759" s="201"/>
      <c r="B1759" s="13" t="s">
        <v>2</v>
      </c>
      <c r="C1759" s="40" t="s">
        <v>0</v>
      </c>
      <c r="D1759" s="81">
        <f>D31+D64+D579+D1143+D1379+D1680+D1687+D1701</f>
        <v>1220433</v>
      </c>
      <c r="E1759" s="81">
        <f>E31+E64+E579+E1143+E1379+E1680+E1687+E1701</f>
        <v>1012687</v>
      </c>
      <c r="F1759" s="81">
        <f>F31+F64+F579+F1143+F1379+F1680+F1687+F1701</f>
        <v>677633</v>
      </c>
      <c r="G1759" s="81">
        <f>G31+G64+G579+G1143+G1379+G1680+G1687+G1701</f>
        <v>12439</v>
      </c>
      <c r="H1759" s="126" t="s">
        <v>0</v>
      </c>
    </row>
    <row r="1760" spans="1:14" ht="13.5" customHeight="1" x14ac:dyDescent="0.2">
      <c r="A1760" s="201"/>
      <c r="B1760" s="13" t="s">
        <v>3</v>
      </c>
      <c r="C1760" s="40" t="s">
        <v>0</v>
      </c>
      <c r="D1760" s="81">
        <f>D1749+D1713+D1404+D1148+D868+D94+D48+D37</f>
        <v>169236</v>
      </c>
      <c r="E1760" s="81">
        <f>E1749+E1713+E1404+E1148+E868+E94+E48+E37</f>
        <v>152570</v>
      </c>
      <c r="F1760" s="81">
        <f>F1749+F1713+F1404+F1148+F868+F94+F48+F37</f>
        <v>133246</v>
      </c>
      <c r="G1760" s="81">
        <f>G1749+G1713+G1404+G1148+G868+G94+G48+G37</f>
        <v>2676</v>
      </c>
      <c r="H1760" s="126" t="s">
        <v>0</v>
      </c>
    </row>
    <row r="1761" spans="1:8" x14ac:dyDescent="0.2">
      <c r="A1761" s="201"/>
      <c r="B1761" s="13" t="s">
        <v>9</v>
      </c>
      <c r="C1761" s="40" t="s">
        <v>0</v>
      </c>
      <c r="D1761" s="81">
        <f>D1756+D1715+D1537+D1522+D1246+D1089+D96+D50+D39</f>
        <v>40963</v>
      </c>
      <c r="E1761" s="81">
        <f>E1756+E1715+E1537+E1522+E1246+E1089+E96+E50+E39</f>
        <v>29833</v>
      </c>
      <c r="F1761" s="81">
        <f>F1756+F1715+F1537+F1522+F1246+F1089+F96+F50+F39</f>
        <v>19939</v>
      </c>
      <c r="G1761" s="81">
        <f>G1756+G1715+G1537+G1522+G1246+G1089+G96+G50+G39</f>
        <v>1872</v>
      </c>
      <c r="H1761" s="126" t="s">
        <v>0</v>
      </c>
    </row>
    <row r="1762" spans="1:8" ht="13.5" thickBot="1" x14ac:dyDescent="0.25">
      <c r="A1762" s="219"/>
      <c r="B1762" s="55" t="s">
        <v>33</v>
      </c>
      <c r="C1762" s="61" t="s">
        <v>0</v>
      </c>
      <c r="D1762" s="102">
        <f>D40+D51+D97++D1090+D1247+D1523+D1538+D1543+D1680+D1687+D1693+D1716+D1757</f>
        <v>1430632</v>
      </c>
      <c r="E1762" s="102">
        <f>E40+E51+E97++E1090+E1247+E1523+E1538+E1543+E1680+E1687+E1693+E1716+E1757</f>
        <v>1195090</v>
      </c>
      <c r="F1762" s="102">
        <f>F40+F51+F97++F1090+F1247+F1523+F1538+F1543+F1680+F1687+F1693+F1716+F1757</f>
        <v>830818</v>
      </c>
      <c r="G1762" s="102">
        <f>G40+G51+G97++G1090+G1247+G1523+G1538+G1543+G1680+G1687+G1693+G1716+G1757</f>
        <v>16987</v>
      </c>
      <c r="H1762" s="148" t="s">
        <v>0</v>
      </c>
    </row>
    <row r="1763" spans="1:8" x14ac:dyDescent="0.2">
      <c r="A1763" s="220"/>
      <c r="B1763" s="50"/>
      <c r="C1763" s="49"/>
      <c r="D1763" s="182"/>
      <c r="E1763" s="182"/>
      <c r="F1763" s="182"/>
      <c r="G1763" s="182"/>
      <c r="H1763" s="149"/>
    </row>
    <row r="1764" spans="1:8" x14ac:dyDescent="0.2">
      <c r="A1764" s="221"/>
      <c r="B1764" s="21"/>
      <c r="C1764" s="181"/>
      <c r="D1764" s="103"/>
      <c r="E1764" s="448"/>
      <c r="F1764" s="448"/>
      <c r="G1764" s="182"/>
      <c r="H1764" s="150"/>
    </row>
    <row r="1765" spans="1:8" x14ac:dyDescent="0.2">
      <c r="H1765" s="151"/>
    </row>
    <row r="1766" spans="1:8" ht="11.25" customHeight="1" x14ac:dyDescent="0.2">
      <c r="B1766" s="50"/>
      <c r="H1766" s="151"/>
    </row>
    <row r="1767" spans="1:8" ht="15" customHeight="1" x14ac:dyDescent="0.2">
      <c r="B1767" s="50"/>
      <c r="H1767" s="151"/>
    </row>
    <row r="1768" spans="1:8" ht="12.75" customHeight="1" x14ac:dyDescent="0.2">
      <c r="B1768" s="62"/>
      <c r="H1768" s="151"/>
    </row>
    <row r="1769" spans="1:8" x14ac:dyDescent="0.2">
      <c r="H1769" s="151"/>
    </row>
    <row r="1770" spans="1:8" x14ac:dyDescent="0.2">
      <c r="H1770" s="151"/>
    </row>
    <row r="1771" spans="1:8" x14ac:dyDescent="0.2">
      <c r="H1771" s="151"/>
    </row>
    <row r="1772" spans="1:8" x14ac:dyDescent="0.2">
      <c r="H1772" s="151"/>
    </row>
    <row r="1773" spans="1:8" x14ac:dyDescent="0.2">
      <c r="H1773" s="151"/>
    </row>
    <row r="1774" spans="1:8" x14ac:dyDescent="0.2">
      <c r="A1774" s="14"/>
      <c r="B1774" s="1"/>
      <c r="C1774" s="151"/>
      <c r="D1774" s="104"/>
      <c r="E1774" s="104"/>
      <c r="F1774" s="104"/>
      <c r="G1774" s="104"/>
      <c r="H1774" s="151"/>
    </row>
    <row r="1775" spans="1:8" x14ac:dyDescent="0.2">
      <c r="A1775" s="14"/>
      <c r="B1775" s="1"/>
      <c r="C1775" s="151"/>
      <c r="D1775" s="104"/>
      <c r="E1775" s="104"/>
      <c r="F1775" s="104"/>
      <c r="G1775" s="104"/>
      <c r="H1775" s="151"/>
    </row>
    <row r="1776" spans="1:8" x14ac:dyDescent="0.2">
      <c r="A1776" s="14"/>
      <c r="B1776" s="1"/>
      <c r="C1776" s="151"/>
      <c r="D1776" s="104"/>
      <c r="E1776" s="104"/>
      <c r="F1776" s="104"/>
      <c r="G1776" s="104"/>
      <c r="H1776" s="151"/>
    </row>
    <row r="1777" spans="1:8" x14ac:dyDescent="0.2">
      <c r="A1777" s="14"/>
      <c r="B1777" s="1"/>
      <c r="C1777" s="151"/>
      <c r="D1777" s="104"/>
      <c r="E1777" s="104"/>
      <c r="F1777" s="104"/>
      <c r="G1777" s="104"/>
      <c r="H1777" s="151"/>
    </row>
    <row r="1778" spans="1:8" x14ac:dyDescent="0.2">
      <c r="A1778" s="14"/>
      <c r="B1778" s="1"/>
      <c r="C1778" s="151"/>
      <c r="D1778" s="104"/>
      <c r="E1778" s="104"/>
      <c r="F1778" s="104"/>
      <c r="G1778" s="104"/>
      <c r="H1778" s="151"/>
    </row>
    <row r="1779" spans="1:8" x14ac:dyDescent="0.2">
      <c r="A1779" s="14"/>
      <c r="B1779" s="1"/>
      <c r="C1779" s="151"/>
      <c r="D1779" s="104"/>
      <c r="E1779" s="104"/>
      <c r="F1779" s="104"/>
      <c r="G1779" s="104"/>
      <c r="H1779" s="151"/>
    </row>
    <row r="1780" spans="1:8" x14ac:dyDescent="0.2">
      <c r="A1780" s="14"/>
      <c r="B1780" s="1"/>
      <c r="C1780" s="151"/>
      <c r="D1780" s="104"/>
      <c r="E1780" s="104"/>
      <c r="F1780" s="104"/>
      <c r="G1780" s="104"/>
      <c r="H1780" s="151"/>
    </row>
    <row r="1781" spans="1:8" x14ac:dyDescent="0.2">
      <c r="A1781" s="14"/>
      <c r="B1781" s="1"/>
      <c r="C1781" s="151"/>
      <c r="D1781" s="104"/>
      <c r="E1781" s="104"/>
      <c r="F1781" s="104"/>
      <c r="G1781" s="104"/>
      <c r="H1781" s="151"/>
    </row>
    <row r="1782" spans="1:8" x14ac:dyDescent="0.2">
      <c r="A1782" s="14"/>
      <c r="B1782" s="1"/>
      <c r="C1782" s="151"/>
      <c r="D1782" s="104"/>
      <c r="E1782" s="104"/>
      <c r="F1782" s="104"/>
      <c r="G1782" s="104"/>
      <c r="H1782" s="151"/>
    </row>
    <row r="1783" spans="1:8" x14ac:dyDescent="0.2">
      <c r="A1783" s="14"/>
      <c r="B1783" s="1"/>
      <c r="C1783" s="151"/>
      <c r="D1783" s="104"/>
      <c r="E1783" s="104"/>
      <c r="F1783" s="104"/>
      <c r="G1783" s="104"/>
      <c r="H1783" s="151"/>
    </row>
    <row r="1784" spans="1:8" x14ac:dyDescent="0.2">
      <c r="A1784" s="14"/>
      <c r="B1784" s="1"/>
      <c r="C1784" s="151"/>
      <c r="D1784" s="104"/>
      <c r="E1784" s="104"/>
      <c r="F1784" s="104"/>
      <c r="G1784" s="104"/>
      <c r="H1784" s="151"/>
    </row>
    <row r="1785" spans="1:8" x14ac:dyDescent="0.2">
      <c r="A1785" s="14"/>
      <c r="B1785" s="1"/>
      <c r="C1785" s="151"/>
      <c r="D1785" s="104"/>
      <c r="E1785" s="104"/>
      <c r="F1785" s="104"/>
      <c r="G1785" s="104"/>
      <c r="H1785" s="151"/>
    </row>
    <row r="1786" spans="1:8" x14ac:dyDescent="0.2">
      <c r="A1786" s="14"/>
      <c r="B1786" s="1"/>
      <c r="C1786" s="151"/>
      <c r="D1786" s="104"/>
      <c r="E1786" s="104"/>
      <c r="F1786" s="104"/>
      <c r="G1786" s="104"/>
      <c r="H1786" s="151"/>
    </row>
    <row r="1787" spans="1:8" x14ac:dyDescent="0.2">
      <c r="A1787" s="14"/>
      <c r="B1787" s="1"/>
      <c r="C1787" s="151"/>
      <c r="D1787" s="104"/>
      <c r="E1787" s="104"/>
      <c r="F1787" s="104"/>
      <c r="G1787" s="104"/>
      <c r="H1787" s="151"/>
    </row>
    <row r="1788" spans="1:8" x14ac:dyDescent="0.2">
      <c r="A1788" s="14"/>
      <c r="B1788" s="1"/>
      <c r="C1788" s="151"/>
      <c r="D1788" s="104"/>
      <c r="E1788" s="104"/>
      <c r="F1788" s="104"/>
      <c r="G1788" s="104"/>
      <c r="H1788" s="151"/>
    </row>
    <row r="1789" spans="1:8" x14ac:dyDescent="0.2">
      <c r="A1789" s="14"/>
      <c r="B1789" s="1"/>
      <c r="C1789" s="151"/>
      <c r="D1789" s="104"/>
      <c r="E1789" s="104"/>
      <c r="F1789" s="104"/>
      <c r="G1789" s="104"/>
      <c r="H1789" s="151"/>
    </row>
    <row r="1790" spans="1:8" x14ac:dyDescent="0.2">
      <c r="A1790" s="14"/>
      <c r="B1790" s="1"/>
      <c r="C1790" s="151"/>
      <c r="D1790" s="104"/>
      <c r="E1790" s="104"/>
      <c r="F1790" s="104"/>
      <c r="G1790" s="104"/>
      <c r="H1790" s="151"/>
    </row>
    <row r="1791" spans="1:8" x14ac:dyDescent="0.2">
      <c r="A1791" s="14"/>
      <c r="B1791" s="1"/>
      <c r="C1791" s="151"/>
      <c r="D1791" s="104"/>
      <c r="E1791" s="104"/>
      <c r="F1791" s="104"/>
      <c r="G1791" s="104"/>
      <c r="H1791" s="151"/>
    </row>
    <row r="1792" spans="1:8" x14ac:dyDescent="0.2">
      <c r="A1792" s="14"/>
      <c r="B1792" s="1"/>
      <c r="C1792" s="151"/>
      <c r="D1792" s="104"/>
      <c r="E1792" s="104"/>
      <c r="F1792" s="104"/>
      <c r="G1792" s="104"/>
      <c r="H1792" s="151"/>
    </row>
    <row r="1793" spans="1:8" x14ac:dyDescent="0.2">
      <c r="A1793" s="14"/>
      <c r="B1793" s="1"/>
      <c r="C1793" s="151"/>
      <c r="D1793" s="104"/>
      <c r="E1793" s="104"/>
      <c r="F1793" s="104"/>
      <c r="G1793" s="104"/>
      <c r="H1793" s="151"/>
    </row>
  </sheetData>
  <autoFilter ref="B1:B1793"/>
  <mergeCells count="28">
    <mergeCell ref="B1688:G1688"/>
    <mergeCell ref="B1694:G1694"/>
    <mergeCell ref="B1717:G1717"/>
    <mergeCell ref="B1758:G1758"/>
    <mergeCell ref="E1764:F1764"/>
    <mergeCell ref="B1524:H1524"/>
    <mergeCell ref="B1681:G1681"/>
    <mergeCell ref="E11:E12"/>
    <mergeCell ref="F11:F12"/>
    <mergeCell ref="H11:H12"/>
    <mergeCell ref="B14:G14"/>
    <mergeCell ref="B41:G41"/>
    <mergeCell ref="B52:G52"/>
    <mergeCell ref="B98:G98"/>
    <mergeCell ref="B1091:G1091"/>
    <mergeCell ref="B1248:G1248"/>
    <mergeCell ref="B1544:G1544"/>
    <mergeCell ref="B1539:H1539"/>
    <mergeCell ref="A10:A12"/>
    <mergeCell ref="B10:B12"/>
    <mergeCell ref="C10:C12"/>
    <mergeCell ref="D10:D12"/>
    <mergeCell ref="E10:H10"/>
    <mergeCell ref="A3:H3"/>
    <mergeCell ref="A5:H5"/>
    <mergeCell ref="A6:H6"/>
    <mergeCell ref="A7:H7"/>
    <mergeCell ref="A8:H8"/>
  </mergeCells>
  <pageMargins left="0.59055118110236227" right="0.51181102362204722" top="0.74803149606299213" bottom="0.74803149606299213" header="0.31496062992125984" footer="0.31496062992125984"/>
  <pageSetup paperSize="9" orientation="portrait" horizontalDpi="4294967294" verticalDpi="4294967294" r:id="rId1"/>
  <headerFooter>
    <oddHeader>&amp;C&amp;P</oddHeader>
  </headerFooter>
  <rowBreaks count="1" manualBreakCount="1">
    <brk id="175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Printable</vt:lpstr>
      <vt:lpstr>Printable!Print_Area</vt:lpstr>
      <vt:lpstr>Printable!Print_Titles</vt:lpstr>
    </vt:vector>
  </TitlesOfParts>
  <Company>SONY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L.KRASTEV</dc:creator>
  <cp:lastModifiedBy>Oleg S. Iliev</cp:lastModifiedBy>
  <cp:lastPrinted>2023-01-25T13:29:13Z</cp:lastPrinted>
  <dcterms:created xsi:type="dcterms:W3CDTF">2002-08-11T18:18:21Z</dcterms:created>
  <dcterms:modified xsi:type="dcterms:W3CDTF">2023-11-27T10:43:54Z</dcterms:modified>
</cp:coreProperties>
</file>