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по разходи" sheetId="1" r:id="rId1"/>
    <sheet name="по мерки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2" l="1"/>
  <c r="H39" i="2"/>
  <c r="F37" i="2"/>
  <c r="F36" i="2"/>
  <c r="D38" i="2" l="1"/>
  <c r="D39" i="2" s="1"/>
  <c r="E39" i="2"/>
  <c r="E41" i="2" s="1"/>
  <c r="G37" i="2"/>
  <c r="G36" i="2"/>
  <c r="C39" i="2"/>
  <c r="F38" i="2"/>
  <c r="F39" i="2"/>
  <c r="G39" i="2" l="1"/>
  <c r="G41" i="2" s="1"/>
  <c r="G38" i="2"/>
  <c r="H38" i="2" s="1"/>
  <c r="H41" i="2"/>
</calcChain>
</file>

<file path=xl/sharedStrings.xml><?xml version="1.0" encoding="utf-8"?>
<sst xmlns="http://schemas.openxmlformats.org/spreadsheetml/2006/main" count="124" uniqueCount="55">
  <si>
    <t xml:space="preserve"> </t>
  </si>
  <si>
    <t>Предложение за прехвърляне на средства между мерки/подмерки от ПРСР 2014-2020</t>
  </si>
  <si>
    <r>
      <t xml:space="preserve">Текущ индикативен бюджет, евро </t>
    </r>
    <r>
      <rPr>
        <sz val="11"/>
        <color rgb="FFFF0000"/>
        <rFont val="Times New Roman"/>
        <family val="1"/>
        <charset val="204"/>
      </rPr>
      <t>публични средства</t>
    </r>
    <r>
      <rPr>
        <sz val="11"/>
        <color theme="1"/>
        <rFont val="Times New Roman"/>
        <family val="1"/>
        <charset val="204"/>
      </rPr>
      <t xml:space="preserve"> (15то изменение)</t>
    </r>
  </si>
  <si>
    <t>Преразпределяне вътре в подмерки, евро ЕЗФРСР</t>
  </si>
  <si>
    <t>Преразпределяне вътре в подмерки, евро публични средства</t>
  </si>
  <si>
    <t>Предложение за извеждане/добавяне евро ЕЗФРСР</t>
  </si>
  <si>
    <t>Предложение за извеждане/добавяне, евро публични средства</t>
  </si>
  <si>
    <r>
      <t xml:space="preserve">Oбщо индикативен бюджет на подмерките с допълнително разпределени </t>
    </r>
    <r>
      <rPr>
        <sz val="11"/>
        <color rgb="FFFF0000"/>
        <rFont val="Times New Roman"/>
        <family val="1"/>
        <charset val="204"/>
      </rPr>
      <t xml:space="preserve">публични средства </t>
    </r>
    <r>
      <rPr>
        <sz val="11"/>
        <color theme="1"/>
        <rFont val="Times New Roman"/>
        <family val="1"/>
        <charset val="204"/>
      </rPr>
      <t xml:space="preserve"> - след добавяне на предложените</t>
    </r>
  </si>
  <si>
    <t>Чл. 59, ал. 6 от Регл. 1305/2013</t>
  </si>
  <si>
    <t>I. Извеждане на средства</t>
  </si>
  <si>
    <t>Мярка 1 Трансфер на знания и действия за осведомяване</t>
  </si>
  <si>
    <t>Подмярка 1.1. Професионално обучение и придобиване на умения</t>
  </si>
  <si>
    <t>Подмярка 1.2. Демонстрационни дейности и действия по осведомяване</t>
  </si>
  <si>
    <t>Подмярка 6.1 Стартова помощ за млади земеделски стопани</t>
  </si>
  <si>
    <t>Подмярка 6.4.1 Инвестициионна подкрепа за неземеделски дейности</t>
  </si>
  <si>
    <t>Подмярка 6.4.2 Инвестиции в подкрепа на неземеделски дейности по Тематичната подпрограма за развитието на малки стопанства(ТПП)</t>
  </si>
  <si>
    <t>Подмярка 7.3. Широколентова инфраструктура, включително нейното създаване, подобрение и разширяване.</t>
  </si>
  <si>
    <t>Подмярка 8.1. Залесяване и поддръжка</t>
  </si>
  <si>
    <t>Х</t>
  </si>
  <si>
    <t xml:space="preserve">Подмярка 8.3. Предотвратяване на щети  </t>
  </si>
  <si>
    <t>Подмярка 8.6. Инвестиции в преработката, мобилизирането и търговията на горски продукти</t>
  </si>
  <si>
    <t>Подмярка 16.1. Оперативни групи в рамките на ЕПИ.</t>
  </si>
  <si>
    <t>Подмярка 16.4. Сътрудничество между участниците във веригата на доставки.</t>
  </si>
  <si>
    <t>Общо изведени средства (без преразпределението вътре в подмерки)</t>
  </si>
  <si>
    <t>II.  Добавяне на средства</t>
  </si>
  <si>
    <t>Подмярка 4.2 Инвестиции в преработка/маркетинг на селскостопански продукти</t>
  </si>
  <si>
    <t>Подмярка 7.2. Създаването, подобряването или разширяването на малка по мащаби инфраструктура.</t>
  </si>
  <si>
    <t xml:space="preserve">Подмярка 7.2. Инвестиции в създаването, подобряването или разширяването на всички видове малка по мащаби инфраструктура - за Решение МС № 437 от 5 юли 2022 </t>
  </si>
  <si>
    <t>Мярка 20 - Техническа помощ</t>
  </si>
  <si>
    <t>Общо добавени средства (без преразпределението вътре в подмерки)</t>
  </si>
  <si>
    <t>III.  Преразпределяне вътре в подмерки, между фокус области</t>
  </si>
  <si>
    <t>Мярка 2 Консултантски услуги,управление на стопанството и услуги по заместване в стопанството</t>
  </si>
  <si>
    <t>Подмярка 2.1.1. Консултантски услуги за земеделски и горски стопани</t>
  </si>
  <si>
    <t>Подмярка 2.1.2 Консултантски услуги за малки земеделски стопани(TПП)</t>
  </si>
  <si>
    <t>Подмярка 2.2 Създаване на консултантски услуги(ТПП)</t>
  </si>
  <si>
    <t>Подмярка 4.1 Инвестиции в земеделски стопанства</t>
  </si>
  <si>
    <t>Извеждане в рамките на подмярка 4.1 от ФО 2Б,5Б</t>
  </si>
  <si>
    <t>Добавяне в рамките на подмярка 4.1 във ФО 2А, П4, 5А</t>
  </si>
  <si>
    <t>Подмярка 7.2. Инвестиции в създаването, подобряването или разширяването на всички видове малка по мащаби инфраструктура.- ФО 5Б</t>
  </si>
  <si>
    <t>Подмярка 7.2. Инвестиции в създаването, подобряването или разширяването на всички видове малка по мащаби инфраструктура. ФО 6В</t>
  </si>
  <si>
    <t>Общо баланс  - изведени средства(-)/добавени средства ()</t>
  </si>
  <si>
    <t>Общо</t>
  </si>
  <si>
    <t>Общо ПРСР 2014-2020</t>
  </si>
  <si>
    <t>Текущ индикативен бюджет, евро публични средства (15то изменение)</t>
  </si>
  <si>
    <t>Oбщо индикативен бюджет на подмерките с допълнително разпределени публични средства  - след добавяне на предложените</t>
  </si>
  <si>
    <t>Подмярка 7.2. Инвестиции в създаването, подобряването или разширяването на всички видове малка по мащаби инфраструктура - за наводнения, индексация и др.</t>
  </si>
  <si>
    <t>Мярка 9 Учредяване на групи и организации на производителите</t>
  </si>
  <si>
    <t>Мярка 10 Агроекология и климат</t>
  </si>
  <si>
    <t>Мярка 12  Плащания по „Натура-2000” и Рамковата директива  за водите</t>
  </si>
  <si>
    <t>Мярка 11 Биологично земеделие</t>
  </si>
  <si>
    <t>Мярка 14 Хуманно отношение към животните</t>
  </si>
  <si>
    <t>Мярка 16 Сътрудничесто</t>
  </si>
  <si>
    <t>Подмярка 6.3 Стартова помощ за развитието на малки стопанства(ТПП)</t>
  </si>
  <si>
    <t>т.3.10. Прехвърляне на средства между мeрки, подмерки и фокус-области от ПРСР (2014-2020)- подредба по разходи</t>
  </si>
  <si>
    <t>т.3.10. Прехвърляне на средства между мeрки, подмерки и фокус-области от ПРСР (2014-2020)- подредба по мерки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</si>
</sst>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color theme="1"/>
      <name val="Times New Roman"/>
      <family val="1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11" fillId="4" borderId="2" xfId="0" applyNumberFormat="1" applyFont="1" applyFill="1" applyBorder="1" applyAlignment="1">
      <alignment horizontal="center" vertical="center"/>
    </xf>
    <xf numFmtId="3" fontId="15" fillId="4" borderId="2" xfId="0" applyNumberFormat="1" applyFont="1" applyFill="1" applyBorder="1" applyAlignment="1">
      <alignment horizontal="center" vertical="center"/>
    </xf>
    <xf numFmtId="3" fontId="16" fillId="4" borderId="2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3" fontId="11" fillId="5" borderId="2" xfId="0" applyNumberFormat="1" applyFont="1" applyFill="1" applyBorder="1" applyAlignment="1">
      <alignment horizontal="center" vertical="center"/>
    </xf>
    <xf numFmtId="3" fontId="15" fillId="5" borderId="2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4" borderId="2" xfId="0" applyFont="1" applyFill="1" applyBorder="1" applyAlignment="1">
      <alignment vertical="center" wrapText="1"/>
    </xf>
    <xf numFmtId="3" fontId="8" fillId="4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3" fontId="9" fillId="4" borderId="2" xfId="0" applyNumberFormat="1" applyFont="1" applyFill="1" applyBorder="1" applyAlignment="1">
      <alignment vertical="center"/>
    </xf>
    <xf numFmtId="3" fontId="10" fillId="4" borderId="2" xfId="0" applyNumberFormat="1" applyFont="1" applyFill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3" fontId="12" fillId="0" borderId="2" xfId="0" applyNumberFormat="1" applyFont="1" applyBorder="1" applyAlignment="1">
      <alignment vertical="center"/>
    </xf>
    <xf numFmtId="3" fontId="13" fillId="0" borderId="2" xfId="0" applyNumberFormat="1" applyFont="1" applyBorder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31" fillId="4" borderId="2" xfId="0" applyNumberFormat="1" applyFont="1" applyFill="1" applyBorder="1" applyAlignment="1">
      <alignment vertical="center"/>
    </xf>
    <xf numFmtId="0" fontId="17" fillId="3" borderId="3" xfId="0" applyFont="1" applyFill="1" applyBorder="1" applyAlignment="1">
      <alignment vertical="center" wrapText="1"/>
    </xf>
    <xf numFmtId="3" fontId="18" fillId="3" borderId="2" xfId="0" applyNumberFormat="1" applyFont="1" applyFill="1" applyBorder="1" applyAlignment="1">
      <alignment vertical="center"/>
    </xf>
    <xf numFmtId="3" fontId="17" fillId="3" borderId="2" xfId="0" applyNumberFormat="1" applyFont="1" applyFill="1" applyBorder="1" applyAlignment="1">
      <alignment vertical="center"/>
    </xf>
    <xf numFmtId="3" fontId="19" fillId="3" borderId="2" xfId="0" applyNumberFormat="1" applyFont="1" applyFill="1" applyBorder="1" applyAlignment="1">
      <alignment vertical="center"/>
    </xf>
    <xf numFmtId="3" fontId="20" fillId="3" borderId="2" xfId="0" applyNumberFormat="1" applyFont="1" applyFill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3" fontId="13" fillId="0" borderId="2" xfId="0" applyNumberFormat="1" applyFont="1" applyFill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0" fontId="6" fillId="3" borderId="3" xfId="0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vertical="center"/>
    </xf>
    <xf numFmtId="3" fontId="22" fillId="3" borderId="2" xfId="0" applyNumberFormat="1" applyFont="1" applyFill="1" applyBorder="1" applyAlignment="1">
      <alignment vertical="center"/>
    </xf>
    <xf numFmtId="3" fontId="23" fillId="3" borderId="2" xfId="0" applyNumberFormat="1" applyFont="1" applyFill="1" applyBorder="1" applyAlignment="1">
      <alignment vertical="center"/>
    </xf>
    <xf numFmtId="3" fontId="10" fillId="3" borderId="2" xfId="0" applyNumberFormat="1" applyFont="1" applyFill="1" applyBorder="1" applyAlignment="1">
      <alignment vertical="center"/>
    </xf>
    <xf numFmtId="49" fontId="24" fillId="3" borderId="3" xfId="0" applyNumberFormat="1" applyFont="1" applyFill="1" applyBorder="1" applyAlignment="1">
      <alignment vertical="center"/>
    </xf>
    <xf numFmtId="3" fontId="25" fillId="3" borderId="2" xfId="0" applyNumberFormat="1" applyFont="1" applyFill="1" applyBorder="1" applyAlignment="1">
      <alignment vertical="center"/>
    </xf>
    <xf numFmtId="3" fontId="26" fillId="3" borderId="2" xfId="0" applyNumberFormat="1" applyFont="1" applyFill="1" applyBorder="1" applyAlignment="1">
      <alignment vertical="center"/>
    </xf>
    <xf numFmtId="3" fontId="27" fillId="3" borderId="2" xfId="0" applyNumberFormat="1" applyFont="1" applyFill="1" applyBorder="1" applyAlignment="1">
      <alignment vertical="center"/>
    </xf>
    <xf numFmtId="3" fontId="28" fillId="3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49" fontId="29" fillId="2" borderId="3" xfId="0" applyNumberFormat="1" applyFont="1" applyFill="1" applyBorder="1" applyAlignment="1">
      <alignment vertical="center"/>
    </xf>
    <xf numFmtId="3" fontId="30" fillId="2" borderId="2" xfId="0" applyNumberFormat="1" applyFont="1" applyFill="1" applyBorder="1" applyAlignment="1">
      <alignment vertical="center"/>
    </xf>
    <xf numFmtId="3" fontId="28" fillId="2" borderId="2" xfId="0" applyNumberFormat="1" applyFont="1" applyFill="1" applyBorder="1" applyAlignment="1">
      <alignment vertical="center"/>
    </xf>
    <xf numFmtId="0" fontId="28" fillId="5" borderId="2" xfId="0" applyFont="1" applyFill="1" applyBorder="1" applyAlignment="1">
      <alignment vertical="center" wrapText="1"/>
    </xf>
    <xf numFmtId="3" fontId="8" fillId="5" borderId="2" xfId="0" applyNumberFormat="1" applyFont="1" applyFill="1" applyBorder="1" applyAlignment="1">
      <alignment vertical="center"/>
    </xf>
    <xf numFmtId="3" fontId="6" fillId="5" borderId="2" xfId="0" applyNumberFormat="1" applyFont="1" applyFill="1" applyBorder="1" applyAlignment="1">
      <alignment vertical="center"/>
    </xf>
    <xf numFmtId="3" fontId="9" fillId="5" borderId="2" xfId="0" applyNumberFormat="1" applyFont="1" applyFill="1" applyBorder="1" applyAlignment="1">
      <alignment vertical="center"/>
    </xf>
    <xf numFmtId="3" fontId="10" fillId="5" borderId="2" xfId="0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3" fontId="31" fillId="5" borderId="2" xfId="0" applyNumberFormat="1" applyFont="1" applyFill="1" applyBorder="1" applyAlignment="1">
      <alignment vertical="center"/>
    </xf>
    <xf numFmtId="3" fontId="33" fillId="5" borderId="2" xfId="0" applyNumberFormat="1" applyFont="1" applyFill="1" applyBorder="1" applyAlignment="1">
      <alignment vertical="center"/>
    </xf>
    <xf numFmtId="0" fontId="32" fillId="3" borderId="3" xfId="0" applyFont="1" applyFill="1" applyBorder="1" applyAlignment="1">
      <alignment vertical="center" wrapText="1"/>
    </xf>
    <xf numFmtId="49" fontId="24" fillId="4" borderId="3" xfId="0" applyNumberFormat="1" applyFont="1" applyFill="1" applyBorder="1" applyAlignment="1">
      <alignment vertical="center"/>
    </xf>
    <xf numFmtId="3" fontId="25" fillId="4" borderId="2" xfId="0" applyNumberFormat="1" applyFont="1" applyFill="1" applyBorder="1" applyAlignment="1">
      <alignment vertical="center"/>
    </xf>
    <xf numFmtId="3" fontId="26" fillId="4" borderId="2" xfId="0" applyNumberFormat="1" applyFont="1" applyFill="1" applyBorder="1" applyAlignment="1">
      <alignment vertical="center"/>
    </xf>
    <xf numFmtId="3" fontId="27" fillId="4" borderId="2" xfId="0" applyNumberFormat="1" applyFont="1" applyFill="1" applyBorder="1" applyAlignment="1">
      <alignment vertical="center"/>
    </xf>
    <xf numFmtId="3" fontId="28" fillId="4" borderId="2" xfId="0" applyNumberFormat="1" applyFont="1" applyFill="1" applyBorder="1" applyAlignment="1">
      <alignment vertical="center"/>
    </xf>
    <xf numFmtId="49" fontId="29" fillId="4" borderId="3" xfId="0" applyNumberFormat="1" applyFont="1" applyFill="1" applyBorder="1" applyAlignment="1">
      <alignment vertical="center"/>
    </xf>
    <xf numFmtId="3" fontId="30" fillId="4" borderId="2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</cellXfs>
  <cellStyles count="2">
    <cellStyle name="Normal" xfId="0" builtinId="0"/>
    <cellStyle name="Percent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abSelected="1"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3" sqref="C13"/>
    </sheetView>
  </sheetViews>
  <sheetFormatPr defaultRowHeight="15" x14ac:dyDescent="0.25"/>
  <cols>
    <col min="1" max="1" width="5.85546875" style="18" customWidth="1"/>
    <col min="2" max="2" width="61.140625" style="48" customWidth="1"/>
    <col min="3" max="3" width="22.28515625" style="48" customWidth="1"/>
    <col min="4" max="4" width="16" style="49" customWidth="1"/>
    <col min="5" max="5" width="17.7109375" style="50" customWidth="1"/>
    <col min="6" max="6" width="18" style="17" customWidth="1"/>
    <col min="7" max="7" width="20.140625" style="51" customWidth="1"/>
    <col min="8" max="8" width="21" style="18" customWidth="1"/>
    <col min="9" max="9" width="9.7109375" style="17" customWidth="1"/>
    <col min="10" max="16384" width="9.140625" style="18"/>
  </cols>
  <sheetData>
    <row r="1" spans="2:9" ht="26.25" customHeight="1" x14ac:dyDescent="0.25">
      <c r="B1" s="74" t="s">
        <v>53</v>
      </c>
      <c r="C1" s="74"/>
      <c r="D1" s="74"/>
      <c r="E1" s="74"/>
      <c r="F1" s="74"/>
      <c r="G1" s="74"/>
      <c r="H1" s="74"/>
    </row>
    <row r="2" spans="2:9" ht="119.25" customHeight="1" x14ac:dyDescent="0.25">
      <c r="B2" s="1" t="s">
        <v>1</v>
      </c>
      <c r="C2" s="1" t="s">
        <v>2</v>
      </c>
      <c r="D2" s="2" t="s">
        <v>3</v>
      </c>
      <c r="E2" s="3" t="s">
        <v>4</v>
      </c>
      <c r="F2" s="4" t="s">
        <v>5</v>
      </c>
      <c r="G2" s="4" t="s">
        <v>6</v>
      </c>
      <c r="H2" s="5" t="s">
        <v>7</v>
      </c>
      <c r="I2" s="4" t="s">
        <v>8</v>
      </c>
    </row>
    <row r="3" spans="2:9" ht="19.5" x14ac:dyDescent="0.25">
      <c r="B3" s="71" t="s">
        <v>9</v>
      </c>
      <c r="C3" s="72"/>
      <c r="D3" s="72"/>
      <c r="E3" s="72"/>
      <c r="F3" s="72"/>
      <c r="G3" s="72"/>
      <c r="H3" s="72"/>
      <c r="I3" s="73"/>
    </row>
    <row r="4" spans="2:9" ht="30" customHeight="1" x14ac:dyDescent="0.25">
      <c r="B4" s="19" t="s">
        <v>10</v>
      </c>
      <c r="C4" s="20">
        <v>23000000</v>
      </c>
      <c r="D4" s="21"/>
      <c r="E4" s="21"/>
      <c r="F4" s="22">
        <v>-13330000</v>
      </c>
      <c r="G4" s="22">
        <v>-14811111.111111112</v>
      </c>
      <c r="H4" s="23">
        <v>8188888.8888888881</v>
      </c>
      <c r="I4" s="6" t="s">
        <v>0</v>
      </c>
    </row>
    <row r="5" spans="2:9" ht="30" customHeight="1" x14ac:dyDescent="0.25">
      <c r="B5" s="24" t="s">
        <v>11</v>
      </c>
      <c r="C5" s="25">
        <v>8000000</v>
      </c>
      <c r="D5" s="26"/>
      <c r="E5" s="26"/>
      <c r="F5" s="27">
        <v>-2300000</v>
      </c>
      <c r="G5" s="27">
        <v>-2555555.555555556</v>
      </c>
      <c r="H5" s="25">
        <v>5444444.444444444</v>
      </c>
      <c r="I5" s="28"/>
    </row>
    <row r="6" spans="2:9" ht="30" customHeight="1" x14ac:dyDescent="0.25">
      <c r="B6" s="24" t="s">
        <v>12</v>
      </c>
      <c r="C6" s="25">
        <v>15000000</v>
      </c>
      <c r="D6" s="26"/>
      <c r="E6" s="26"/>
      <c r="F6" s="27">
        <v>-11030000</v>
      </c>
      <c r="G6" s="27">
        <v>-12255555.555555556</v>
      </c>
      <c r="H6" s="25">
        <v>2744444.444444444</v>
      </c>
      <c r="I6" s="28"/>
    </row>
    <row r="7" spans="2:9" ht="30" customHeight="1" x14ac:dyDescent="0.25">
      <c r="B7" s="19" t="s">
        <v>13</v>
      </c>
      <c r="C7" s="20">
        <v>107713021.1111111</v>
      </c>
      <c r="D7" s="21"/>
      <c r="E7" s="21"/>
      <c r="F7" s="22">
        <v>-11300000</v>
      </c>
      <c r="G7" s="22">
        <v>-12555555.555555556</v>
      </c>
      <c r="H7" s="20">
        <v>95157465.555555552</v>
      </c>
      <c r="I7" s="7"/>
    </row>
    <row r="8" spans="2:9" ht="30" customHeight="1" x14ac:dyDescent="0.25">
      <c r="B8" s="19" t="s">
        <v>52</v>
      </c>
      <c r="C8" s="20">
        <v>83945294.117647097</v>
      </c>
      <c r="D8" s="21"/>
      <c r="E8" s="21"/>
      <c r="F8" s="22">
        <v>-2800000</v>
      </c>
      <c r="G8" s="22">
        <v>-3294117.6470588236</v>
      </c>
      <c r="H8" s="20">
        <v>80651176.470588267</v>
      </c>
      <c r="I8" s="7"/>
    </row>
    <row r="9" spans="2:9" ht="30" customHeight="1" x14ac:dyDescent="0.25">
      <c r="B9" s="19" t="s">
        <v>14</v>
      </c>
      <c r="C9" s="20">
        <v>72798654.117647067</v>
      </c>
      <c r="D9" s="21"/>
      <c r="E9" s="21"/>
      <c r="F9" s="22">
        <v>-11100000</v>
      </c>
      <c r="G9" s="22">
        <v>-13058823.529411765</v>
      </c>
      <c r="H9" s="20">
        <v>59739830.588235304</v>
      </c>
      <c r="I9" s="7"/>
    </row>
    <row r="10" spans="2:9" ht="54.75" customHeight="1" x14ac:dyDescent="0.25">
      <c r="B10" s="19" t="s">
        <v>15</v>
      </c>
      <c r="C10" s="20">
        <v>5257548.2352941176</v>
      </c>
      <c r="D10" s="21"/>
      <c r="E10" s="21"/>
      <c r="F10" s="22">
        <v>-4468915.8</v>
      </c>
      <c r="G10" s="22">
        <v>-5257548</v>
      </c>
      <c r="H10" s="20">
        <v>0.23529411759227514</v>
      </c>
      <c r="I10" s="7"/>
    </row>
    <row r="11" spans="2:9" ht="30" customHeight="1" x14ac:dyDescent="0.25">
      <c r="B11" s="19" t="s">
        <v>16</v>
      </c>
      <c r="C11" s="20">
        <v>42000000</v>
      </c>
      <c r="D11" s="21"/>
      <c r="E11" s="21"/>
      <c r="F11" s="29">
        <v>-35700000</v>
      </c>
      <c r="G11" s="22">
        <v>-42000000</v>
      </c>
      <c r="H11" s="20">
        <v>0</v>
      </c>
      <c r="I11" s="7"/>
    </row>
    <row r="12" spans="2:9" ht="30" customHeight="1" x14ac:dyDescent="0.25">
      <c r="B12" s="19" t="s">
        <v>17</v>
      </c>
      <c r="C12" s="20">
        <v>1631112</v>
      </c>
      <c r="D12" s="21"/>
      <c r="E12" s="21"/>
      <c r="F12" s="29">
        <v>-640000</v>
      </c>
      <c r="G12" s="22">
        <v>-853333.33333333337</v>
      </c>
      <c r="H12" s="20">
        <v>777778.66666666663</v>
      </c>
      <c r="I12" s="8" t="s">
        <v>18</v>
      </c>
    </row>
    <row r="13" spans="2:9" ht="30" customHeight="1" x14ac:dyDescent="0.25">
      <c r="B13" s="19" t="s">
        <v>19</v>
      </c>
      <c r="C13" s="20">
        <v>20474302.352941178</v>
      </c>
      <c r="D13" s="21"/>
      <c r="E13" s="21"/>
      <c r="F13" s="29">
        <v>-3130000</v>
      </c>
      <c r="G13" s="22">
        <v>-3682352.9411764708</v>
      </c>
      <c r="H13" s="20">
        <v>16791949.411764707</v>
      </c>
      <c r="I13" s="8" t="s">
        <v>18</v>
      </c>
    </row>
    <row r="14" spans="2:9" ht="30" customHeight="1" x14ac:dyDescent="0.25">
      <c r="B14" s="19" t="s">
        <v>20</v>
      </c>
      <c r="C14" s="20">
        <v>18500000</v>
      </c>
      <c r="D14" s="21"/>
      <c r="E14" s="21"/>
      <c r="F14" s="29">
        <v>-1050000</v>
      </c>
      <c r="G14" s="22">
        <v>-1235294.1176470588</v>
      </c>
      <c r="H14" s="20">
        <v>17264705.882352941</v>
      </c>
      <c r="I14" s="8" t="s">
        <v>18</v>
      </c>
    </row>
    <row r="15" spans="2:9" ht="30" customHeight="1" x14ac:dyDescent="0.25">
      <c r="B15" s="19" t="s">
        <v>46</v>
      </c>
      <c r="C15" s="20">
        <v>9316503</v>
      </c>
      <c r="D15" s="21"/>
      <c r="E15" s="21"/>
      <c r="F15" s="29">
        <v>-2500000</v>
      </c>
      <c r="G15" s="22">
        <v>-2777777.7777777775</v>
      </c>
      <c r="H15" s="20">
        <v>6538725.222222222</v>
      </c>
      <c r="I15" s="7"/>
    </row>
    <row r="16" spans="2:9" ht="30" customHeight="1" x14ac:dyDescent="0.25">
      <c r="B16" s="19" t="s">
        <v>47</v>
      </c>
      <c r="C16" s="20">
        <v>282384616.00033337</v>
      </c>
      <c r="D16" s="21"/>
      <c r="E16" s="21"/>
      <c r="F16" s="29">
        <v>-7000000</v>
      </c>
      <c r="G16" s="22">
        <v>-9333333.333333334</v>
      </c>
      <c r="H16" s="20">
        <v>273051282.66700006</v>
      </c>
      <c r="I16" s="8" t="s">
        <v>18</v>
      </c>
    </row>
    <row r="17" spans="2:9" ht="30" customHeight="1" x14ac:dyDescent="0.25">
      <c r="B17" s="19" t="s">
        <v>49</v>
      </c>
      <c r="C17" s="20">
        <v>233943439.39999998</v>
      </c>
      <c r="D17" s="21"/>
      <c r="E17" s="21"/>
      <c r="F17" s="29">
        <v>-15000000</v>
      </c>
      <c r="G17" s="22">
        <v>-20000000</v>
      </c>
      <c r="H17" s="20">
        <v>213943439.39999998</v>
      </c>
      <c r="I17" s="8" t="s">
        <v>18</v>
      </c>
    </row>
    <row r="18" spans="2:9" ht="30" customHeight="1" x14ac:dyDescent="0.25">
      <c r="B18" s="19" t="s">
        <v>48</v>
      </c>
      <c r="C18" s="20">
        <v>204676037.33333331</v>
      </c>
      <c r="D18" s="21"/>
      <c r="E18" s="21"/>
      <c r="F18" s="29">
        <v>-4800000</v>
      </c>
      <c r="G18" s="22">
        <v>-6400000</v>
      </c>
      <c r="H18" s="20">
        <v>198276037.33333331</v>
      </c>
      <c r="I18" s="8" t="s">
        <v>18</v>
      </c>
    </row>
    <row r="19" spans="2:9" ht="30" customHeight="1" x14ac:dyDescent="0.25">
      <c r="B19" s="19" t="s">
        <v>50</v>
      </c>
      <c r="C19" s="20">
        <v>24802124.705882356</v>
      </c>
      <c r="D19" s="21"/>
      <c r="E19" s="21"/>
      <c r="F19" s="22">
        <v>-2100000</v>
      </c>
      <c r="G19" s="22">
        <v>-2470588.2352941176</v>
      </c>
      <c r="H19" s="20">
        <v>22331536.470588237</v>
      </c>
      <c r="I19" s="7"/>
    </row>
    <row r="20" spans="2:9" ht="23.25" customHeight="1" x14ac:dyDescent="0.25">
      <c r="B20" s="19" t="s">
        <v>51</v>
      </c>
      <c r="C20" s="20">
        <v>28000000</v>
      </c>
      <c r="D20" s="22"/>
      <c r="E20" s="22"/>
      <c r="F20" s="22">
        <v>-13488000.100000039</v>
      </c>
      <c r="G20" s="22">
        <v>-14986666.777777821</v>
      </c>
      <c r="H20" s="20">
        <v>13013333.222222179</v>
      </c>
      <c r="I20" s="22"/>
    </row>
    <row r="21" spans="2:9" ht="30" customHeight="1" x14ac:dyDescent="0.25">
      <c r="B21" s="24" t="s">
        <v>21</v>
      </c>
      <c r="C21" s="25">
        <v>26680000</v>
      </c>
      <c r="D21" s="26"/>
      <c r="E21" s="26"/>
      <c r="F21" s="27">
        <v>-12549000.100000039</v>
      </c>
      <c r="G21" s="27">
        <v>-13943333.444444487</v>
      </c>
      <c r="H21" s="25">
        <v>12736666.555555513</v>
      </c>
      <c r="I21" s="28"/>
    </row>
    <row r="22" spans="2:9" ht="30" customHeight="1" x14ac:dyDescent="0.25">
      <c r="B22" s="24" t="s">
        <v>22</v>
      </c>
      <c r="C22" s="25">
        <v>1320000</v>
      </c>
      <c r="D22" s="26"/>
      <c r="E22" s="26"/>
      <c r="F22" s="27">
        <v>-939000</v>
      </c>
      <c r="G22" s="27">
        <v>-1043333.3333333333</v>
      </c>
      <c r="H22" s="25">
        <v>276666.66666666674</v>
      </c>
      <c r="I22" s="28"/>
    </row>
    <row r="23" spans="2:9" x14ac:dyDescent="0.25">
      <c r="B23" s="30" t="s">
        <v>23</v>
      </c>
      <c r="C23" s="31" t="s">
        <v>0</v>
      </c>
      <c r="D23" s="32"/>
      <c r="E23" s="32"/>
      <c r="F23" s="33">
        <v>-128406915.90000004</v>
      </c>
      <c r="G23" s="33">
        <v>-152716502.35947713</v>
      </c>
      <c r="H23" s="34"/>
      <c r="I23" s="33"/>
    </row>
    <row r="24" spans="2:9" ht="19.5" x14ac:dyDescent="0.25">
      <c r="B24" s="71" t="s">
        <v>24</v>
      </c>
      <c r="C24" s="72"/>
      <c r="D24" s="72"/>
      <c r="E24" s="72"/>
      <c r="F24" s="72"/>
      <c r="G24" s="72"/>
      <c r="H24" s="72"/>
      <c r="I24" s="73"/>
    </row>
    <row r="25" spans="2:9" ht="30" customHeight="1" x14ac:dyDescent="0.25">
      <c r="B25" s="19" t="s">
        <v>25</v>
      </c>
      <c r="C25" s="20">
        <v>507586273.2327081</v>
      </c>
      <c r="D25" s="21"/>
      <c r="E25" s="21"/>
      <c r="F25" s="22">
        <v>15000000</v>
      </c>
      <c r="G25" s="22">
        <v>20000000</v>
      </c>
      <c r="H25" s="23">
        <v>527586273.2327081</v>
      </c>
      <c r="I25" s="8" t="s">
        <v>18</v>
      </c>
    </row>
    <row r="26" spans="2:9" ht="30" customHeight="1" x14ac:dyDescent="0.25">
      <c r="B26" s="19" t="s">
        <v>26</v>
      </c>
      <c r="C26" s="20">
        <v>620295322.35294116</v>
      </c>
      <c r="D26" s="22"/>
      <c r="E26" s="22"/>
      <c r="F26" s="22">
        <v>104906915.59515288</v>
      </c>
      <c r="G26" s="22">
        <v>123419900.70017986</v>
      </c>
      <c r="H26" s="23">
        <v>743715223.05312097</v>
      </c>
      <c r="I26" s="7"/>
    </row>
    <row r="27" spans="2:9" ht="45" customHeight="1" x14ac:dyDescent="0.25">
      <c r="B27" s="24" t="s">
        <v>27</v>
      </c>
      <c r="C27" s="35"/>
      <c r="D27" s="36"/>
      <c r="E27" s="36"/>
      <c r="F27" s="26">
        <v>70928920.595152885</v>
      </c>
      <c r="G27" s="26">
        <v>83445788.935473979</v>
      </c>
      <c r="H27" s="25"/>
      <c r="I27" s="37"/>
    </row>
    <row r="28" spans="2:9" ht="42" customHeight="1" x14ac:dyDescent="0.25">
      <c r="B28" s="24" t="s">
        <v>45</v>
      </c>
      <c r="C28" s="35"/>
      <c r="D28" s="36"/>
      <c r="E28" s="36"/>
      <c r="F28" s="26">
        <v>33977995</v>
      </c>
      <c r="G28" s="26">
        <v>39974111.764705881</v>
      </c>
      <c r="H28" s="25"/>
      <c r="I28" s="37"/>
    </row>
    <row r="29" spans="2:9" ht="30" customHeight="1" x14ac:dyDescent="0.25">
      <c r="B29" s="19" t="s">
        <v>28</v>
      </c>
      <c r="C29" s="20">
        <v>55477734.117647059</v>
      </c>
      <c r="D29" s="21"/>
      <c r="E29" s="21"/>
      <c r="F29" s="22">
        <v>8500000</v>
      </c>
      <c r="G29" s="22">
        <v>10000000</v>
      </c>
      <c r="H29" s="23">
        <v>65477734.117647059</v>
      </c>
      <c r="I29" s="7"/>
    </row>
    <row r="30" spans="2:9" x14ac:dyDescent="0.25">
      <c r="B30" s="30" t="s">
        <v>29</v>
      </c>
      <c r="C30" s="31"/>
      <c r="D30" s="32"/>
      <c r="E30" s="32"/>
      <c r="F30" s="33">
        <v>128406915.59515288</v>
      </c>
      <c r="G30" s="33">
        <v>153419900.70017987</v>
      </c>
      <c r="H30" s="34"/>
      <c r="I30" s="33"/>
    </row>
    <row r="31" spans="2:9" ht="19.5" x14ac:dyDescent="0.25">
      <c r="B31" s="71" t="s">
        <v>30</v>
      </c>
      <c r="C31" s="72"/>
      <c r="D31" s="72"/>
      <c r="E31" s="72"/>
      <c r="F31" s="72"/>
      <c r="G31" s="72"/>
      <c r="H31" s="72"/>
      <c r="I31" s="73"/>
    </row>
    <row r="32" spans="2:9" ht="30" customHeight="1" x14ac:dyDescent="0.25">
      <c r="B32" s="19" t="s">
        <v>31</v>
      </c>
      <c r="C32" s="20">
        <v>20828609.411764707</v>
      </c>
      <c r="D32" s="21">
        <v>-0.34999999974388629</v>
      </c>
      <c r="E32" s="21">
        <v>-0.41176470555365086</v>
      </c>
      <c r="F32" s="22">
        <v>0</v>
      </c>
      <c r="G32" s="22">
        <v>0</v>
      </c>
      <c r="H32" s="23">
        <v>20828609</v>
      </c>
      <c r="I32" s="6" t="s">
        <v>0</v>
      </c>
    </row>
    <row r="33" spans="2:9" ht="30" customHeight="1" x14ac:dyDescent="0.25">
      <c r="B33" s="24" t="s">
        <v>32</v>
      </c>
      <c r="C33" s="25">
        <v>3254531.7647058824</v>
      </c>
      <c r="D33" s="36">
        <v>-535102</v>
      </c>
      <c r="E33" s="36">
        <v>-629531.76470588241</v>
      </c>
      <c r="F33" s="27"/>
      <c r="G33" s="27"/>
      <c r="H33" s="25">
        <v>2625000</v>
      </c>
      <c r="I33" s="28"/>
    </row>
    <row r="34" spans="2:9" ht="30" customHeight="1" x14ac:dyDescent="0.25">
      <c r="B34" s="24" t="s">
        <v>33</v>
      </c>
      <c r="C34" s="25">
        <v>11574077.647058824</v>
      </c>
      <c r="D34" s="36">
        <v>1109978.4150066469</v>
      </c>
      <c r="E34" s="36">
        <v>1305856.9588313494</v>
      </c>
      <c r="F34" s="27"/>
      <c r="G34" s="27"/>
      <c r="H34" s="25">
        <v>12879934.605890173</v>
      </c>
      <c r="I34" s="28"/>
    </row>
    <row r="35" spans="2:9" ht="30" customHeight="1" x14ac:dyDescent="0.25">
      <c r="B35" s="24" t="s">
        <v>34</v>
      </c>
      <c r="C35" s="25">
        <v>6000000</v>
      </c>
      <c r="D35" s="36">
        <v>-574876.76500664663</v>
      </c>
      <c r="E35" s="36">
        <v>-676325.60589017253</v>
      </c>
      <c r="F35" s="27"/>
      <c r="G35" s="27"/>
      <c r="H35" s="25">
        <v>5323674.3941098275</v>
      </c>
      <c r="I35" s="28"/>
    </row>
    <row r="36" spans="2:9" ht="23.25" customHeight="1" x14ac:dyDescent="0.25">
      <c r="B36" s="19" t="s">
        <v>35</v>
      </c>
      <c r="C36" s="20">
        <v>632757452.82757199</v>
      </c>
      <c r="D36" s="21">
        <v>1.7680302262306213E-3</v>
      </c>
      <c r="E36" s="21">
        <v>-4274966.807442531</v>
      </c>
      <c r="F36" s="22">
        <v>0</v>
      </c>
      <c r="G36" s="22">
        <v>0</v>
      </c>
      <c r="H36" s="23">
        <v>628482486.02012944</v>
      </c>
      <c r="I36" s="8" t="s">
        <v>18</v>
      </c>
    </row>
    <row r="37" spans="2:9" ht="30" customHeight="1" x14ac:dyDescent="0.25">
      <c r="B37" s="24" t="s">
        <v>36</v>
      </c>
      <c r="C37" s="25"/>
      <c r="D37" s="36">
        <v>-63152192.600719601</v>
      </c>
      <c r="E37" s="36">
        <v>-74177997.324185729</v>
      </c>
      <c r="F37" s="27"/>
      <c r="G37" s="27"/>
      <c r="H37" s="25" t="s">
        <v>0</v>
      </c>
      <c r="I37" s="28"/>
    </row>
    <row r="38" spans="2:9" ht="30" customHeight="1" x14ac:dyDescent="0.25">
      <c r="B38" s="24" t="s">
        <v>37</v>
      </c>
      <c r="C38" s="25"/>
      <c r="D38" s="36">
        <v>63152192.602487631</v>
      </c>
      <c r="E38" s="36">
        <v>69903030.516743198</v>
      </c>
      <c r="F38" s="27"/>
      <c r="G38" s="27"/>
      <c r="H38" s="25" t="s">
        <v>0</v>
      </c>
      <c r="I38" s="28"/>
    </row>
    <row r="39" spans="2:9" ht="30" customHeight="1" x14ac:dyDescent="0.25">
      <c r="B39" s="19" t="s">
        <v>26</v>
      </c>
      <c r="C39" s="20">
        <v>620295322.35294116</v>
      </c>
      <c r="D39" s="21">
        <v>0</v>
      </c>
      <c r="E39" s="21">
        <v>0</v>
      </c>
      <c r="F39" s="22">
        <v>0</v>
      </c>
      <c r="G39" s="22">
        <v>0</v>
      </c>
      <c r="H39" s="23">
        <v>620295322.35294116</v>
      </c>
      <c r="I39" s="7"/>
    </row>
    <row r="40" spans="2:9" ht="30" customHeight="1" x14ac:dyDescent="0.25">
      <c r="B40" s="24" t="s">
        <v>38</v>
      </c>
      <c r="C40" s="35"/>
      <c r="D40" s="36">
        <v>-46750000</v>
      </c>
      <c r="E40" s="36">
        <v>-55000000</v>
      </c>
      <c r="F40" s="26"/>
      <c r="G40" s="26"/>
      <c r="H40" s="25"/>
      <c r="I40" s="37"/>
    </row>
    <row r="41" spans="2:9" ht="45" customHeight="1" x14ac:dyDescent="0.25">
      <c r="B41" s="24" t="s">
        <v>39</v>
      </c>
      <c r="C41" s="35"/>
      <c r="D41" s="36">
        <v>46750000</v>
      </c>
      <c r="E41" s="36">
        <v>55000000</v>
      </c>
      <c r="F41" s="26"/>
      <c r="G41" s="26"/>
      <c r="H41" s="25"/>
      <c r="I41" s="37"/>
    </row>
    <row r="42" spans="2:9" x14ac:dyDescent="0.25">
      <c r="B42" s="38" t="s">
        <v>40</v>
      </c>
      <c r="C42" s="39"/>
      <c r="D42" s="40">
        <v>-0.34823196951765567</v>
      </c>
      <c r="E42" s="40">
        <v>-4274967.2192072365</v>
      </c>
      <c r="F42" s="41">
        <v>-0.30484715104103088</v>
      </c>
      <c r="G42" s="41">
        <v>703398.34070269018</v>
      </c>
      <c r="H42" s="42">
        <v>-3571568.8785045464</v>
      </c>
      <c r="I42" s="41"/>
    </row>
    <row r="43" spans="2:9" ht="15.75" x14ac:dyDescent="0.25">
      <c r="B43" s="43" t="s">
        <v>41</v>
      </c>
      <c r="C43" s="44">
        <v>2995388044.316824</v>
      </c>
      <c r="D43" s="45">
        <v>-0.34823196951765567</v>
      </c>
      <c r="E43" s="45">
        <v>-4274967.2192072365</v>
      </c>
      <c r="F43" s="45">
        <v>-0.30484715104103088</v>
      </c>
      <c r="G43" s="45">
        <v>703398.34070274234</v>
      </c>
      <c r="H43" s="46">
        <v>2991816475.4383187</v>
      </c>
      <c r="I43" s="47"/>
    </row>
    <row r="44" spans="2:9" hidden="1" x14ac:dyDescent="0.25"/>
    <row r="45" spans="2:9" ht="15.75" x14ac:dyDescent="0.25">
      <c r="B45" s="52" t="s">
        <v>42</v>
      </c>
      <c r="C45" s="53">
        <v>3793119534.4509807</v>
      </c>
      <c r="D45" s="53">
        <v>0</v>
      </c>
      <c r="E45" s="53">
        <v>-4274967.2192072365</v>
      </c>
      <c r="F45" s="53">
        <v>0</v>
      </c>
      <c r="G45" s="53">
        <v>703398.34070274234</v>
      </c>
      <c r="H45" s="53">
        <v>3789547965.5724759</v>
      </c>
      <c r="I45" s="54"/>
    </row>
  </sheetData>
  <mergeCells count="4">
    <mergeCell ref="B3:I3"/>
    <mergeCell ref="B24:I24"/>
    <mergeCell ref="B31:I31"/>
    <mergeCell ref="B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47" sqref="D47"/>
    </sheetView>
  </sheetViews>
  <sheetFormatPr defaultRowHeight="15" x14ac:dyDescent="0.25"/>
  <cols>
    <col min="1" max="1" width="5.85546875" style="18" customWidth="1"/>
    <col min="2" max="2" width="61.140625" style="48" customWidth="1"/>
    <col min="3" max="3" width="23.85546875" style="48" customWidth="1"/>
    <col min="4" max="4" width="16" style="49" customWidth="1"/>
    <col min="5" max="5" width="17.7109375" style="50" customWidth="1"/>
    <col min="6" max="6" width="18.140625" style="17" customWidth="1"/>
    <col min="7" max="7" width="20.140625" style="51" customWidth="1"/>
    <col min="8" max="8" width="30.7109375" style="18" customWidth="1"/>
    <col min="9" max="9" width="9.7109375" style="17" customWidth="1"/>
    <col min="10" max="16384" width="9.140625" style="18"/>
  </cols>
  <sheetData>
    <row r="1" spans="2:9" ht="39" customHeight="1" x14ac:dyDescent="0.25">
      <c r="B1" s="74" t="s">
        <v>54</v>
      </c>
      <c r="C1" s="74"/>
      <c r="D1" s="74"/>
      <c r="E1" s="74"/>
      <c r="F1" s="74"/>
      <c r="G1" s="74"/>
      <c r="H1" s="74"/>
    </row>
    <row r="2" spans="2:9" ht="81.75" customHeight="1" x14ac:dyDescent="0.25">
      <c r="B2" s="9" t="s">
        <v>1</v>
      </c>
      <c r="C2" s="9" t="s">
        <v>43</v>
      </c>
      <c r="D2" s="10" t="s">
        <v>3</v>
      </c>
      <c r="E2" s="11" t="s">
        <v>4</v>
      </c>
      <c r="F2" s="12" t="s">
        <v>5</v>
      </c>
      <c r="G2" s="12" t="s">
        <v>6</v>
      </c>
      <c r="H2" s="13" t="s">
        <v>44</v>
      </c>
      <c r="I2" s="12" t="s">
        <v>8</v>
      </c>
    </row>
    <row r="3" spans="2:9" ht="30" customHeight="1" x14ac:dyDescent="0.25">
      <c r="B3" s="55" t="s">
        <v>10</v>
      </c>
      <c r="C3" s="56">
        <v>23000000</v>
      </c>
      <c r="D3" s="57">
        <v>0</v>
      </c>
      <c r="E3" s="57">
        <v>0</v>
      </c>
      <c r="F3" s="58">
        <v>-13330000</v>
      </c>
      <c r="G3" s="58">
        <v>-14811111.111111112</v>
      </c>
      <c r="H3" s="59">
        <v>8188888.8888888881</v>
      </c>
      <c r="I3" s="14" t="s">
        <v>0</v>
      </c>
    </row>
    <row r="4" spans="2:9" ht="30" customHeight="1" x14ac:dyDescent="0.25">
      <c r="B4" s="60" t="s">
        <v>11</v>
      </c>
      <c r="C4" s="25">
        <v>8000000</v>
      </c>
      <c r="D4" s="26"/>
      <c r="E4" s="26"/>
      <c r="F4" s="27">
        <v>-2300000</v>
      </c>
      <c r="G4" s="27">
        <v>-2555555.555555556</v>
      </c>
      <c r="H4" s="25">
        <v>5444444.444444444</v>
      </c>
      <c r="I4" s="28"/>
    </row>
    <row r="5" spans="2:9" ht="30" customHeight="1" x14ac:dyDescent="0.25">
      <c r="B5" s="60" t="s">
        <v>12</v>
      </c>
      <c r="C5" s="25">
        <v>15000000</v>
      </c>
      <c r="D5" s="26"/>
      <c r="E5" s="26"/>
      <c r="F5" s="27">
        <v>-11030000</v>
      </c>
      <c r="G5" s="27">
        <v>-12255555.555555556</v>
      </c>
      <c r="H5" s="25">
        <v>2744444.444444444</v>
      </c>
      <c r="I5" s="28"/>
    </row>
    <row r="6" spans="2:9" ht="30" customHeight="1" x14ac:dyDescent="0.25">
      <c r="B6" s="55" t="s">
        <v>31</v>
      </c>
      <c r="C6" s="56">
        <v>20828609.411764707</v>
      </c>
      <c r="D6" s="57">
        <v>-0.34999999974388629</v>
      </c>
      <c r="E6" s="57">
        <v>-0.41176470555365086</v>
      </c>
      <c r="F6" s="58">
        <v>0</v>
      </c>
      <c r="G6" s="58">
        <v>0</v>
      </c>
      <c r="H6" s="59">
        <v>20828609</v>
      </c>
      <c r="I6" s="14" t="s">
        <v>0</v>
      </c>
    </row>
    <row r="7" spans="2:9" ht="30" customHeight="1" x14ac:dyDescent="0.25">
      <c r="B7" s="60" t="s">
        <v>32</v>
      </c>
      <c r="C7" s="25">
        <v>3254531.7647058824</v>
      </c>
      <c r="D7" s="36">
        <v>-535102</v>
      </c>
      <c r="E7" s="36">
        <v>-629531.76470588241</v>
      </c>
      <c r="F7" s="27"/>
      <c r="G7" s="27"/>
      <c r="H7" s="25">
        <v>2625000</v>
      </c>
      <c r="I7" s="28"/>
    </row>
    <row r="8" spans="2:9" ht="30" customHeight="1" x14ac:dyDescent="0.25">
      <c r="B8" s="60" t="s">
        <v>33</v>
      </c>
      <c r="C8" s="25">
        <v>11574077.647058824</v>
      </c>
      <c r="D8" s="36">
        <v>1109978.4150066469</v>
      </c>
      <c r="E8" s="36">
        <v>1305856.9588313494</v>
      </c>
      <c r="F8" s="27"/>
      <c r="G8" s="27"/>
      <c r="H8" s="25">
        <v>12879934.605890173</v>
      </c>
      <c r="I8" s="28"/>
    </row>
    <row r="9" spans="2:9" ht="30" customHeight="1" x14ac:dyDescent="0.25">
      <c r="B9" s="60" t="s">
        <v>34</v>
      </c>
      <c r="C9" s="25">
        <v>6000000</v>
      </c>
      <c r="D9" s="36">
        <v>-574876.76500664663</v>
      </c>
      <c r="E9" s="36">
        <v>-676325.60589017253</v>
      </c>
      <c r="F9" s="27"/>
      <c r="G9" s="27"/>
      <c r="H9" s="25">
        <v>5323674.3941098275</v>
      </c>
      <c r="I9" s="28"/>
    </row>
    <row r="10" spans="2:9" ht="23.25" customHeight="1" x14ac:dyDescent="0.25">
      <c r="B10" s="55" t="s">
        <v>35</v>
      </c>
      <c r="C10" s="56">
        <v>632757452.82757199</v>
      </c>
      <c r="D10" s="57">
        <v>1.7680302262306213E-3</v>
      </c>
      <c r="E10" s="57">
        <v>-4274966.807442531</v>
      </c>
      <c r="F10" s="58">
        <v>0</v>
      </c>
      <c r="G10" s="58">
        <v>0</v>
      </c>
      <c r="H10" s="59">
        <v>628482486.02012944</v>
      </c>
      <c r="I10" s="16" t="s">
        <v>18</v>
      </c>
    </row>
    <row r="11" spans="2:9" ht="30" customHeight="1" x14ac:dyDescent="0.25">
      <c r="B11" s="60" t="s">
        <v>36</v>
      </c>
      <c r="C11" s="25"/>
      <c r="D11" s="36">
        <v>-63152192.600719601</v>
      </c>
      <c r="E11" s="36">
        <v>-74177997.324185729</v>
      </c>
      <c r="F11" s="27"/>
      <c r="G11" s="27"/>
      <c r="H11" s="25" t="s">
        <v>0</v>
      </c>
      <c r="I11" s="28"/>
    </row>
    <row r="12" spans="2:9" ht="30" customHeight="1" x14ac:dyDescent="0.25">
      <c r="B12" s="60" t="s">
        <v>37</v>
      </c>
      <c r="C12" s="25"/>
      <c r="D12" s="36">
        <v>63152192.602487631</v>
      </c>
      <c r="E12" s="36">
        <v>69903030.516743198</v>
      </c>
      <c r="F12" s="27"/>
      <c r="G12" s="27"/>
      <c r="H12" s="25" t="s">
        <v>0</v>
      </c>
      <c r="I12" s="28"/>
    </row>
    <row r="13" spans="2:9" ht="30" customHeight="1" x14ac:dyDescent="0.25">
      <c r="B13" s="55" t="s">
        <v>25</v>
      </c>
      <c r="C13" s="56">
        <v>507586273.2327081</v>
      </c>
      <c r="D13" s="57"/>
      <c r="E13" s="57"/>
      <c r="F13" s="61">
        <v>15000000</v>
      </c>
      <c r="G13" s="61">
        <v>20000000</v>
      </c>
      <c r="H13" s="59">
        <v>527586273.2327081</v>
      </c>
      <c r="I13" s="16" t="s">
        <v>18</v>
      </c>
    </row>
    <row r="14" spans="2:9" ht="30" customHeight="1" x14ac:dyDescent="0.25">
      <c r="B14" s="55" t="s">
        <v>13</v>
      </c>
      <c r="C14" s="56">
        <v>107713021.1111111</v>
      </c>
      <c r="D14" s="57"/>
      <c r="E14" s="57"/>
      <c r="F14" s="58">
        <v>-11300000</v>
      </c>
      <c r="G14" s="58">
        <v>-12555555.555555556</v>
      </c>
      <c r="H14" s="59">
        <v>95157465.555555552</v>
      </c>
      <c r="I14" s="15"/>
    </row>
    <row r="15" spans="2:9" ht="30" customHeight="1" x14ac:dyDescent="0.25">
      <c r="B15" s="55" t="s">
        <v>52</v>
      </c>
      <c r="C15" s="56">
        <v>83945294.117647097</v>
      </c>
      <c r="D15" s="57"/>
      <c r="E15" s="57"/>
      <c r="F15" s="58">
        <v>-2800000</v>
      </c>
      <c r="G15" s="58">
        <v>-3294117.6470588236</v>
      </c>
      <c r="H15" s="59">
        <v>80651176.470588267</v>
      </c>
      <c r="I15" s="15"/>
    </row>
    <row r="16" spans="2:9" ht="30" customHeight="1" x14ac:dyDescent="0.25">
      <c r="B16" s="55" t="s">
        <v>14</v>
      </c>
      <c r="C16" s="56">
        <v>72798654.117647067</v>
      </c>
      <c r="D16" s="57"/>
      <c r="E16" s="57">
        <v>0</v>
      </c>
      <c r="F16" s="58">
        <v>-11100000</v>
      </c>
      <c r="G16" s="58">
        <v>-13058823.529411765</v>
      </c>
      <c r="H16" s="59">
        <v>59739830.588235304</v>
      </c>
      <c r="I16" s="15"/>
    </row>
    <row r="17" spans="2:9" ht="30" customHeight="1" x14ac:dyDescent="0.25">
      <c r="B17" s="55" t="s">
        <v>15</v>
      </c>
      <c r="C17" s="56">
        <v>5257548.2352941176</v>
      </c>
      <c r="D17" s="57"/>
      <c r="E17" s="57"/>
      <c r="F17" s="58">
        <v>-4468915.8</v>
      </c>
      <c r="G17" s="58">
        <v>-5257548</v>
      </c>
      <c r="H17" s="59">
        <v>0.23529411759227514</v>
      </c>
      <c r="I17" s="15"/>
    </row>
    <row r="18" spans="2:9" ht="30" customHeight="1" x14ac:dyDescent="0.25">
      <c r="B18" s="55" t="s">
        <v>26</v>
      </c>
      <c r="C18" s="56">
        <v>620295322.35294116</v>
      </c>
      <c r="D18" s="58">
        <v>0</v>
      </c>
      <c r="E18" s="58">
        <v>0</v>
      </c>
      <c r="F18" s="58">
        <v>104906915.59515288</v>
      </c>
      <c r="G18" s="58">
        <v>123419900.70017986</v>
      </c>
      <c r="H18" s="59">
        <v>743715223.05312097</v>
      </c>
      <c r="I18" s="15"/>
    </row>
    <row r="19" spans="2:9" ht="30" customHeight="1" x14ac:dyDescent="0.25">
      <c r="B19" s="60" t="s">
        <v>38</v>
      </c>
      <c r="C19" s="35"/>
      <c r="D19" s="36">
        <v>-46750000</v>
      </c>
      <c r="E19" s="36">
        <v>-55000000</v>
      </c>
      <c r="F19" s="26"/>
      <c r="G19" s="26"/>
      <c r="H19" s="25"/>
      <c r="I19" s="37"/>
    </row>
    <row r="20" spans="2:9" ht="30" customHeight="1" x14ac:dyDescent="0.25">
      <c r="B20" s="60" t="s">
        <v>39</v>
      </c>
      <c r="C20" s="35"/>
      <c r="D20" s="36">
        <v>46750000</v>
      </c>
      <c r="E20" s="36">
        <v>55000000</v>
      </c>
      <c r="F20" s="26"/>
      <c r="G20" s="26"/>
      <c r="H20" s="25"/>
      <c r="I20" s="37"/>
    </row>
    <row r="21" spans="2:9" ht="36.75" customHeight="1" x14ac:dyDescent="0.25">
      <c r="B21" s="60" t="s">
        <v>27</v>
      </c>
      <c r="C21" s="35"/>
      <c r="D21" s="36"/>
      <c r="E21" s="36"/>
      <c r="F21" s="26">
        <v>70928920.595152885</v>
      </c>
      <c r="G21" s="26">
        <v>83445788.935473979</v>
      </c>
      <c r="H21" s="25"/>
      <c r="I21" s="37"/>
    </row>
    <row r="22" spans="2:9" ht="30" customHeight="1" x14ac:dyDescent="0.25">
      <c r="B22" s="60" t="s">
        <v>45</v>
      </c>
      <c r="C22" s="35"/>
      <c r="D22" s="36"/>
      <c r="E22" s="36"/>
      <c r="F22" s="26">
        <v>33977995</v>
      </c>
      <c r="G22" s="26">
        <v>39974111.764705881</v>
      </c>
      <c r="H22" s="25"/>
      <c r="I22" s="37"/>
    </row>
    <row r="23" spans="2:9" ht="30" customHeight="1" x14ac:dyDescent="0.25">
      <c r="B23" s="55" t="s">
        <v>16</v>
      </c>
      <c r="C23" s="56">
        <v>42000000</v>
      </c>
      <c r="D23" s="57"/>
      <c r="E23" s="57"/>
      <c r="F23" s="61">
        <v>-35700000</v>
      </c>
      <c r="G23" s="61">
        <v>-42000000</v>
      </c>
      <c r="H23" s="62">
        <v>0</v>
      </c>
      <c r="I23" s="15"/>
    </row>
    <row r="24" spans="2:9" ht="30" customHeight="1" x14ac:dyDescent="0.25">
      <c r="B24" s="55" t="s">
        <v>17</v>
      </c>
      <c r="C24" s="56">
        <v>1631112</v>
      </c>
      <c r="D24" s="57"/>
      <c r="E24" s="57"/>
      <c r="F24" s="61">
        <v>-640000</v>
      </c>
      <c r="G24" s="61">
        <v>-853333.33333333337</v>
      </c>
      <c r="H24" s="62">
        <v>777778.66666666663</v>
      </c>
      <c r="I24" s="16" t="s">
        <v>18</v>
      </c>
    </row>
    <row r="25" spans="2:9" ht="30" customHeight="1" x14ac:dyDescent="0.25">
      <c r="B25" s="55" t="s">
        <v>19</v>
      </c>
      <c r="C25" s="56">
        <v>20474302.352941178</v>
      </c>
      <c r="D25" s="57"/>
      <c r="E25" s="57"/>
      <c r="F25" s="61">
        <v>-3130000</v>
      </c>
      <c r="G25" s="61">
        <v>-3682352.9411764708</v>
      </c>
      <c r="H25" s="62">
        <v>16791949.411764707</v>
      </c>
      <c r="I25" s="16" t="s">
        <v>18</v>
      </c>
    </row>
    <row r="26" spans="2:9" ht="30" customHeight="1" x14ac:dyDescent="0.25">
      <c r="B26" s="55" t="s">
        <v>20</v>
      </c>
      <c r="C26" s="56">
        <v>18500000</v>
      </c>
      <c r="D26" s="57"/>
      <c r="E26" s="57"/>
      <c r="F26" s="61">
        <v>-1050000</v>
      </c>
      <c r="G26" s="61">
        <v>-1235294.1176470588</v>
      </c>
      <c r="H26" s="62">
        <v>17264705.882352941</v>
      </c>
      <c r="I26" s="16" t="s">
        <v>18</v>
      </c>
    </row>
    <row r="27" spans="2:9" ht="30" customHeight="1" x14ac:dyDescent="0.25">
      <c r="B27" s="55" t="s">
        <v>46</v>
      </c>
      <c r="C27" s="56">
        <v>9316503</v>
      </c>
      <c r="D27" s="57"/>
      <c r="E27" s="57"/>
      <c r="F27" s="61">
        <v>-2500000</v>
      </c>
      <c r="G27" s="61">
        <v>-2777777.7777777775</v>
      </c>
      <c r="H27" s="62">
        <v>6538725.222222222</v>
      </c>
      <c r="I27" s="16"/>
    </row>
    <row r="28" spans="2:9" ht="30" customHeight="1" x14ac:dyDescent="0.25">
      <c r="B28" s="55" t="s">
        <v>47</v>
      </c>
      <c r="C28" s="56">
        <v>282384616.00033337</v>
      </c>
      <c r="D28" s="57"/>
      <c r="E28" s="57"/>
      <c r="F28" s="61">
        <v>-7000000</v>
      </c>
      <c r="G28" s="61">
        <v>-9333333.333333334</v>
      </c>
      <c r="H28" s="62">
        <v>273051282.66700006</v>
      </c>
      <c r="I28" s="16" t="s">
        <v>18</v>
      </c>
    </row>
    <row r="29" spans="2:9" ht="30" customHeight="1" x14ac:dyDescent="0.25">
      <c r="B29" s="55" t="s">
        <v>49</v>
      </c>
      <c r="C29" s="56">
        <v>233943439.39999998</v>
      </c>
      <c r="D29" s="57"/>
      <c r="E29" s="57"/>
      <c r="F29" s="61">
        <v>-15000000</v>
      </c>
      <c r="G29" s="61">
        <v>-20000000</v>
      </c>
      <c r="H29" s="62">
        <v>213943439.39999998</v>
      </c>
      <c r="I29" s="16" t="s">
        <v>18</v>
      </c>
    </row>
    <row r="30" spans="2:9" ht="30" customHeight="1" x14ac:dyDescent="0.25">
      <c r="B30" s="55" t="s">
        <v>48</v>
      </c>
      <c r="C30" s="56">
        <v>204676037.33333331</v>
      </c>
      <c r="D30" s="57"/>
      <c r="E30" s="57"/>
      <c r="F30" s="61">
        <v>-4800000</v>
      </c>
      <c r="G30" s="61">
        <v>-6400000</v>
      </c>
      <c r="H30" s="62">
        <v>198276037.33333331</v>
      </c>
      <c r="I30" s="16" t="s">
        <v>18</v>
      </c>
    </row>
    <row r="31" spans="2:9" ht="30" customHeight="1" x14ac:dyDescent="0.25">
      <c r="B31" s="55" t="s">
        <v>50</v>
      </c>
      <c r="C31" s="56">
        <v>24802124.705882356</v>
      </c>
      <c r="D31" s="57"/>
      <c r="E31" s="57"/>
      <c r="F31" s="61">
        <v>-2100000</v>
      </c>
      <c r="G31" s="61">
        <v>-2470588.2352941176</v>
      </c>
      <c r="H31" s="62">
        <v>22331536.470588237</v>
      </c>
      <c r="I31" s="15"/>
    </row>
    <row r="32" spans="2:9" ht="23.25" customHeight="1" x14ac:dyDescent="0.25">
      <c r="B32" s="55" t="s">
        <v>51</v>
      </c>
      <c r="C32" s="56">
        <v>28000000</v>
      </c>
      <c r="D32" s="58">
        <v>0</v>
      </c>
      <c r="E32" s="58">
        <v>0</v>
      </c>
      <c r="F32" s="61">
        <v>-13488000.100000039</v>
      </c>
      <c r="G32" s="61">
        <v>-14986666.777777821</v>
      </c>
      <c r="H32" s="62">
        <v>13013333.222222179</v>
      </c>
      <c r="I32" s="58"/>
    </row>
    <row r="33" spans="2:9" ht="30" customHeight="1" x14ac:dyDescent="0.25">
      <c r="B33" s="60" t="s">
        <v>21</v>
      </c>
      <c r="C33" s="25">
        <v>26680000</v>
      </c>
      <c r="D33" s="26"/>
      <c r="E33" s="26"/>
      <c r="F33" s="27">
        <v>-12549000.100000039</v>
      </c>
      <c r="G33" s="27">
        <v>-13943333.444444487</v>
      </c>
      <c r="H33" s="25">
        <v>12736666.555555513</v>
      </c>
      <c r="I33" s="28"/>
    </row>
    <row r="34" spans="2:9" ht="30" customHeight="1" x14ac:dyDescent="0.25">
      <c r="B34" s="60" t="s">
        <v>22</v>
      </c>
      <c r="C34" s="25">
        <v>1320000</v>
      </c>
      <c r="D34" s="26"/>
      <c r="E34" s="26"/>
      <c r="F34" s="27">
        <v>-939000</v>
      </c>
      <c r="G34" s="27">
        <v>-1043333.3333333333</v>
      </c>
      <c r="H34" s="25">
        <v>276666.66666666674</v>
      </c>
      <c r="I34" s="28"/>
    </row>
    <row r="35" spans="2:9" ht="30" customHeight="1" x14ac:dyDescent="0.25">
      <c r="B35" s="55" t="s">
        <v>28</v>
      </c>
      <c r="C35" s="56">
        <v>55477734.117647059</v>
      </c>
      <c r="D35" s="57"/>
      <c r="E35" s="57"/>
      <c r="F35" s="58">
        <v>8500000</v>
      </c>
      <c r="G35" s="58">
        <v>10000000</v>
      </c>
      <c r="H35" s="59">
        <v>65477734.117647059</v>
      </c>
      <c r="I35" s="15"/>
    </row>
    <row r="36" spans="2:9" ht="34.5" customHeight="1" x14ac:dyDescent="0.25">
      <c r="B36" s="63" t="s">
        <v>23</v>
      </c>
      <c r="C36" s="39" t="s">
        <v>0</v>
      </c>
      <c r="D36" s="40"/>
      <c r="E36" s="40"/>
      <c r="F36" s="41">
        <f>F3+F6+F10+F14+F15+F16+F17+F23+F24+F25+F26+F27+F28+F29+F30+F31+F32</f>
        <v>-128406915.90000004</v>
      </c>
      <c r="G36" s="41">
        <f>G3+G6+G10+G14+G15+G16+G17+G23+G24+G25+G26+G27+G28+G29+G30+G31+G32</f>
        <v>-152716502.35947713</v>
      </c>
      <c r="H36" s="42"/>
      <c r="I36" s="41"/>
    </row>
    <row r="37" spans="2:9" ht="39" customHeight="1" x14ac:dyDescent="0.25">
      <c r="B37" s="63" t="s">
        <v>29</v>
      </c>
      <c r="C37" s="39"/>
      <c r="D37" s="40"/>
      <c r="E37" s="40"/>
      <c r="F37" s="41">
        <f>F35+F22+F21+F13</f>
        <v>128406915.59515288</v>
      </c>
      <c r="G37" s="41">
        <f>G35+G22+G21+G13</f>
        <v>153419900.70017987</v>
      </c>
      <c r="H37" s="42"/>
      <c r="I37" s="41"/>
    </row>
    <row r="38" spans="2:9" ht="24" customHeight="1" x14ac:dyDescent="0.25">
      <c r="B38" s="63" t="s">
        <v>40</v>
      </c>
      <c r="C38" s="39"/>
      <c r="D38" s="40">
        <f t="shared" ref="D38:G38" si="0">D3+D6+D10+D13+D14+D15+D16+D17+D18+D23+D24+D25+D26+D27+D28+D29+D30+D31+D32+D35</f>
        <v>-0.34823196951765567</v>
      </c>
      <c r="E38" s="40">
        <f>E3+E6+E10+E13+E14+E15+E16+E17+E18+E23+E24+E25+E26+E27+E28+E29+E30+E31+E32+E35</f>
        <v>-4274967.2192072365</v>
      </c>
      <c r="F38" s="41">
        <f t="shared" si="0"/>
        <v>-0.30484715104103088</v>
      </c>
      <c r="G38" s="41">
        <f t="shared" si="0"/>
        <v>703398.34070269018</v>
      </c>
      <c r="H38" s="42">
        <f>E38+G38</f>
        <v>-3571568.8785045464</v>
      </c>
      <c r="I38" s="41"/>
    </row>
    <row r="39" spans="2:9" ht="15.75" x14ac:dyDescent="0.25">
      <c r="B39" s="64" t="s">
        <v>41</v>
      </c>
      <c r="C39" s="65">
        <f>C3+C6+C10+C13+C14+C15+C16+C17+C18+C23+C24+C25+C26+C27+C28+C29+C30+C31+C32+C35</f>
        <v>2995388044.316824</v>
      </c>
      <c r="D39" s="66">
        <f>D38+D36</f>
        <v>-0.34823196951765567</v>
      </c>
      <c r="E39" s="66">
        <f>E38+E36</f>
        <v>-4274967.2192072365</v>
      </c>
      <c r="F39" s="66">
        <f>F37+F36</f>
        <v>-0.30484715104103088</v>
      </c>
      <c r="G39" s="66">
        <f>G37+G36</f>
        <v>703398.34070274234</v>
      </c>
      <c r="H39" s="67">
        <f>H3+H6+H10+H13+H14+H15+H16+H17+H18+H23+H24+H25+H26+H27+H28+H29+H30+H31+H32+H35</f>
        <v>2991816475.4383187</v>
      </c>
      <c r="I39" s="68"/>
    </row>
    <row r="41" spans="2:9" ht="15.75" x14ac:dyDescent="0.25">
      <c r="B41" s="69" t="s">
        <v>42</v>
      </c>
      <c r="C41" s="70">
        <v>3793119534.4509807</v>
      </c>
      <c r="D41" s="70">
        <v>0</v>
      </c>
      <c r="E41" s="70">
        <f>E39</f>
        <v>-4274967.2192072365</v>
      </c>
      <c r="F41" s="70">
        <v>0</v>
      </c>
      <c r="G41" s="70">
        <f>G39</f>
        <v>703398.34070274234</v>
      </c>
      <c r="H41" s="70">
        <f>C41+E41+G41</f>
        <v>3789547965.5724759</v>
      </c>
      <c r="I41" s="68"/>
    </row>
  </sheetData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 разходи</vt:lpstr>
      <vt:lpstr>по мерки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2023-03-22T13:56:38Z</dcterms:modified>
</cp:coreProperties>
</file>