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25230" windowHeight="6240" activeTab="0"/>
  </bookViews>
  <sheets>
    <sheet name="Sheet2" sheetId="1" r:id="rId1"/>
    <sheet name="Sheet3" sheetId="2" r:id="rId2"/>
  </sheets>
  <definedNames>
    <definedName name="_xlnm.Print_Titles" localSheetId="0">'Sheet2'!$11:$11</definedName>
  </definedNames>
  <calcPr fullCalcOnLoad="1"/>
</workbook>
</file>

<file path=xl/sharedStrings.xml><?xml version="1.0" encoding="utf-8"?>
<sst xmlns="http://schemas.openxmlformats.org/spreadsheetml/2006/main" count="541" uniqueCount="404">
  <si>
    <t>ОБОБЩИТЕЛЕН ПРОТОКОЛ</t>
  </si>
  <si>
    <t>№ по ред</t>
  </si>
  <si>
    <t>ДГС/ДЛС</t>
  </si>
  <si>
    <t>Държ. горски разсадник</t>
  </si>
  <si>
    <t>н.в м</t>
  </si>
  <si>
    <t>Вид почва</t>
  </si>
  <si>
    <t>Русалка</t>
  </si>
  <si>
    <t>Маринска</t>
  </si>
  <si>
    <t>сива гор.</t>
  </si>
  <si>
    <t>Борима</t>
  </si>
  <si>
    <t>Мешелика</t>
  </si>
  <si>
    <t>Лесидрен</t>
  </si>
  <si>
    <t>Подене</t>
  </si>
  <si>
    <t>Луковит</t>
  </si>
  <si>
    <t>Ловеч</t>
  </si>
  <si>
    <t>Сливек</t>
  </si>
  <si>
    <t>алувиал.</t>
  </si>
  <si>
    <t>Никопол</t>
  </si>
  <si>
    <t>Гулянци</t>
  </si>
  <si>
    <t>черн.</t>
  </si>
  <si>
    <t>Загражден</t>
  </si>
  <si>
    <t>карбон.</t>
  </si>
  <si>
    <t>Драгаш</t>
  </si>
  <si>
    <t>Плевен</t>
  </si>
  <si>
    <t>Рибен</t>
  </si>
  <si>
    <t>Черв.бряг</t>
  </si>
  <si>
    <t>Кнежа</t>
  </si>
  <si>
    <t>кар.черн.</t>
  </si>
  <si>
    <t>Монтана</t>
  </si>
  <si>
    <t>Мърчево</t>
  </si>
  <si>
    <t>изл.черн.</t>
  </si>
  <si>
    <t>Берковица</t>
  </si>
  <si>
    <t>Ашиклар</t>
  </si>
  <si>
    <t>т.сива</t>
  </si>
  <si>
    <t>Троян</t>
  </si>
  <si>
    <t>Белиш</t>
  </si>
  <si>
    <t>Жална</t>
  </si>
  <si>
    <t>каф.гор.</t>
  </si>
  <si>
    <t>Видин</t>
  </si>
  <si>
    <t>Алимана</t>
  </si>
  <si>
    <t>Х.чешма</t>
  </si>
  <si>
    <t>Белоградчик</t>
  </si>
  <si>
    <t>Селище</t>
  </si>
  <si>
    <t>Враца</t>
  </si>
  <si>
    <t>Криводол</t>
  </si>
  <si>
    <t>изл. черн.</t>
  </si>
  <si>
    <t>Оряхово</t>
  </si>
  <si>
    <t>Галово</t>
  </si>
  <si>
    <t>Лом</t>
  </si>
  <si>
    <t>Василовци</t>
  </si>
  <si>
    <t>Чипровци</t>
  </si>
  <si>
    <t>Мездра</t>
  </si>
  <si>
    <t>Черепиш</t>
  </si>
  <si>
    <t>Миджур</t>
  </si>
  <si>
    <t>Г. река</t>
  </si>
  <si>
    <t>Бяла Вода</t>
  </si>
  <si>
    <t>Годеч</t>
  </si>
  <si>
    <t>Гинци</t>
  </si>
  <si>
    <t>Своге</t>
  </si>
  <si>
    <t>Церови ливади</t>
  </si>
  <si>
    <t>к.прех.</t>
  </si>
  <si>
    <t>Ботевград</t>
  </si>
  <si>
    <t>пес.глин.</t>
  </si>
  <si>
    <t>Черни Осъм</t>
  </si>
  <si>
    <t>Попкиното</t>
  </si>
  <si>
    <t xml:space="preserve">СЗДП - ВРАЦА </t>
  </si>
  <si>
    <t>Г.Оряховица</t>
  </si>
  <si>
    <t>Джулюница</t>
  </si>
  <si>
    <t>Буйновци</t>
  </si>
  <si>
    <t>Добревци</t>
  </si>
  <si>
    <t>Стружната</t>
  </si>
  <si>
    <t>каф. прех.</t>
  </si>
  <si>
    <t>Караиванци</t>
  </si>
  <si>
    <t xml:space="preserve">Силистра </t>
  </si>
  <si>
    <t xml:space="preserve">„Доростол” </t>
  </si>
  <si>
    <t>Търговище</t>
  </si>
  <si>
    <t>Баячево</t>
  </si>
  <si>
    <t>Разград</t>
  </si>
  <si>
    <t>Гарата</t>
  </si>
  <si>
    <t>Дунав</t>
  </si>
  <si>
    <t>Хотанца</t>
  </si>
  <si>
    <t>Бяла</t>
  </si>
  <si>
    <t>с.Ценово</t>
  </si>
  <si>
    <t>алув.лив.</t>
  </si>
  <si>
    <t>оп. черн.</t>
  </si>
  <si>
    <t>Севлиево</t>
  </si>
  <si>
    <t>Млечево</t>
  </si>
  <si>
    <t>Крапец</t>
  </si>
  <si>
    <t>Сеслав</t>
  </si>
  <si>
    <t>Кубрат</t>
  </si>
  <si>
    <t>Исперих</t>
  </si>
  <si>
    <t>Свищов</t>
  </si>
  <si>
    <t>Вардим</t>
  </si>
  <si>
    <t>Царевец</t>
  </si>
  <si>
    <t>Тутракан</t>
  </si>
  <si>
    <t>Търновци</t>
  </si>
  <si>
    <t>изл.черн</t>
  </si>
  <si>
    <t>"Каракуз"</t>
  </si>
  <si>
    <t>Добруджа</t>
  </si>
  <si>
    <t>СЦДП - ГАБРОВО:</t>
  </si>
  <si>
    <t>Варна</t>
  </si>
  <si>
    <t xml:space="preserve">Малка чайка </t>
  </si>
  <si>
    <t>Тополи</t>
  </si>
  <si>
    <t>Шерба</t>
  </si>
  <si>
    <t>Солник</t>
  </si>
  <si>
    <t>кан. гор. изл.</t>
  </si>
  <si>
    <t>Чергана</t>
  </si>
  <si>
    <t>Лонгоза</t>
  </si>
  <si>
    <t>алувиална</t>
  </si>
  <si>
    <t>Суворово</t>
  </si>
  <si>
    <t>Генерал Киселово</t>
  </si>
  <si>
    <t>Генерал Тошево</t>
  </si>
  <si>
    <t>Маловец</t>
  </si>
  <si>
    <t>Добрич</t>
  </si>
  <si>
    <t>Дъбовете</t>
  </si>
  <si>
    <t>Тервел</t>
  </si>
  <si>
    <t>Божан</t>
  </si>
  <si>
    <t>Балчик</t>
  </si>
  <si>
    <t>Соколово</t>
  </si>
  <si>
    <t xml:space="preserve">черн. </t>
  </si>
  <si>
    <t>Върбица</t>
  </si>
  <si>
    <t>Станянци</t>
  </si>
  <si>
    <t>Шумен</t>
  </si>
  <si>
    <t>Салманово</t>
  </si>
  <si>
    <t>Попово</t>
  </si>
  <si>
    <t>Гюрлюка</t>
  </si>
  <si>
    <t xml:space="preserve">Кардам </t>
  </si>
  <si>
    <t>СИДП - ШУМЕН ОБЩО :</t>
  </si>
  <si>
    <t>Айтос</t>
  </si>
  <si>
    <t>Извора</t>
  </si>
  <si>
    <t>кан.гор.</t>
  </si>
  <si>
    <t>Бургас</t>
  </si>
  <si>
    <t>Росенец</t>
  </si>
  <si>
    <t>кан.излуж.</t>
  </si>
  <si>
    <t>Карнобат</t>
  </si>
  <si>
    <t>смолници</t>
  </si>
  <si>
    <t>Камчия</t>
  </si>
  <si>
    <t>Средец</t>
  </si>
  <si>
    <t>Малката река</t>
  </si>
  <si>
    <t>кан. гор.</t>
  </si>
  <si>
    <t>Царево</t>
  </si>
  <si>
    <t>Зиркова воденица</t>
  </si>
  <si>
    <t>кан.горска</t>
  </si>
  <si>
    <t>Граматиково</t>
  </si>
  <si>
    <t>"Качул"</t>
  </si>
  <si>
    <t>Несебър</t>
  </si>
  <si>
    <t>Поморие</t>
  </si>
  <si>
    <t>черн.смол.</t>
  </si>
  <si>
    <t>Порой</t>
  </si>
  <si>
    <t xml:space="preserve">кан. гор. </t>
  </si>
  <si>
    <t>Ивайловград</t>
  </si>
  <si>
    <t>Колибар чешма</t>
  </si>
  <si>
    <t>Свиленград</t>
  </si>
  <si>
    <t>Гебран</t>
  </si>
  <si>
    <t>Хасково</t>
  </si>
  <si>
    <t>Димитровград</t>
  </si>
  <si>
    <t>алув. дел.</t>
  </si>
  <si>
    <t>Сливен</t>
  </si>
  <si>
    <t>Абланово</t>
  </si>
  <si>
    <t>ср.кан.гор.</t>
  </si>
  <si>
    <t>Сл.мин.бани</t>
  </si>
  <si>
    <t>Твърдица</t>
  </si>
  <si>
    <t>Тунджа</t>
  </si>
  <si>
    <t>Ормана</t>
  </si>
  <si>
    <t>Елхово</t>
  </si>
  <si>
    <t>Трънково</t>
  </si>
  <si>
    <t>лив.чернз.</t>
  </si>
  <si>
    <t>каф. гор.</t>
  </si>
  <si>
    <t>Гурково</t>
  </si>
  <si>
    <t>Николаево</t>
  </si>
  <si>
    <t>Стъргата</t>
  </si>
  <si>
    <t>Лъкашница</t>
  </si>
  <si>
    <t>Б.махала</t>
  </si>
  <si>
    <t>Лазово</t>
  </si>
  <si>
    <t>Казанлък</t>
  </si>
  <si>
    <t>Горно Изворово</t>
  </si>
  <si>
    <t>кан.г.гл.п</t>
  </si>
  <si>
    <t>Шипка</t>
  </si>
  <si>
    <t>кан.г.гл.пес</t>
  </si>
  <si>
    <t>Бузовград</t>
  </si>
  <si>
    <t>пес.гл.</t>
  </si>
  <si>
    <t>Мъглиж</t>
  </si>
  <si>
    <t>Ветрен</t>
  </si>
  <si>
    <t>Стара Загора</t>
  </si>
  <si>
    <t>Зора</t>
  </si>
  <si>
    <t>канелена</t>
  </si>
  <si>
    <t>Ст.мин.бани</t>
  </si>
  <si>
    <t>"Мазалат"</t>
  </si>
  <si>
    <t>Павел баня</t>
  </si>
  <si>
    <t>ЮИДП - СЛИВЕН</t>
  </si>
  <si>
    <t>Ардино</t>
  </si>
  <si>
    <t>Кирково</t>
  </si>
  <si>
    <t>Крумовград</t>
  </si>
  <si>
    <t>Момчилград</t>
  </si>
  <si>
    <t>Пещера</t>
  </si>
  <si>
    <t>Батак</t>
  </si>
  <si>
    <t>Ракитово</t>
  </si>
  <si>
    <t>каф.гор</t>
  </si>
  <si>
    <t>Панагюрище</t>
  </si>
  <si>
    <t>Алабак</t>
  </si>
  <si>
    <t>Пазарджик</t>
  </si>
  <si>
    <t>Хисар</t>
  </si>
  <si>
    <t>Асеновград</t>
  </si>
  <si>
    <t>Първомай</t>
  </si>
  <si>
    <t>Златоград</t>
  </si>
  <si>
    <t>Аламовци</t>
  </si>
  <si>
    <t>Розино</t>
  </si>
  <si>
    <t>Пловдив</t>
  </si>
  <si>
    <t>лив.чер.</t>
  </si>
  <si>
    <t>Борино</t>
  </si>
  <si>
    <t>Смилян</t>
  </si>
  <si>
    <t>ЮЦДП - СМОЛЯН</t>
  </si>
  <si>
    <t>Белово</t>
  </si>
  <si>
    <t>Топлата вода</t>
  </si>
  <si>
    <t>тежка</t>
  </si>
  <si>
    <t>Благоевград</t>
  </si>
  <si>
    <t>Къщата</t>
  </si>
  <si>
    <t>Брезник</t>
  </si>
  <si>
    <t>Стария  яз</t>
  </si>
  <si>
    <t>кан.изл.</t>
  </si>
  <si>
    <t>Гоце Делчев</t>
  </si>
  <si>
    <t>Край града</t>
  </si>
  <si>
    <t>Сушица</t>
  </si>
  <si>
    <t>ал.дел</t>
  </si>
  <si>
    <t>Лом1</t>
  </si>
  <si>
    <t>Лом2</t>
  </si>
  <si>
    <t>Гърмен</t>
  </si>
  <si>
    <t>Беслет</t>
  </si>
  <si>
    <t>Дикчан</t>
  </si>
  <si>
    <t>к.горски</t>
  </si>
  <si>
    <t>Кору дере</t>
  </si>
  <si>
    <t>Луковица</t>
  </si>
  <si>
    <t>Добринище</t>
  </si>
  <si>
    <t>Горните поляни</t>
  </si>
  <si>
    <t>Дупница</t>
  </si>
  <si>
    <t>дел-лив</t>
  </si>
  <si>
    <t>Герена</t>
  </si>
  <si>
    <t>гл.пес</t>
  </si>
  <si>
    <t>Елин Пелин</t>
  </si>
  <si>
    <t>Етрополе</t>
  </si>
  <si>
    <t>Синия вир</t>
  </si>
  <si>
    <t>Малък Искър</t>
  </si>
  <si>
    <t>Паскалска ливада</t>
  </si>
  <si>
    <t>Ихтиман</t>
  </si>
  <si>
    <t>Сенниците</t>
  </si>
  <si>
    <t>Катунци</t>
  </si>
  <si>
    <t>Зл.поток</t>
  </si>
  <si>
    <t>Н.чарк</t>
  </si>
  <si>
    <t>кафяви</t>
  </si>
  <si>
    <t>Кресна</t>
  </si>
  <si>
    <t>Равно боре</t>
  </si>
  <si>
    <t>каф.гор.пр.</t>
  </si>
  <si>
    <t>Невестино</t>
  </si>
  <si>
    <t>алув.дел.</t>
  </si>
  <si>
    <t>Осогово</t>
  </si>
  <si>
    <t>Трекляно</t>
  </si>
  <si>
    <t>к.пес</t>
  </si>
  <si>
    <t>пес</t>
  </si>
  <si>
    <t>Жиленци</t>
  </si>
  <si>
    <t>Лелинци</t>
  </si>
  <si>
    <t>Петрич</t>
  </si>
  <si>
    <t>дел.лив.</t>
  </si>
  <si>
    <t>Тополница</t>
  </si>
  <si>
    <t>Пирдоп</t>
  </si>
  <si>
    <t>Манджерин</t>
  </si>
  <si>
    <t>Мирково</t>
  </si>
  <si>
    <t>Златарево</t>
  </si>
  <si>
    <t>алув.</t>
  </si>
  <si>
    <t>Радомир</t>
  </si>
  <si>
    <t>ал..дел.</t>
  </si>
  <si>
    <t>Разлог</t>
  </si>
  <si>
    <t>Перивол</t>
  </si>
  <si>
    <t>Конещица</t>
  </si>
  <si>
    <t>Рибарица</t>
  </si>
  <si>
    <t>Сухарака</t>
  </si>
  <si>
    <t>Самоков</t>
  </si>
  <si>
    <t>Лаго</t>
  </si>
  <si>
    <t>Надарица</t>
  </si>
  <si>
    <t>Пашаница</t>
  </si>
  <si>
    <t>Широка поляна</t>
  </si>
  <si>
    <t>Сандански</t>
  </si>
  <si>
    <t>Манастирчето</t>
  </si>
  <si>
    <t>гл.пес.</t>
  </si>
  <si>
    <t>Липници</t>
  </si>
  <si>
    <t>Влаовица</t>
  </si>
  <si>
    <t>Симитли</t>
  </si>
  <si>
    <t>Орловец</t>
  </si>
  <si>
    <t>София</t>
  </si>
  <si>
    <t>Локорско</t>
  </si>
  <si>
    <t>Дълга поляна</t>
  </si>
  <si>
    <t>Сливница</t>
  </si>
  <si>
    <t>чернозем</t>
  </si>
  <si>
    <t>Струмяни</t>
  </si>
  <si>
    <t>Микрево</t>
  </si>
  <si>
    <t>Тетевен</t>
  </si>
  <si>
    <t>Скрибътна</t>
  </si>
  <si>
    <t>Трън</t>
  </si>
  <si>
    <t>Блато</t>
  </si>
  <si>
    <t>Якоруда</t>
  </si>
  <si>
    <t>Трещеник</t>
  </si>
  <si>
    <t>ЮЗДП - БЛАГОЕВГРАД :</t>
  </si>
  <si>
    <t>ОБЩО ДП</t>
  </si>
  <si>
    <t>Приложение № 20</t>
  </si>
  <si>
    <t>към чл. 35, ал. 3</t>
  </si>
  <si>
    <t>В това число:</t>
  </si>
  <si>
    <t>Обща площ</t>
  </si>
  <si>
    <t>семе-нища</t>
  </si>
  <si>
    <t>школи за залес.</t>
  </si>
  <si>
    <t>деко-ративни</t>
  </si>
  <si>
    <t>школи за елхи</t>
  </si>
  <si>
    <t>вкоре-нилища</t>
  </si>
  <si>
    <t>площадки за конт.</t>
  </si>
  <si>
    <t xml:space="preserve">маточници </t>
  </si>
  <si>
    <t>угари</t>
  </si>
  <si>
    <t>оран-жерии</t>
  </si>
  <si>
    <t>семепр. градини</t>
  </si>
  <si>
    <t>опит-ни култ.</t>
  </si>
  <si>
    <t>застр.         площи</t>
  </si>
  <si>
    <t>други</t>
  </si>
  <si>
    <t xml:space="preserve">  Д    Е    К    А    Р    И</t>
  </si>
  <si>
    <t>%</t>
  </si>
  <si>
    <t>"Капсидата"</t>
  </si>
  <si>
    <t>ал.лив.</t>
  </si>
  <si>
    <t>"Лещето"</t>
  </si>
  <si>
    <t>кан.горска тежка</t>
  </si>
  <si>
    <t>Карлово</t>
  </si>
  <si>
    <t>"Чифлика"</t>
  </si>
  <si>
    <t>житни култури</t>
  </si>
  <si>
    <t>кафява горска</t>
  </si>
  <si>
    <t xml:space="preserve"> Клисура</t>
  </si>
  <si>
    <t>"Зли дол"</t>
  </si>
  <si>
    <t>каф. преходна</t>
  </si>
  <si>
    <t>"Розино"</t>
  </si>
  <si>
    <t>под наем</t>
  </si>
  <si>
    <t xml:space="preserve"> Пловдив</t>
  </si>
  <si>
    <t xml:space="preserve">"Храбрино" </t>
  </si>
  <si>
    <t>"Голямоконарско шосе"</t>
  </si>
  <si>
    <t>"Мечка"</t>
  </si>
  <si>
    <t>"Попово"</t>
  </si>
  <si>
    <t>кан. горска</t>
  </si>
  <si>
    <t>"Кошовица"</t>
  </si>
  <si>
    <t>канелена горска излужена</t>
  </si>
  <si>
    <t>ДЛС "Кормисош"</t>
  </si>
  <si>
    <t>"Невестин бук"</t>
  </si>
  <si>
    <t>"Кемера"</t>
  </si>
  <si>
    <t>"Нова махала"</t>
  </si>
  <si>
    <t>глинесто песъчлева</t>
  </si>
  <si>
    <t>"Церово"</t>
  </si>
  <si>
    <t>кан.излуж</t>
  </si>
  <si>
    <t>"Самодивско дърво"</t>
  </si>
  <si>
    <t>"Белча"</t>
  </si>
  <si>
    <t>ДПФ</t>
  </si>
  <si>
    <t>"Цигов чарк"</t>
  </si>
  <si>
    <t>"Високи поляни"</t>
  </si>
  <si>
    <t>"Селище"</t>
  </si>
  <si>
    <t>"Суха лъка"</t>
  </si>
  <si>
    <t>"Хайдушки дол"</t>
  </si>
  <si>
    <t>"Китово ханче"</t>
  </si>
  <si>
    <t>"Смилян"</t>
  </si>
  <si>
    <t>"Бърчево"</t>
  </si>
  <si>
    <t>"Ардино"</t>
  </si>
  <si>
    <t>"Чакаларово"</t>
  </si>
  <si>
    <t>"Крайно село"</t>
  </si>
  <si>
    <t>"Черничево"</t>
  </si>
  <si>
    <t>"Момчилград"</t>
  </si>
  <si>
    <t>ДЛС "Женда"</t>
  </si>
  <si>
    <t>"Паничково"</t>
  </si>
  <si>
    <t>канелена, излужена,песъчливо глинеста</t>
  </si>
  <si>
    <t>пес.гл</t>
  </si>
  <si>
    <t>Обесеник</t>
  </si>
  <si>
    <t>сел. площи</t>
  </si>
  <si>
    <t>дендрариуми</t>
  </si>
  <si>
    <t>каф. горска</t>
  </si>
  <si>
    <t>Долно село</t>
  </si>
  <si>
    <t>Долна  Грашица</t>
  </si>
  <si>
    <t>Иванник</t>
  </si>
  <si>
    <t>Рилски манастир</t>
  </si>
  <si>
    <t>"Драгор"</t>
  </si>
  <si>
    <t>"Наков чифлик"</t>
  </si>
  <si>
    <t>Котел</t>
  </si>
  <si>
    <t>Ливадището</t>
  </si>
  <si>
    <t>"Равногор"</t>
  </si>
  <si>
    <t>Вардим Опитно поле</t>
  </si>
  <si>
    <t xml:space="preserve"> Извора</t>
  </si>
  <si>
    <t>Чепино</t>
  </si>
  <si>
    <t>Кюстендил</t>
  </si>
  <si>
    <t>Д. Уйно</t>
  </si>
  <si>
    <t>Росица</t>
  </si>
  <si>
    <t>Лъгът</t>
  </si>
  <si>
    <t>Палашевска река</t>
  </si>
  <si>
    <t>Харами бунар</t>
  </si>
  <si>
    <t>Р. Маджаров</t>
  </si>
  <si>
    <t>Черни Вит</t>
  </si>
  <si>
    <t>гр. Борово</t>
  </si>
  <si>
    <t>сива горска</t>
  </si>
  <si>
    <t>тъмно сива</t>
  </si>
  <si>
    <t>обкн. черн.</t>
  </si>
  <si>
    <t xml:space="preserve">сива горска </t>
  </si>
  <si>
    <t xml:space="preserve"> </t>
  </si>
  <si>
    <t>Белица</t>
  </si>
  <si>
    <t>Поленци</t>
  </si>
  <si>
    <t>ОТДЕЛ ДЪРЖАВНИ ГОРСКИ ПРЕДПРИЯТИЯ В МЗм</t>
  </si>
  <si>
    <t>Блягaрница</t>
  </si>
  <si>
    <t xml:space="preserve">за инвентаризираните разсадникови площи към 30.09.2022 г.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</si>
</sst>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1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top" wrapText="1"/>
    </xf>
    <xf numFmtId="0" fontId="23" fillId="0" borderId="14" xfId="0" applyNumberFormat="1" applyFont="1" applyBorder="1" applyAlignment="1">
      <alignment horizontal="center" vertical="top" wrapText="1"/>
    </xf>
    <xf numFmtId="17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4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horizontal="left" vertical="top" wrapText="1"/>
    </xf>
    <xf numFmtId="1" fontId="24" fillId="0" borderId="15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horizontal="left" vertical="top" wrapText="1"/>
    </xf>
    <xf numFmtId="1" fontId="24" fillId="0" borderId="17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172" fontId="26" fillId="0" borderId="0" xfId="0" applyNumberFormat="1" applyFont="1" applyAlignment="1">
      <alignment/>
    </xf>
    <xf numFmtId="0" fontId="24" fillId="0" borderId="21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17" xfId="0" applyFont="1" applyFill="1" applyBorder="1" applyAlignment="1">
      <alignment horizontal="left" vertical="top" wrapText="1"/>
    </xf>
    <xf numFmtId="1" fontId="24" fillId="0" borderId="17" xfId="0" applyNumberFormat="1" applyFont="1" applyFill="1" applyBorder="1" applyAlignment="1">
      <alignment horizontal="right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3" fillId="0" borderId="21" xfId="0" applyNumberFormat="1" applyFont="1" applyFill="1" applyBorder="1" applyAlignment="1">
      <alignment horizontal="right" vertical="top" wrapText="1"/>
    </xf>
    <xf numFmtId="0" fontId="24" fillId="0" borderId="17" xfId="0" applyNumberFormat="1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right" wrapText="1"/>
    </xf>
    <xf numFmtId="0" fontId="24" fillId="0" borderId="21" xfId="0" applyFont="1" applyFill="1" applyBorder="1" applyAlignment="1">
      <alignment horizontal="center" wrapText="1"/>
    </xf>
    <xf numFmtId="1" fontId="24" fillId="0" borderId="17" xfId="0" applyNumberFormat="1" applyFont="1" applyFill="1" applyBorder="1" applyAlignment="1">
      <alignment horizontal="center" vertical="top" wrapText="1"/>
    </xf>
    <xf numFmtId="0" fontId="24" fillId="0" borderId="21" xfId="0" applyNumberFormat="1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right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right" vertical="center" wrapText="1"/>
    </xf>
    <xf numFmtId="0" fontId="24" fillId="0" borderId="21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1" xfId="58" applyNumberFormat="1" applyFont="1" applyFill="1" applyBorder="1" applyAlignment="1" applyProtection="1">
      <alignment horizontal="right" vertical="center" wrapText="1"/>
      <protection locked="0"/>
    </xf>
    <xf numFmtId="1" fontId="24" fillId="0" borderId="21" xfId="0" applyNumberFormat="1" applyFont="1" applyFill="1" applyBorder="1" applyAlignment="1">
      <alignment horizontal="left" vertical="top" wrapText="1"/>
    </xf>
    <xf numFmtId="0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9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top" wrapText="1"/>
    </xf>
    <xf numFmtId="1" fontId="27" fillId="0" borderId="21" xfId="0" applyNumberFormat="1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2" fontId="24" fillId="0" borderId="23" xfId="0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1" fillId="0" borderId="0" xfId="0" applyNumberFormat="1" applyFont="1" applyBorder="1" applyAlignment="1">
      <alignment/>
    </xf>
    <xf numFmtId="1" fontId="24" fillId="0" borderId="21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left" vertical="top" wrapText="1"/>
    </xf>
    <xf numFmtId="1" fontId="24" fillId="0" borderId="19" xfId="0" applyNumberFormat="1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wrapText="1"/>
    </xf>
    <xf numFmtId="0" fontId="24" fillId="0" borderId="21" xfId="0" applyFont="1" applyFill="1" applyBorder="1" applyAlignment="1">
      <alignment vertical="top" wrapText="1"/>
    </xf>
    <xf numFmtId="0" fontId="24" fillId="0" borderId="21" xfId="0" applyFont="1" applyFill="1" applyBorder="1" applyAlignment="1">
      <alignment/>
    </xf>
    <xf numFmtId="0" fontId="24" fillId="0" borderId="15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center" wrapText="1"/>
    </xf>
    <xf numFmtId="0" fontId="23" fillId="0" borderId="25" xfId="0" applyNumberFormat="1" applyFont="1" applyFill="1" applyBorder="1" applyAlignment="1">
      <alignment vertical="center" wrapText="1"/>
    </xf>
    <xf numFmtId="0" fontId="23" fillId="0" borderId="2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1" fontId="24" fillId="0" borderId="25" xfId="0" applyNumberFormat="1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5" xfId="0" applyNumberFormat="1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1" fontId="24" fillId="0" borderId="22" xfId="0" applyNumberFormat="1" applyFont="1" applyFill="1" applyBorder="1" applyAlignment="1">
      <alignment vertical="center" wrapText="1"/>
    </xf>
    <xf numFmtId="0" fontId="24" fillId="0" borderId="22" xfId="0" applyNumberFormat="1" applyFont="1" applyFill="1" applyBorder="1" applyAlignment="1">
      <alignment vertical="center" wrapText="1"/>
    </xf>
    <xf numFmtId="1" fontId="24" fillId="0" borderId="22" xfId="0" applyNumberFormat="1" applyFont="1" applyFill="1" applyBorder="1" applyAlignment="1">
      <alignment horizontal="right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3" fillId="0" borderId="20" xfId="0" applyNumberFormat="1" applyFont="1" applyFill="1" applyBorder="1" applyAlignment="1">
      <alignment horizontal="right" vertical="top" wrapText="1"/>
    </xf>
    <xf numFmtId="0" fontId="24" fillId="0" borderId="20" xfId="0" applyNumberFormat="1" applyFont="1" applyFill="1" applyBorder="1" applyAlignment="1">
      <alignment horizontal="right" vertical="top" wrapText="1"/>
    </xf>
    <xf numFmtId="0" fontId="24" fillId="0" borderId="21" xfId="0" applyNumberFormat="1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left" vertical="center" wrapText="1"/>
    </xf>
    <xf numFmtId="173" fontId="23" fillId="0" borderId="20" xfId="0" applyNumberFormat="1" applyFont="1" applyFill="1" applyBorder="1" applyAlignment="1">
      <alignment horizontal="right" vertical="top" wrapText="1"/>
    </xf>
    <xf numFmtId="0" fontId="24" fillId="0" borderId="19" xfId="0" applyNumberFormat="1" applyFont="1" applyFill="1" applyBorder="1" applyAlignment="1">
      <alignment horizontal="right" vertical="top" wrapText="1"/>
    </xf>
    <xf numFmtId="0" fontId="21" fillId="0" borderId="0" xfId="0" applyNumberFormat="1" applyFont="1" applyFill="1" applyAlignment="1">
      <alignment/>
    </xf>
    <xf numFmtId="0" fontId="2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58" applyFont="1" applyFill="1" applyBorder="1" applyAlignment="1">
      <alignment horizontal="left" vertical="center" wrapText="1"/>
      <protection/>
    </xf>
    <xf numFmtId="0" fontId="24" fillId="0" borderId="20" xfId="58" applyFont="1" applyFill="1" applyBorder="1" applyAlignment="1">
      <alignment horizontal="left" vertical="center" wrapText="1"/>
      <protection/>
    </xf>
    <xf numFmtId="0" fontId="24" fillId="0" borderId="21" xfId="58" applyFont="1" applyFill="1" applyBorder="1" applyAlignment="1">
      <alignment horizontal="center" vertical="center" wrapText="1"/>
      <protection/>
    </xf>
    <xf numFmtId="0" fontId="24" fillId="0" borderId="19" xfId="58" applyFont="1" applyFill="1" applyBorder="1" applyAlignment="1">
      <alignment horizontal="left" vertical="center"/>
      <protection/>
    </xf>
    <xf numFmtId="0" fontId="24" fillId="0" borderId="20" xfId="58" applyFont="1" applyFill="1" applyBorder="1" applyAlignment="1">
      <alignment horizontal="left" vertical="center"/>
      <protection/>
    </xf>
    <xf numFmtId="0" fontId="24" fillId="0" borderId="21" xfId="58" applyFont="1" applyFill="1" applyBorder="1" applyAlignment="1">
      <alignment horizontal="left" vertical="center" wrapText="1"/>
      <protection/>
    </xf>
    <xf numFmtId="0" fontId="24" fillId="0" borderId="20" xfId="0" applyFont="1" applyFill="1" applyBorder="1" applyAlignment="1">
      <alignment horizontal="left" vertical="center"/>
    </xf>
    <xf numFmtId="0" fontId="24" fillId="0" borderId="21" xfId="44" applyNumberFormat="1" applyFont="1" applyFill="1" applyBorder="1" applyAlignment="1" applyProtection="1">
      <alignment horizontal="right" vertical="center" wrapText="1"/>
      <protection locked="0"/>
    </xf>
    <xf numFmtId="172" fontId="21" fillId="0" borderId="0" xfId="0" applyNumberFormat="1" applyFont="1" applyFill="1" applyAlignment="1">
      <alignment/>
    </xf>
    <xf numFmtId="49" fontId="27" fillId="0" borderId="21" xfId="0" applyNumberFormat="1" applyFont="1" applyFill="1" applyBorder="1" applyAlignment="1">
      <alignment horizontal="left"/>
    </xf>
    <xf numFmtId="0" fontId="24" fillId="0" borderId="26" xfId="0" applyFont="1" applyFill="1" applyBorder="1" applyAlignment="1">
      <alignment vertical="center" wrapText="1"/>
    </xf>
    <xf numFmtId="0" fontId="22" fillId="0" borderId="0" xfId="0" applyNumberFormat="1" applyFont="1" applyFill="1" applyAlignment="1">
      <alignment/>
    </xf>
    <xf numFmtId="0" fontId="23" fillId="0" borderId="27" xfId="0" applyNumberFormat="1" applyFont="1" applyFill="1" applyBorder="1" applyAlignment="1">
      <alignment horizontal="center" vertical="top" wrapText="1"/>
    </xf>
    <xf numFmtId="0" fontId="23" fillId="0" borderId="14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vertical="top" wrapText="1"/>
    </xf>
    <xf numFmtId="49" fontId="24" fillId="0" borderId="29" xfId="0" applyNumberFormat="1" applyFont="1" applyFill="1" applyBorder="1" applyAlignment="1">
      <alignment horizontal="left" vertical="center" wrapText="1"/>
    </xf>
    <xf numFmtId="1" fontId="24" fillId="0" borderId="29" xfId="0" applyNumberFormat="1" applyFont="1" applyFill="1" applyBorder="1" applyAlignment="1">
      <alignment horizontal="right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3" fillId="0" borderId="29" xfId="0" applyNumberFormat="1" applyFont="1" applyFill="1" applyBorder="1" applyAlignment="1">
      <alignment vertical="center" wrapText="1"/>
    </xf>
    <xf numFmtId="0" fontId="24" fillId="0" borderId="29" xfId="0" applyNumberFormat="1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25" fillId="0" borderId="31" xfId="0" applyNumberFormat="1" applyFont="1" applyFill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right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NumberFormat="1" applyFont="1" applyFill="1" applyBorder="1" applyAlignment="1">
      <alignment vertical="center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36" xfId="0" applyNumberFormat="1" applyFont="1" applyFill="1" applyBorder="1" applyAlignment="1">
      <alignment vertical="center" wrapText="1"/>
    </xf>
    <xf numFmtId="0" fontId="24" fillId="0" borderId="37" xfId="0" applyNumberFormat="1" applyFont="1" applyFill="1" applyBorder="1" applyAlignment="1">
      <alignment vertical="center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8" fillId="0" borderId="21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right" vertical="top" wrapText="1"/>
    </xf>
    <xf numFmtId="0" fontId="23" fillId="0" borderId="19" xfId="0" applyNumberFormat="1" applyFont="1" applyFill="1" applyBorder="1" applyAlignment="1">
      <alignment horizontal="right" vertical="top" wrapText="1"/>
    </xf>
    <xf numFmtId="0" fontId="23" fillId="0" borderId="38" xfId="0" applyNumberFormat="1" applyFont="1" applyFill="1" applyBorder="1" applyAlignment="1">
      <alignment horizontal="right" vertical="top" wrapText="1"/>
    </xf>
    <xf numFmtId="2" fontId="23" fillId="0" borderId="39" xfId="0" applyNumberFormat="1" applyFont="1" applyFill="1" applyBorder="1" applyAlignment="1">
      <alignment horizontal="right" vertical="top" wrapText="1"/>
    </xf>
    <xf numFmtId="2" fontId="23" fillId="0" borderId="39" xfId="0" applyNumberFormat="1" applyFont="1" applyBorder="1" applyAlignment="1">
      <alignment horizontal="right"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40" xfId="0" applyNumberFormat="1" applyFont="1" applyFill="1" applyBorder="1" applyAlignment="1">
      <alignment horizontal="right" vertical="top" wrapText="1"/>
    </xf>
    <xf numFmtId="0" fontId="24" fillId="0" borderId="41" xfId="0" applyFont="1" applyFill="1" applyBorder="1" applyAlignment="1">
      <alignment horizontal="center" vertical="top" wrapText="1"/>
    </xf>
    <xf numFmtId="0" fontId="24" fillId="0" borderId="40" xfId="0" applyNumberFormat="1" applyFont="1" applyFill="1" applyBorder="1" applyAlignment="1">
      <alignment horizontal="right" vertical="top" wrapText="1"/>
    </xf>
    <xf numFmtId="0" fontId="24" fillId="0" borderId="40" xfId="0" applyNumberFormat="1" applyFont="1" applyFill="1" applyBorder="1" applyAlignment="1">
      <alignment horizontal="right"/>
    </xf>
    <xf numFmtId="0" fontId="24" fillId="0" borderId="42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vertical="top" wrapText="1"/>
    </xf>
    <xf numFmtId="0" fontId="23" fillId="0" borderId="38" xfId="0" applyNumberFormat="1" applyFont="1" applyFill="1" applyBorder="1" applyAlignment="1">
      <alignment vertical="top" wrapText="1"/>
    </xf>
    <xf numFmtId="2" fontId="24" fillId="0" borderId="39" xfId="0" applyNumberFormat="1" applyFont="1" applyFill="1" applyBorder="1" applyAlignment="1">
      <alignment/>
    </xf>
    <xf numFmtId="2" fontId="24" fillId="0" borderId="39" xfId="0" applyNumberFormat="1" applyFont="1" applyBorder="1" applyAlignment="1">
      <alignment/>
    </xf>
    <xf numFmtId="0" fontId="24" fillId="0" borderId="26" xfId="0" applyFont="1" applyFill="1" applyBorder="1" applyAlignment="1">
      <alignment horizontal="left" vertical="center" wrapText="1"/>
    </xf>
    <xf numFmtId="1" fontId="24" fillId="0" borderId="26" xfId="0" applyNumberFormat="1" applyFont="1" applyFill="1" applyBorder="1" applyAlignment="1">
      <alignment horizontal="right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3" fillId="0" borderId="26" xfId="0" applyNumberFormat="1" applyFont="1" applyFill="1" applyBorder="1" applyAlignment="1">
      <alignment vertical="center" wrapText="1"/>
    </xf>
    <xf numFmtId="0" fontId="24" fillId="0" borderId="26" xfId="0" applyNumberFormat="1" applyFont="1" applyFill="1" applyBorder="1" applyAlignment="1">
      <alignment vertical="center" wrapText="1"/>
    </xf>
    <xf numFmtId="0" fontId="24" fillId="0" borderId="43" xfId="0" applyNumberFormat="1" applyFont="1" applyFill="1" applyBorder="1" applyAlignment="1">
      <alignment vertical="center" wrapText="1"/>
    </xf>
    <xf numFmtId="2" fontId="23" fillId="0" borderId="44" xfId="0" applyNumberFormat="1" applyFont="1" applyFill="1" applyBorder="1" applyAlignment="1">
      <alignment vertical="center" wrapText="1"/>
    </xf>
    <xf numFmtId="2" fontId="23" fillId="0" borderId="45" xfId="0" applyNumberFormat="1" applyFont="1" applyFill="1" applyBorder="1" applyAlignment="1">
      <alignment vertical="center" wrapText="1"/>
    </xf>
    <xf numFmtId="0" fontId="24" fillId="0" borderId="46" xfId="0" applyNumberFormat="1" applyFont="1" applyFill="1" applyBorder="1" applyAlignment="1">
      <alignment horizontal="right"/>
    </xf>
    <xf numFmtId="172" fontId="24" fillId="0" borderId="46" xfId="0" applyNumberFormat="1" applyFont="1" applyBorder="1" applyAlignment="1">
      <alignment/>
    </xf>
    <xf numFmtId="172" fontId="24" fillId="0" borderId="47" xfId="0" applyNumberFormat="1" applyFont="1" applyBorder="1" applyAlignment="1">
      <alignment/>
    </xf>
    <xf numFmtId="0" fontId="24" fillId="0" borderId="20" xfId="58" applyFont="1" applyFill="1" applyBorder="1" applyAlignment="1">
      <alignment horizontal="center" vertical="center" wrapText="1"/>
      <protection/>
    </xf>
    <xf numFmtId="0" fontId="23" fillId="0" borderId="20" xfId="44" applyNumberFormat="1" applyFont="1" applyFill="1" applyBorder="1" applyAlignment="1">
      <alignment/>
    </xf>
    <xf numFmtId="173" fontId="23" fillId="0" borderId="38" xfId="0" applyNumberFormat="1" applyFont="1" applyFill="1" applyBorder="1" applyAlignment="1">
      <alignment vertical="top" wrapText="1"/>
    </xf>
    <xf numFmtId="0" fontId="24" fillId="0" borderId="39" xfId="0" applyNumberFormat="1" applyFont="1" applyFill="1" applyBorder="1" applyAlignment="1">
      <alignment horizontal="right"/>
    </xf>
    <xf numFmtId="2" fontId="24" fillId="0" borderId="39" xfId="0" applyNumberFormat="1" applyFont="1" applyBorder="1" applyAlignment="1">
      <alignment/>
    </xf>
    <xf numFmtId="0" fontId="27" fillId="0" borderId="20" xfId="0" applyFont="1" applyFill="1" applyBorder="1" applyAlignment="1">
      <alignment horizontal="center" vertical="top" wrapText="1"/>
    </xf>
    <xf numFmtId="1" fontId="27" fillId="0" borderId="20" xfId="0" applyNumberFormat="1" applyFont="1" applyFill="1" applyBorder="1" applyAlignment="1">
      <alignment horizontal="left" vertical="top" wrapText="1"/>
    </xf>
    <xf numFmtId="0" fontId="27" fillId="0" borderId="20" xfId="0" applyNumberFormat="1" applyFont="1" applyFill="1" applyBorder="1" applyAlignment="1">
      <alignment horizontal="right" vertical="top" wrapText="1"/>
    </xf>
    <xf numFmtId="0" fontId="24" fillId="0" borderId="38" xfId="58" applyFont="1" applyFill="1" applyBorder="1" applyAlignment="1">
      <alignment horizontal="center"/>
      <protection/>
    </xf>
    <xf numFmtId="0" fontId="23" fillId="0" borderId="38" xfId="44" applyNumberFormat="1" applyFont="1" applyFill="1" applyBorder="1" applyAlignment="1" applyProtection="1">
      <alignment horizontal="right" vertical="center" wrapText="1"/>
      <protection locked="0"/>
    </xf>
    <xf numFmtId="0" fontId="21" fillId="0" borderId="39" xfId="0" applyFont="1" applyBorder="1" applyAlignment="1">
      <alignment horizontal="center" vertical="center"/>
    </xf>
    <xf numFmtId="172" fontId="25" fillId="0" borderId="39" xfId="0" applyNumberFormat="1" applyFont="1" applyFill="1" applyBorder="1" applyAlignment="1">
      <alignment/>
    </xf>
    <xf numFmtId="172" fontId="25" fillId="0" borderId="39" xfId="0" applyNumberFormat="1" applyFont="1" applyBorder="1" applyAlignment="1">
      <alignment/>
    </xf>
    <xf numFmtId="0" fontId="27" fillId="0" borderId="19" xfId="0" applyFont="1" applyFill="1" applyBorder="1" applyAlignment="1">
      <alignment horizontal="center" vertical="top" wrapText="1"/>
    </xf>
    <xf numFmtId="1" fontId="27" fillId="0" borderId="19" xfId="0" applyNumberFormat="1" applyFont="1" applyFill="1" applyBorder="1" applyAlignment="1">
      <alignment horizontal="left" vertical="top" wrapText="1"/>
    </xf>
    <xf numFmtId="0" fontId="27" fillId="0" borderId="19" xfId="0" applyNumberFormat="1" applyFont="1" applyFill="1" applyBorder="1" applyAlignment="1">
      <alignment horizontal="right" vertical="top" wrapText="1"/>
    </xf>
    <xf numFmtId="1" fontId="24" fillId="0" borderId="27" xfId="0" applyNumberFormat="1" applyFont="1" applyFill="1" applyBorder="1" applyAlignment="1">
      <alignment/>
    </xf>
    <xf numFmtId="2" fontId="24" fillId="0" borderId="27" xfId="0" applyNumberFormat="1" applyFont="1" applyBorder="1" applyAlignment="1">
      <alignment/>
    </xf>
    <xf numFmtId="0" fontId="23" fillId="0" borderId="38" xfId="0" applyNumberFormat="1" applyFont="1" applyFill="1" applyBorder="1" applyAlignment="1">
      <alignment horizontal="right"/>
    </xf>
    <xf numFmtId="173" fontId="23" fillId="33" borderId="48" xfId="0" applyNumberFormat="1" applyFont="1" applyFill="1" applyBorder="1" applyAlignment="1">
      <alignment/>
    </xf>
    <xf numFmtId="0" fontId="23" fillId="33" borderId="48" xfId="0" applyNumberFormat="1" applyFont="1" applyFill="1" applyBorder="1" applyAlignment="1">
      <alignment/>
    </xf>
    <xf numFmtId="1" fontId="24" fillId="0" borderId="23" xfId="0" applyNumberFormat="1" applyFont="1" applyFill="1" applyBorder="1" applyAlignment="1">
      <alignment horizontal="right"/>
    </xf>
    <xf numFmtId="2" fontId="23" fillId="0" borderId="20" xfId="0" applyNumberFormat="1" applyFont="1" applyFill="1" applyBorder="1" applyAlignment="1">
      <alignment horizontal="right" vertical="top" wrapText="1"/>
    </xf>
    <xf numFmtId="173" fontId="24" fillId="0" borderId="21" xfId="0" applyNumberFormat="1" applyFont="1" applyFill="1" applyBorder="1" applyAlignment="1">
      <alignment horizontal="right" vertical="top" wrapText="1"/>
    </xf>
    <xf numFmtId="0" fontId="23" fillId="20" borderId="17" xfId="0" applyFont="1" applyFill="1" applyBorder="1" applyAlignment="1">
      <alignment horizontal="left" vertical="top" wrapText="1"/>
    </xf>
    <xf numFmtId="1" fontId="24" fillId="20" borderId="17" xfId="0" applyNumberFormat="1" applyFont="1" applyFill="1" applyBorder="1" applyAlignment="1">
      <alignment horizontal="center" vertical="top" wrapText="1"/>
    </xf>
    <xf numFmtId="0" fontId="24" fillId="20" borderId="18" xfId="0" applyFont="1" applyFill="1" applyBorder="1" applyAlignment="1">
      <alignment horizontal="center" vertical="top" wrapText="1"/>
    </xf>
    <xf numFmtId="0" fontId="23" fillId="20" borderId="20" xfId="0" applyNumberFormat="1" applyFont="1" applyFill="1" applyBorder="1" applyAlignment="1">
      <alignment horizontal="right" vertical="top" wrapText="1"/>
    </xf>
    <xf numFmtId="0" fontId="24" fillId="20" borderId="17" xfId="0" applyNumberFormat="1" applyFont="1" applyFill="1" applyBorder="1" applyAlignment="1">
      <alignment horizontal="right" vertical="top" wrapText="1"/>
    </xf>
    <xf numFmtId="0" fontId="29" fillId="20" borderId="17" xfId="0" applyNumberFormat="1" applyFont="1" applyFill="1" applyBorder="1" applyAlignment="1">
      <alignment horizontal="right" vertical="top" wrapText="1"/>
    </xf>
    <xf numFmtId="0" fontId="24" fillId="20" borderId="21" xfId="0" applyNumberFormat="1" applyFont="1" applyFill="1" applyBorder="1" applyAlignment="1">
      <alignment/>
    </xf>
    <xf numFmtId="0" fontId="23" fillId="20" borderId="21" xfId="0" applyFont="1" applyFill="1" applyBorder="1" applyAlignment="1">
      <alignment horizontal="left" vertical="top" wrapText="1"/>
    </xf>
    <xf numFmtId="1" fontId="24" fillId="20" borderId="21" xfId="0" applyNumberFormat="1" applyFont="1" applyFill="1" applyBorder="1" applyAlignment="1">
      <alignment horizontal="center" vertical="top" wrapText="1"/>
    </xf>
    <xf numFmtId="0" fontId="24" fillId="20" borderId="21" xfId="0" applyFont="1" applyFill="1" applyBorder="1" applyAlignment="1">
      <alignment horizontal="center" vertical="top" wrapText="1"/>
    </xf>
    <xf numFmtId="0" fontId="24" fillId="20" borderId="21" xfId="0" applyNumberFormat="1" applyFont="1" applyFill="1" applyBorder="1" applyAlignment="1">
      <alignment horizontal="right" vertical="top" wrapText="1"/>
    </xf>
    <xf numFmtId="0" fontId="23" fillId="20" borderId="15" xfId="0" applyFont="1" applyFill="1" applyBorder="1" applyAlignment="1">
      <alignment horizontal="left" vertical="top" wrapText="1"/>
    </xf>
    <xf numFmtId="1" fontId="24" fillId="20" borderId="15" xfId="0" applyNumberFormat="1" applyFont="1" applyFill="1" applyBorder="1" applyAlignment="1">
      <alignment horizontal="right" vertical="top" wrapText="1"/>
    </xf>
    <xf numFmtId="0" fontId="24" fillId="20" borderId="16" xfId="0" applyFont="1" applyFill="1" applyBorder="1" applyAlignment="1">
      <alignment horizontal="center" vertical="top" wrapText="1"/>
    </xf>
    <xf numFmtId="0" fontId="24" fillId="20" borderId="15" xfId="0" applyNumberFormat="1" applyFont="1" applyFill="1" applyBorder="1" applyAlignment="1">
      <alignment horizontal="right" vertical="top" wrapText="1"/>
    </xf>
    <xf numFmtId="0" fontId="23" fillId="20" borderId="21" xfId="0" applyFont="1" applyFill="1" applyBorder="1" applyAlignment="1">
      <alignment horizontal="left"/>
    </xf>
    <xf numFmtId="0" fontId="24" fillId="20" borderId="21" xfId="0" applyFont="1" applyFill="1" applyBorder="1" applyAlignment="1">
      <alignment horizontal="right"/>
    </xf>
    <xf numFmtId="0" fontId="24" fillId="20" borderId="21" xfId="0" applyFont="1" applyFill="1" applyBorder="1" applyAlignment="1">
      <alignment horizontal="center"/>
    </xf>
    <xf numFmtId="0" fontId="24" fillId="20" borderId="21" xfId="0" applyNumberFormat="1" applyFont="1" applyFill="1" applyBorder="1" applyAlignment="1">
      <alignment horizontal="right"/>
    </xf>
    <xf numFmtId="1" fontId="24" fillId="20" borderId="17" xfId="0" applyNumberFormat="1" applyFont="1" applyFill="1" applyBorder="1" applyAlignment="1">
      <alignment horizontal="right" vertical="top" wrapText="1"/>
    </xf>
    <xf numFmtId="0" fontId="23" fillId="20" borderId="21" xfId="0" applyNumberFormat="1" applyFont="1" applyFill="1" applyBorder="1" applyAlignment="1">
      <alignment horizontal="right" vertical="top" wrapText="1"/>
    </xf>
    <xf numFmtId="0" fontId="24" fillId="20" borderId="15" xfId="0" applyFont="1" applyFill="1" applyBorder="1" applyAlignment="1">
      <alignment horizontal="right" vertical="top" wrapText="1"/>
    </xf>
    <xf numFmtId="1" fontId="24" fillId="20" borderId="15" xfId="0" applyNumberFormat="1" applyFont="1" applyFill="1" applyBorder="1" applyAlignment="1">
      <alignment horizontal="center" vertical="top" wrapText="1"/>
    </xf>
    <xf numFmtId="0" fontId="23" fillId="20" borderId="16" xfId="0" applyNumberFormat="1" applyFont="1" applyFill="1" applyBorder="1" applyAlignment="1">
      <alignment horizontal="right" vertical="top" wrapText="1"/>
    </xf>
    <xf numFmtId="0" fontId="24" fillId="20" borderId="20" xfId="0" applyNumberFormat="1" applyFont="1" applyFill="1" applyBorder="1" applyAlignment="1">
      <alignment horizontal="right" vertical="top" wrapText="1"/>
    </xf>
    <xf numFmtId="49" fontId="23" fillId="20" borderId="22" xfId="0" applyNumberFormat="1" applyFont="1" applyFill="1" applyBorder="1" applyAlignment="1">
      <alignment horizontal="left" vertical="center" wrapText="1"/>
    </xf>
    <xf numFmtId="1" fontId="24" fillId="20" borderId="22" xfId="0" applyNumberFormat="1" applyFont="1" applyFill="1" applyBorder="1" applyAlignment="1">
      <alignment horizontal="right" vertical="center" wrapText="1"/>
    </xf>
    <xf numFmtId="0" fontId="24" fillId="20" borderId="22" xfId="0" applyFont="1" applyFill="1" applyBorder="1" applyAlignment="1">
      <alignment horizontal="center" vertical="center" wrapText="1"/>
    </xf>
    <xf numFmtId="0" fontId="23" fillId="20" borderId="22" xfId="0" applyNumberFormat="1" applyFont="1" applyFill="1" applyBorder="1" applyAlignment="1">
      <alignment vertical="center" wrapText="1"/>
    </xf>
    <xf numFmtId="0" fontId="24" fillId="20" borderId="22" xfId="0" applyNumberFormat="1" applyFont="1" applyFill="1" applyBorder="1" applyAlignment="1">
      <alignment vertical="center" wrapText="1"/>
    </xf>
    <xf numFmtId="0" fontId="24" fillId="20" borderId="36" xfId="0" applyNumberFormat="1" applyFont="1" applyFill="1" applyBorder="1" applyAlignment="1">
      <alignment vertical="center" wrapText="1"/>
    </xf>
    <xf numFmtId="173" fontId="23" fillId="20" borderId="20" xfId="0" applyNumberFormat="1" applyFont="1" applyFill="1" applyBorder="1" applyAlignment="1">
      <alignment horizontal="right" vertical="top" wrapText="1"/>
    </xf>
    <xf numFmtId="0" fontId="24" fillId="20" borderId="21" xfId="58" applyNumberFormat="1" applyFont="1" applyFill="1" applyBorder="1" applyAlignment="1" applyProtection="1">
      <alignment horizontal="right" vertical="center" wrapText="1"/>
      <protection locked="0"/>
    </xf>
    <xf numFmtId="1" fontId="24" fillId="20" borderId="21" xfId="0" applyNumberFormat="1" applyFont="1" applyFill="1" applyBorder="1" applyAlignment="1">
      <alignment horizontal="left" vertical="center" wrapText="1"/>
    </xf>
    <xf numFmtId="0" fontId="24" fillId="20" borderId="21" xfId="0" applyFont="1" applyFill="1" applyBorder="1" applyAlignment="1">
      <alignment horizontal="center" vertical="center" wrapText="1"/>
    </xf>
    <xf numFmtId="0" fontId="24" fillId="20" borderId="21" xfId="0" applyNumberFormat="1" applyFont="1" applyFill="1" applyBorder="1" applyAlignment="1" applyProtection="1">
      <alignment horizontal="right" vertical="center" wrapText="1"/>
      <protection locked="0"/>
    </xf>
    <xf numFmtId="0" fontId="24" fillId="20" borderId="21" xfId="58" applyFont="1" applyFill="1" applyBorder="1" applyAlignment="1">
      <alignment horizontal="center" vertical="center" wrapText="1"/>
      <protection/>
    </xf>
    <xf numFmtId="0" fontId="30" fillId="20" borderId="21" xfId="0" applyFont="1" applyFill="1" applyBorder="1" applyAlignment="1">
      <alignment horizontal="left" vertical="top" wrapText="1"/>
    </xf>
    <xf numFmtId="1" fontId="27" fillId="20" borderId="21" xfId="0" applyNumberFormat="1" applyFont="1" applyFill="1" applyBorder="1" applyAlignment="1">
      <alignment horizontal="left" vertical="top" wrapText="1"/>
    </xf>
    <xf numFmtId="0" fontId="27" fillId="20" borderId="21" xfId="0" applyFont="1" applyFill="1" applyBorder="1" applyAlignment="1">
      <alignment horizontal="center" vertical="top" wrapText="1"/>
    </xf>
    <xf numFmtId="0" fontId="27" fillId="20" borderId="21" xfId="0" applyNumberFormat="1" applyFont="1" applyFill="1" applyBorder="1" applyAlignment="1">
      <alignment horizontal="right" vertical="top" wrapText="1"/>
    </xf>
    <xf numFmtId="0" fontId="24" fillId="20" borderId="21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20" xfId="0" applyFont="1" applyFill="1" applyBorder="1" applyAlignment="1">
      <alignment horizontal="left" vertical="center" wrapText="1"/>
    </xf>
    <xf numFmtId="1" fontId="27" fillId="34" borderId="21" xfId="0" applyNumberFormat="1" applyFont="1" applyFill="1" applyBorder="1" applyAlignment="1">
      <alignment horizontal="left" vertical="top" wrapText="1"/>
    </xf>
    <xf numFmtId="0" fontId="27" fillId="34" borderId="21" xfId="0" applyFont="1" applyFill="1" applyBorder="1" applyAlignment="1">
      <alignment horizontal="center" vertical="top" wrapText="1"/>
    </xf>
    <xf numFmtId="0" fontId="27" fillId="34" borderId="21" xfId="0" applyNumberFormat="1" applyFont="1" applyFill="1" applyBorder="1" applyAlignment="1">
      <alignment horizontal="right" vertical="top" wrapText="1"/>
    </xf>
    <xf numFmtId="2" fontId="23" fillId="0" borderId="38" xfId="0" applyNumberFormat="1" applyFont="1" applyFill="1" applyBorder="1" applyAlignment="1">
      <alignment horizontal="right"/>
    </xf>
    <xf numFmtId="0" fontId="24" fillId="0" borderId="12" xfId="58" applyFont="1" applyFill="1" applyBorder="1" applyAlignment="1">
      <alignment horizontal="left" vertical="center"/>
      <protection/>
    </xf>
    <xf numFmtId="173" fontId="23" fillId="0" borderId="38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39" xfId="0" applyNumberFormat="1" applyFont="1" applyFill="1" applyBorder="1" applyAlignment="1">
      <alignment horizontal="right" vertical="top" wrapText="1"/>
    </xf>
    <xf numFmtId="0" fontId="24" fillId="34" borderId="21" xfId="58" applyNumberFormat="1" applyFont="1" applyFill="1" applyBorder="1" applyAlignment="1" applyProtection="1">
      <alignment horizontal="right" vertical="center" wrapText="1"/>
      <protection locked="0"/>
    </xf>
    <xf numFmtId="0" fontId="23" fillId="20" borderId="21" xfId="58" applyFont="1" applyFill="1" applyBorder="1" applyAlignment="1">
      <alignment horizontal="left" vertical="center" wrapText="1"/>
      <protection/>
    </xf>
    <xf numFmtId="0" fontId="30" fillId="34" borderId="21" xfId="0" applyFont="1" applyFill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vertical="center" wrapText="1"/>
    </xf>
    <xf numFmtId="173" fontId="23" fillId="0" borderId="21" xfId="44" applyNumberFormat="1" applyFont="1" applyFill="1" applyBorder="1" applyAlignment="1" applyProtection="1">
      <alignment horizontal="right" vertical="center" wrapText="1"/>
      <protection locked="0"/>
    </xf>
    <xf numFmtId="173" fontId="23" fillId="0" borderId="21" xfId="0" applyNumberFormat="1" applyFont="1" applyFill="1" applyBorder="1" applyAlignment="1" applyProtection="1">
      <alignment horizontal="right" vertical="center" wrapText="1"/>
      <protection locked="0"/>
    </xf>
    <xf numFmtId="173" fontId="23" fillId="20" borderId="21" xfId="44" applyNumberFormat="1" applyFont="1" applyFill="1" applyBorder="1" applyAlignment="1" applyProtection="1">
      <alignment horizontal="right" vertical="center" wrapText="1"/>
      <protection locked="0"/>
    </xf>
    <xf numFmtId="173" fontId="23" fillId="34" borderId="21" xfId="44" applyNumberFormat="1" applyFont="1" applyFill="1" applyBorder="1" applyAlignment="1" applyProtection="1">
      <alignment horizontal="right" vertical="center" wrapText="1"/>
      <protection locked="0"/>
    </xf>
    <xf numFmtId="2" fontId="23" fillId="20" borderId="20" xfId="0" applyNumberFormat="1" applyFont="1" applyFill="1" applyBorder="1" applyAlignment="1">
      <alignment horizontal="right" vertical="top" wrapText="1"/>
    </xf>
    <xf numFmtId="2" fontId="23" fillId="0" borderId="21" xfId="0" applyNumberFormat="1" applyFont="1" applyFill="1" applyBorder="1" applyAlignment="1">
      <alignment horizontal="right" vertical="top" wrapText="1"/>
    </xf>
    <xf numFmtId="2" fontId="23" fillId="0" borderId="12" xfId="0" applyNumberFormat="1" applyFont="1" applyFill="1" applyBorder="1" applyAlignment="1">
      <alignment horizontal="right" vertical="top" wrapText="1"/>
    </xf>
    <xf numFmtId="0" fontId="24" fillId="35" borderId="21" xfId="0" applyNumberFormat="1" applyFont="1" applyFill="1" applyBorder="1" applyAlignment="1">
      <alignment horizontal="right" vertical="top" wrapText="1"/>
    </xf>
    <xf numFmtId="0" fontId="24" fillId="35" borderId="17" xfId="0" applyNumberFormat="1" applyFont="1" applyFill="1" applyBorder="1" applyAlignment="1">
      <alignment horizontal="right" vertical="top" wrapText="1"/>
    </xf>
    <xf numFmtId="0" fontId="21" fillId="0" borderId="49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0" fontId="24" fillId="0" borderId="39" xfId="0" applyFont="1" applyFill="1" applyBorder="1" applyAlignment="1">
      <alignment horizontal="center" vertical="top" wrapText="1"/>
    </xf>
    <xf numFmtId="0" fontId="24" fillId="0" borderId="50" xfId="0" applyFont="1" applyFill="1" applyBorder="1" applyAlignment="1">
      <alignment vertical="top" wrapText="1"/>
    </xf>
    <xf numFmtId="0" fontId="24" fillId="0" borderId="50" xfId="0" applyFont="1" applyFill="1" applyBorder="1" applyAlignment="1">
      <alignment horizontal="left" vertical="top" wrapText="1"/>
    </xf>
    <xf numFmtId="1" fontId="24" fillId="0" borderId="50" xfId="0" applyNumberFormat="1" applyFont="1" applyFill="1" applyBorder="1" applyAlignment="1">
      <alignment horizontal="right" vertical="top" wrapText="1"/>
    </xf>
    <xf numFmtId="0" fontId="24" fillId="0" borderId="51" xfId="0" applyFont="1" applyFill="1" applyBorder="1" applyAlignment="1">
      <alignment horizontal="center" vertical="top" wrapText="1"/>
    </xf>
    <xf numFmtId="0" fontId="23" fillId="0" borderId="39" xfId="0" applyNumberFormat="1" applyFont="1" applyFill="1" applyBorder="1" applyAlignment="1">
      <alignment horizontal="right" vertical="top" wrapText="1"/>
    </xf>
    <xf numFmtId="0" fontId="24" fillId="0" borderId="50" xfId="0" applyNumberFormat="1" applyFont="1" applyFill="1" applyBorder="1" applyAlignment="1">
      <alignment horizontal="right" vertical="top" wrapText="1"/>
    </xf>
    <xf numFmtId="0" fontId="21" fillId="0" borderId="51" xfId="0" applyNumberFormat="1" applyFont="1" applyFill="1" applyBorder="1" applyAlignment="1">
      <alignment/>
    </xf>
    <xf numFmtId="0" fontId="24" fillId="0" borderId="50" xfId="0" applyNumberFormat="1" applyFont="1" applyFill="1" applyBorder="1" applyAlignment="1">
      <alignment horizontal="right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>
      <alignment horizontal="right" wrapText="1"/>
    </xf>
    <xf numFmtId="0" fontId="23" fillId="0" borderId="21" xfId="0" applyNumberFormat="1" applyFont="1" applyFill="1" applyBorder="1" applyAlignment="1">
      <alignment horizontal="right" wrapText="1"/>
    </xf>
    <xf numFmtId="0" fontId="23" fillId="20" borderId="21" xfId="0" applyNumberFormat="1" applyFont="1" applyFill="1" applyBorder="1" applyAlignment="1">
      <alignment horizontal="right"/>
    </xf>
    <xf numFmtId="0" fontId="24" fillId="0" borderId="31" xfId="58" applyFont="1" applyFill="1" applyBorder="1" applyAlignment="1">
      <alignment horizontal="left" vertical="center" wrapText="1"/>
      <protection/>
    </xf>
    <xf numFmtId="0" fontId="23" fillId="20" borderId="20" xfId="58" applyFont="1" applyFill="1" applyBorder="1" applyAlignment="1">
      <alignment horizontal="left" vertical="center" wrapText="1"/>
      <protection/>
    </xf>
    <xf numFmtId="0" fontId="24" fillId="20" borderId="20" xfId="58" applyFont="1" applyFill="1" applyBorder="1" applyAlignment="1">
      <alignment horizontal="left" vertical="center" wrapText="1"/>
      <protection/>
    </xf>
    <xf numFmtId="0" fontId="24" fillId="20" borderId="20" xfId="58" applyFont="1" applyFill="1" applyBorder="1" applyAlignment="1">
      <alignment horizontal="center" vertical="center" wrapText="1"/>
      <protection/>
    </xf>
    <xf numFmtId="173" fontId="23" fillId="20" borderId="20" xfId="44" applyNumberFormat="1" applyFont="1" applyFill="1" applyBorder="1" applyAlignment="1">
      <alignment vertical="center"/>
    </xf>
    <xf numFmtId="0" fontId="24" fillId="20" borderId="20" xfId="58" applyNumberFormat="1" applyFont="1" applyFill="1" applyBorder="1" applyAlignment="1">
      <alignment horizontal="right" vertical="center" wrapText="1"/>
      <protection/>
    </xf>
    <xf numFmtId="173" fontId="24" fillId="20" borderId="20" xfId="58" applyNumberFormat="1" applyFont="1" applyFill="1" applyBorder="1" applyAlignment="1">
      <alignment horizontal="right" vertical="center" wrapText="1"/>
      <protection/>
    </xf>
    <xf numFmtId="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" fontId="24" fillId="0" borderId="21" xfId="0" applyNumberFormat="1" applyFont="1" applyFill="1" applyBorder="1" applyAlignment="1">
      <alignment horizontal="left" vertical="center" wrapText="1"/>
    </xf>
    <xf numFmtId="0" fontId="24" fillId="20" borderId="21" xfId="58" applyFont="1" applyFill="1" applyBorder="1" applyAlignment="1">
      <alignment horizontal="left" vertical="center" wrapText="1"/>
      <protection/>
    </xf>
    <xf numFmtId="173" fontId="23" fillId="0" borderId="21" xfId="0" applyNumberFormat="1" applyFont="1" applyFill="1" applyBorder="1" applyAlignment="1">
      <alignment horizontal="right" vertical="center" wrapText="1"/>
    </xf>
    <xf numFmtId="0" fontId="23" fillId="34" borderId="21" xfId="58" applyFont="1" applyFill="1" applyBorder="1" applyAlignment="1">
      <alignment horizontal="left" vertical="center" wrapText="1"/>
      <protection/>
    </xf>
    <xf numFmtId="0" fontId="24" fillId="34" borderId="21" xfId="58" applyFont="1" applyFill="1" applyBorder="1" applyAlignment="1">
      <alignment horizontal="left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3" fillId="20" borderId="21" xfId="58" applyFont="1" applyFill="1" applyBorder="1" applyAlignment="1">
      <alignment horizontal="left" vertical="center"/>
      <protection/>
    </xf>
    <xf numFmtId="0" fontId="24" fillId="20" borderId="21" xfId="58" applyFont="1" applyFill="1" applyBorder="1" applyAlignment="1">
      <alignment horizontal="left" vertical="center"/>
      <protection/>
    </xf>
    <xf numFmtId="0" fontId="24" fillId="20" borderId="21" xfId="58" applyFont="1" applyFill="1" applyBorder="1" applyAlignment="1">
      <alignment horizontal="center" vertical="center"/>
      <protection/>
    </xf>
    <xf numFmtId="172" fontId="25" fillId="0" borderId="0" xfId="0" applyNumberFormat="1" applyFont="1" applyFill="1" applyAlignment="1">
      <alignment vertical="center"/>
    </xf>
    <xf numFmtId="172" fontId="21" fillId="0" borderId="0" xfId="0" applyNumberFormat="1" applyFont="1" applyFill="1" applyAlignment="1">
      <alignment vertical="center"/>
    </xf>
    <xf numFmtId="0" fontId="24" fillId="0" borderId="19" xfId="0" applyFont="1" applyFill="1" applyBorder="1" applyAlignment="1">
      <alignment horizontal="center" vertical="center" wrapText="1"/>
    </xf>
    <xf numFmtId="173" fontId="23" fillId="0" borderId="19" xfId="44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27" fillId="0" borderId="21" xfId="0" applyNumberFormat="1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left" vertical="center" wrapText="1"/>
    </xf>
    <xf numFmtId="0" fontId="24" fillId="20" borderId="21" xfId="0" applyNumberFormat="1" applyFont="1" applyFill="1" applyBorder="1" applyAlignment="1">
      <alignment horizontal="right" vertical="center"/>
    </xf>
    <xf numFmtId="0" fontId="23" fillId="34" borderId="20" xfId="0" applyNumberFormat="1" applyFont="1" applyFill="1" applyBorder="1" applyAlignment="1">
      <alignment horizontal="right" vertical="top" wrapText="1"/>
    </xf>
    <xf numFmtId="1" fontId="25" fillId="0" borderId="0" xfId="0" applyNumberFormat="1" applyFont="1" applyFill="1" applyAlignment="1">
      <alignment horizontal="center"/>
    </xf>
    <xf numFmtId="173" fontId="21" fillId="0" borderId="0" xfId="0" applyNumberFormat="1" applyFont="1" applyFill="1" applyAlignment="1">
      <alignment/>
    </xf>
    <xf numFmtId="2" fontId="23" fillId="0" borderId="38" xfId="0" applyNumberFormat="1" applyFont="1" applyFill="1" applyBorder="1" applyAlignment="1">
      <alignment horizontal="right" vertical="top" wrapText="1"/>
    </xf>
    <xf numFmtId="2" fontId="21" fillId="0" borderId="0" xfId="0" applyNumberFormat="1" applyFont="1" applyAlignment="1">
      <alignment/>
    </xf>
    <xf numFmtId="2" fontId="23" fillId="33" borderId="48" xfId="0" applyNumberFormat="1" applyFont="1" applyFill="1" applyBorder="1" applyAlignment="1">
      <alignment/>
    </xf>
    <xf numFmtId="0" fontId="24" fillId="35" borderId="15" xfId="0" applyNumberFormat="1" applyFont="1" applyFill="1" applyBorder="1" applyAlignment="1">
      <alignment horizontal="right" vertical="top" wrapText="1"/>
    </xf>
    <xf numFmtId="0" fontId="24" fillId="35" borderId="21" xfId="0" applyNumberFormat="1" applyFont="1" applyFill="1" applyBorder="1" applyAlignment="1">
      <alignment/>
    </xf>
    <xf numFmtId="0" fontId="29" fillId="35" borderId="17" xfId="0" applyNumberFormat="1" applyFont="1" applyFill="1" applyBorder="1" applyAlignment="1">
      <alignment horizontal="right" vertical="top" wrapText="1"/>
    </xf>
    <xf numFmtId="172" fontId="24" fillId="0" borderId="21" xfId="0" applyNumberFormat="1" applyFont="1" applyFill="1" applyBorder="1" applyAlignment="1">
      <alignment horizontal="right" vertical="top" wrapText="1"/>
    </xf>
    <xf numFmtId="1" fontId="24" fillId="0" borderId="21" xfId="0" applyNumberFormat="1" applyFont="1" applyFill="1" applyBorder="1" applyAlignment="1">
      <alignment horizontal="center" vertical="center" wrapText="1"/>
    </xf>
    <xf numFmtId="2" fontId="23" fillId="0" borderId="2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Fill="1" applyAlignment="1">
      <alignment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52" xfId="0" applyNumberFormat="1" applyFont="1" applyBorder="1" applyAlignment="1">
      <alignment horizontal="center" vertical="top" wrapText="1"/>
    </xf>
    <xf numFmtId="0" fontId="25" fillId="0" borderId="53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54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0" fontId="23" fillId="0" borderId="38" xfId="0" applyFont="1" applyFill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39" xfId="0" applyFont="1" applyBorder="1" applyAlignment="1">
      <alignment horizontal="center"/>
    </xf>
    <xf numFmtId="0" fontId="24" fillId="0" borderId="55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horizontal="center" vertical="top" wrapText="1"/>
    </xf>
    <xf numFmtId="0" fontId="23" fillId="0" borderId="44" xfId="0" applyFont="1" applyFill="1" applyBorder="1" applyAlignment="1">
      <alignment horizontal="center" vertical="top" wrapText="1"/>
    </xf>
    <xf numFmtId="0" fontId="24" fillId="0" borderId="5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5" fillId="33" borderId="61" xfId="0" applyFont="1" applyFill="1" applyBorder="1" applyAlignment="1">
      <alignment horizontal="center" vertical="center"/>
    </xf>
    <xf numFmtId="0" fontId="25" fillId="33" borderId="62" xfId="0" applyFont="1" applyFill="1" applyBorder="1" applyAlignment="1">
      <alignment horizontal="center" vertical="center"/>
    </xf>
    <xf numFmtId="0" fontId="25" fillId="33" borderId="63" xfId="0" applyFont="1" applyFill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3" fillId="0" borderId="65" xfId="58" applyFont="1" applyFill="1" applyBorder="1" applyAlignment="1">
      <alignment horizontal="center"/>
      <protection/>
    </xf>
    <xf numFmtId="0" fontId="23" fillId="0" borderId="66" xfId="58" applyFont="1" applyFill="1" applyBorder="1" applyAlignment="1">
      <alignment horizontal="center"/>
      <protection/>
    </xf>
    <xf numFmtId="0" fontId="23" fillId="0" borderId="67" xfId="58" applyFont="1" applyFill="1" applyBorder="1" applyAlignment="1">
      <alignment horizontal="center"/>
      <protection/>
    </xf>
    <xf numFmtId="0" fontId="21" fillId="0" borderId="68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top" wrapText="1"/>
    </xf>
    <xf numFmtId="0" fontId="23" fillId="0" borderId="66" xfId="0" applyFont="1" applyFill="1" applyBorder="1" applyAlignment="1">
      <alignment horizontal="center" vertical="top" wrapText="1"/>
    </xf>
    <xf numFmtId="0" fontId="23" fillId="0" borderId="67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6" sqref="A6:U6"/>
    </sheetView>
  </sheetViews>
  <sheetFormatPr defaultColWidth="9.140625" defaultRowHeight="12.75"/>
  <cols>
    <col min="1" max="1" width="4.00390625" style="1" customWidth="1"/>
    <col min="2" max="2" width="11.00390625" style="2" customWidth="1"/>
    <col min="3" max="3" width="12.00390625" style="3" customWidth="1"/>
    <col min="4" max="4" width="5.57421875" style="3" customWidth="1"/>
    <col min="5" max="5" width="9.57421875" style="4" customWidth="1"/>
    <col min="6" max="6" width="8.57421875" style="103" customWidth="1"/>
    <col min="7" max="7" width="6.00390625" style="5" customWidth="1"/>
    <col min="8" max="9" width="5.57421875" style="5" customWidth="1"/>
    <col min="10" max="10" width="6.421875" style="5" customWidth="1"/>
    <col min="11" max="11" width="6.00390625" style="5" customWidth="1"/>
    <col min="12" max="12" width="5.57421875" style="5" customWidth="1"/>
    <col min="13" max="13" width="5.8515625" style="5" customWidth="1"/>
    <col min="14" max="14" width="7.140625" style="5" customWidth="1"/>
    <col min="15" max="15" width="6.00390625" style="5" customWidth="1"/>
    <col min="16" max="16" width="5.00390625" style="5" customWidth="1"/>
    <col min="17" max="17" width="6.00390625" style="5" customWidth="1"/>
    <col min="18" max="18" width="5.57421875" style="5" customWidth="1"/>
    <col min="19" max="19" width="6.57421875" style="5" customWidth="1"/>
    <col min="20" max="20" width="6.00390625" style="5" customWidth="1"/>
    <col min="21" max="21" width="7.7109375" style="5" customWidth="1"/>
    <col min="22" max="22" width="5.00390625" style="6" customWidth="1"/>
    <col min="23" max="25" width="9.140625" style="33" customWidth="1"/>
    <col min="26" max="16384" width="9.140625" style="3" customWidth="1"/>
  </cols>
  <sheetData>
    <row r="1" ht="12.75">
      <c r="R1" s="5" t="s">
        <v>302</v>
      </c>
    </row>
    <row r="2" ht="12.75">
      <c r="R2" s="5" t="s">
        <v>303</v>
      </c>
    </row>
    <row r="3" spans="1:21" ht="17.25">
      <c r="A3" s="318" t="s">
        <v>401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1:21" ht="15.75">
      <c r="A4" s="7"/>
      <c r="B4" s="8"/>
      <c r="C4" s="8"/>
      <c r="D4" s="8"/>
      <c r="E4" s="8"/>
      <c r="F4" s="11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>
      <c r="A5" s="320" t="s">
        <v>0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</row>
    <row r="6" spans="1:21" ht="15.75">
      <c r="A6" s="321" t="s">
        <v>403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</row>
    <row r="7" ht="15.75">
      <c r="A7" s="7"/>
    </row>
    <row r="8" spans="1:21" ht="12" customHeight="1">
      <c r="A8" s="130"/>
      <c r="B8" s="131"/>
      <c r="C8" s="132"/>
      <c r="D8" s="132"/>
      <c r="E8" s="133"/>
      <c r="F8" s="134"/>
      <c r="G8" s="323" t="s">
        <v>304</v>
      </c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4"/>
    </row>
    <row r="9" spans="1:21" ht="49.5" customHeight="1">
      <c r="A9" s="123" t="s">
        <v>1</v>
      </c>
      <c r="B9" s="129" t="s">
        <v>2</v>
      </c>
      <c r="C9" s="10" t="s">
        <v>3</v>
      </c>
      <c r="D9" s="10" t="s">
        <v>4</v>
      </c>
      <c r="E9" s="123" t="s">
        <v>5</v>
      </c>
      <c r="F9" s="117" t="s">
        <v>305</v>
      </c>
      <c r="G9" s="11" t="s">
        <v>306</v>
      </c>
      <c r="H9" s="11" t="s">
        <v>307</v>
      </c>
      <c r="I9" s="11" t="s">
        <v>308</v>
      </c>
      <c r="J9" s="11" t="s">
        <v>309</v>
      </c>
      <c r="K9" s="11" t="s">
        <v>310</v>
      </c>
      <c r="L9" s="11" t="s">
        <v>311</v>
      </c>
      <c r="M9" s="11" t="s">
        <v>312</v>
      </c>
      <c r="N9" s="11" t="s">
        <v>313</v>
      </c>
      <c r="O9" s="11" t="s">
        <v>314</v>
      </c>
      <c r="P9" s="11" t="s">
        <v>315</v>
      </c>
      <c r="Q9" s="11" t="s">
        <v>316</v>
      </c>
      <c r="R9" s="11" t="s">
        <v>371</v>
      </c>
      <c r="S9" s="11" t="s">
        <v>370</v>
      </c>
      <c r="T9" s="11" t="s">
        <v>317</v>
      </c>
      <c r="U9" s="11" t="s">
        <v>318</v>
      </c>
    </row>
    <row r="10" spans="1:21" ht="12.75">
      <c r="A10" s="135"/>
      <c r="B10" s="12"/>
      <c r="C10" s="13"/>
      <c r="D10" s="10"/>
      <c r="E10" s="14"/>
      <c r="F10" s="325" t="s">
        <v>319</v>
      </c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7"/>
    </row>
    <row r="11" spans="1:25" s="19" customFormat="1" ht="12.75">
      <c r="A11" s="15">
        <v>1</v>
      </c>
      <c r="B11" s="15">
        <v>2</v>
      </c>
      <c r="C11" s="16">
        <v>3</v>
      </c>
      <c r="D11" s="16">
        <v>4</v>
      </c>
      <c r="E11" s="16">
        <v>5</v>
      </c>
      <c r="F11" s="1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8"/>
      <c r="W11" s="306"/>
      <c r="X11" s="306"/>
      <c r="Y11" s="306"/>
    </row>
    <row r="12" spans="1:21" ht="12.75" customHeight="1">
      <c r="A12" s="136">
        <v>1</v>
      </c>
      <c r="B12" s="20" t="s">
        <v>6</v>
      </c>
      <c r="C12" s="21" t="s">
        <v>7</v>
      </c>
      <c r="D12" s="22">
        <v>450</v>
      </c>
      <c r="E12" s="23" t="s">
        <v>8</v>
      </c>
      <c r="F12" s="197">
        <f>SUM(G12:U12)</f>
        <v>40</v>
      </c>
      <c r="G12" s="311"/>
      <c r="H12" s="311"/>
      <c r="I12" s="311">
        <v>2</v>
      </c>
      <c r="J12" s="311">
        <v>13.9</v>
      </c>
      <c r="K12" s="311">
        <v>0.2</v>
      </c>
      <c r="L12" s="311"/>
      <c r="M12" s="311"/>
      <c r="N12" s="311">
        <v>5.4</v>
      </c>
      <c r="O12" s="311"/>
      <c r="P12" s="311"/>
      <c r="Q12" s="311"/>
      <c r="R12" s="311">
        <v>3</v>
      </c>
      <c r="S12" s="311"/>
      <c r="T12" s="311">
        <v>0.5</v>
      </c>
      <c r="U12" s="311">
        <v>15</v>
      </c>
    </row>
    <row r="13" spans="1:21" ht="12.75" customHeight="1">
      <c r="A13" s="137">
        <v>2</v>
      </c>
      <c r="B13" s="24" t="s">
        <v>9</v>
      </c>
      <c r="C13" s="25" t="s">
        <v>10</v>
      </c>
      <c r="D13" s="26">
        <v>550</v>
      </c>
      <c r="E13" s="27" t="s">
        <v>8</v>
      </c>
      <c r="F13" s="197">
        <f aca="true" t="shared" si="0" ref="F13:F41">SUM(G13:U13)</f>
        <v>33.699999999999996</v>
      </c>
      <c r="G13" s="260">
        <v>5</v>
      </c>
      <c r="H13" s="261"/>
      <c r="I13" s="261">
        <v>15</v>
      </c>
      <c r="J13" s="261">
        <v>5</v>
      </c>
      <c r="K13" s="261"/>
      <c r="L13" s="261">
        <v>0.8</v>
      </c>
      <c r="M13" s="261">
        <v>1.2</v>
      </c>
      <c r="N13" s="261">
        <v>4.2</v>
      </c>
      <c r="O13" s="261">
        <v>0.4</v>
      </c>
      <c r="P13" s="261"/>
      <c r="Q13" s="261"/>
      <c r="R13" s="261"/>
      <c r="S13" s="261"/>
      <c r="T13" s="261">
        <v>0.4</v>
      </c>
      <c r="U13" s="261">
        <v>1.7</v>
      </c>
    </row>
    <row r="14" spans="1:21" ht="12.75" customHeight="1">
      <c r="A14" s="137">
        <v>3</v>
      </c>
      <c r="B14" s="28" t="s">
        <v>11</v>
      </c>
      <c r="C14" s="25" t="s">
        <v>12</v>
      </c>
      <c r="D14" s="26">
        <v>250</v>
      </c>
      <c r="E14" s="27" t="s">
        <v>8</v>
      </c>
      <c r="F14" s="197">
        <f t="shared" si="0"/>
        <v>43.47</v>
      </c>
      <c r="G14" s="261"/>
      <c r="H14" s="261"/>
      <c r="I14" s="261"/>
      <c r="J14" s="261">
        <v>0.5</v>
      </c>
      <c r="K14" s="261"/>
      <c r="L14" s="261"/>
      <c r="M14" s="261"/>
      <c r="N14" s="261">
        <v>8</v>
      </c>
      <c r="O14" s="261"/>
      <c r="P14" s="261"/>
      <c r="Q14" s="261"/>
      <c r="R14" s="261"/>
      <c r="S14" s="261">
        <v>8</v>
      </c>
      <c r="T14" s="261">
        <v>2.18</v>
      </c>
      <c r="U14" s="261">
        <v>24.79</v>
      </c>
    </row>
    <row r="15" spans="1:21" ht="12.75" customHeight="1">
      <c r="A15" s="137">
        <v>4</v>
      </c>
      <c r="B15" s="29"/>
      <c r="C15" s="25" t="s">
        <v>13</v>
      </c>
      <c r="D15" s="26">
        <v>150</v>
      </c>
      <c r="E15" s="27" t="s">
        <v>8</v>
      </c>
      <c r="F15" s="197">
        <f t="shared" si="0"/>
        <v>117.88</v>
      </c>
      <c r="G15" s="261"/>
      <c r="H15" s="261"/>
      <c r="I15" s="261"/>
      <c r="J15" s="261"/>
      <c r="K15" s="261"/>
      <c r="L15" s="261"/>
      <c r="M15" s="261"/>
      <c r="N15" s="261"/>
      <c r="O15" s="261"/>
      <c r="P15" s="261">
        <v>15.28</v>
      </c>
      <c r="Q15" s="261"/>
      <c r="R15" s="261"/>
      <c r="S15" s="261"/>
      <c r="T15" s="261"/>
      <c r="U15" s="261">
        <v>102.6</v>
      </c>
    </row>
    <row r="16" spans="1:21" ht="12.75" customHeight="1">
      <c r="A16" s="137">
        <v>5</v>
      </c>
      <c r="B16" s="24" t="s">
        <v>14</v>
      </c>
      <c r="C16" s="25" t="s">
        <v>15</v>
      </c>
      <c r="D16" s="26">
        <v>200</v>
      </c>
      <c r="E16" s="27" t="s">
        <v>16</v>
      </c>
      <c r="F16" s="197">
        <f t="shared" si="0"/>
        <v>35</v>
      </c>
      <c r="G16" s="261">
        <v>0.02</v>
      </c>
      <c r="H16" s="312"/>
      <c r="I16" s="260">
        <v>2.15</v>
      </c>
      <c r="J16" s="261">
        <v>5.71</v>
      </c>
      <c r="K16" s="261"/>
      <c r="L16" s="261"/>
      <c r="M16" s="261"/>
      <c r="N16" s="261">
        <v>14.87</v>
      </c>
      <c r="O16" s="261"/>
      <c r="P16" s="261"/>
      <c r="Q16" s="261"/>
      <c r="R16" s="261"/>
      <c r="S16" s="261"/>
      <c r="T16" s="261">
        <v>2.06</v>
      </c>
      <c r="U16" s="261">
        <v>10.19</v>
      </c>
    </row>
    <row r="17" spans="1:21" ht="12.75" customHeight="1">
      <c r="A17" s="137">
        <v>6</v>
      </c>
      <c r="B17" s="28" t="s">
        <v>17</v>
      </c>
      <c r="C17" s="25" t="s">
        <v>18</v>
      </c>
      <c r="D17" s="26">
        <v>29</v>
      </c>
      <c r="E17" s="27" t="s">
        <v>19</v>
      </c>
      <c r="F17" s="197">
        <f t="shared" si="0"/>
        <v>293</v>
      </c>
      <c r="G17" s="261">
        <v>0.4</v>
      </c>
      <c r="H17" s="261"/>
      <c r="I17" s="261"/>
      <c r="J17" s="261"/>
      <c r="K17" s="261">
        <v>24</v>
      </c>
      <c r="L17" s="261"/>
      <c r="M17" s="261">
        <v>60</v>
      </c>
      <c r="N17" s="261">
        <v>57.6</v>
      </c>
      <c r="O17" s="312"/>
      <c r="P17" s="261">
        <v>63</v>
      </c>
      <c r="Q17" s="261">
        <v>7</v>
      </c>
      <c r="R17" s="261">
        <v>14</v>
      </c>
      <c r="S17" s="261"/>
      <c r="T17" s="261">
        <v>14</v>
      </c>
      <c r="U17" s="261">
        <v>53</v>
      </c>
    </row>
    <row r="18" spans="1:21" ht="12.75" customHeight="1">
      <c r="A18" s="137">
        <v>7</v>
      </c>
      <c r="B18" s="12"/>
      <c r="C18" s="34" t="s">
        <v>20</v>
      </c>
      <c r="D18" s="42">
        <v>25</v>
      </c>
      <c r="E18" s="36" t="s">
        <v>21</v>
      </c>
      <c r="F18" s="197">
        <f t="shared" si="0"/>
        <v>106</v>
      </c>
      <c r="G18" s="313"/>
      <c r="H18" s="313"/>
      <c r="I18" s="313"/>
      <c r="J18" s="313"/>
      <c r="K18" s="313"/>
      <c r="L18" s="261"/>
      <c r="M18" s="261">
        <v>96</v>
      </c>
      <c r="N18" s="261"/>
      <c r="O18" s="261"/>
      <c r="P18" s="261"/>
      <c r="Q18" s="261"/>
      <c r="R18" s="261"/>
      <c r="S18" s="261"/>
      <c r="T18" s="261">
        <v>10</v>
      </c>
      <c r="U18" s="261"/>
    </row>
    <row r="19" spans="1:21" ht="12.75" customHeight="1">
      <c r="A19" s="137">
        <v>8</v>
      </c>
      <c r="B19" s="29"/>
      <c r="C19" s="34" t="s">
        <v>22</v>
      </c>
      <c r="D19" s="42">
        <v>100</v>
      </c>
      <c r="E19" s="36" t="s">
        <v>19</v>
      </c>
      <c r="F19" s="197">
        <f t="shared" si="0"/>
        <v>162</v>
      </c>
      <c r="G19" s="313"/>
      <c r="H19" s="313"/>
      <c r="I19" s="313"/>
      <c r="J19" s="313"/>
      <c r="K19" s="313"/>
      <c r="L19" s="261"/>
      <c r="M19" s="261"/>
      <c r="N19" s="261">
        <v>57</v>
      </c>
      <c r="O19" s="261"/>
      <c r="P19" s="261"/>
      <c r="Q19" s="261">
        <v>92</v>
      </c>
      <c r="R19" s="261"/>
      <c r="S19" s="261"/>
      <c r="T19" s="261"/>
      <c r="U19" s="261">
        <v>13</v>
      </c>
    </row>
    <row r="20" spans="1:21" ht="12.75" customHeight="1">
      <c r="A20" s="137">
        <v>9</v>
      </c>
      <c r="B20" s="28" t="s">
        <v>23</v>
      </c>
      <c r="C20" s="199" t="s">
        <v>24</v>
      </c>
      <c r="D20" s="200">
        <v>50</v>
      </c>
      <c r="E20" s="201" t="s">
        <v>19</v>
      </c>
      <c r="F20" s="257">
        <f t="shared" si="0"/>
        <v>144</v>
      </c>
      <c r="G20" s="203"/>
      <c r="H20" s="204"/>
      <c r="I20" s="203"/>
      <c r="J20" s="203"/>
      <c r="K20" s="203">
        <v>8</v>
      </c>
      <c r="L20" s="203"/>
      <c r="M20" s="203"/>
      <c r="N20" s="203">
        <v>76</v>
      </c>
      <c r="O20" s="203"/>
      <c r="P20" s="203"/>
      <c r="Q20" s="203"/>
      <c r="R20" s="203"/>
      <c r="S20" s="205"/>
      <c r="T20" s="203"/>
      <c r="U20" s="203">
        <v>60</v>
      </c>
    </row>
    <row r="21" spans="1:23" ht="12.75" customHeight="1">
      <c r="A21" s="137">
        <v>10</v>
      </c>
      <c r="B21" s="12"/>
      <c r="C21" s="34" t="s">
        <v>25</v>
      </c>
      <c r="D21" s="42">
        <v>150</v>
      </c>
      <c r="E21" s="36" t="s">
        <v>8</v>
      </c>
      <c r="F21" s="197">
        <f t="shared" si="0"/>
        <v>264.2</v>
      </c>
      <c r="G21" s="38">
        <v>0.5</v>
      </c>
      <c r="H21" s="38"/>
      <c r="I21" s="38">
        <v>1.7</v>
      </c>
      <c r="J21" s="38">
        <v>0.5</v>
      </c>
      <c r="K21" s="38"/>
      <c r="L21" s="38"/>
      <c r="M21" s="38">
        <v>52</v>
      </c>
      <c r="N21" s="38"/>
      <c r="O21" s="38"/>
      <c r="P21" s="38"/>
      <c r="Q21" s="38"/>
      <c r="R21" s="38"/>
      <c r="S21" s="38"/>
      <c r="T21" s="38">
        <v>2</v>
      </c>
      <c r="U21" s="38">
        <v>207.5</v>
      </c>
      <c r="V21" s="30"/>
      <c r="W21" s="307"/>
    </row>
    <row r="22" spans="1:21" ht="12.75" customHeight="1">
      <c r="A22" s="137">
        <v>11</v>
      </c>
      <c r="B22" s="29"/>
      <c r="C22" s="34" t="s">
        <v>26</v>
      </c>
      <c r="D22" s="42">
        <v>100</v>
      </c>
      <c r="E22" s="36" t="s">
        <v>27</v>
      </c>
      <c r="F22" s="197">
        <f t="shared" si="0"/>
        <v>80</v>
      </c>
      <c r="G22" s="38"/>
      <c r="H22" s="38"/>
      <c r="I22" s="38">
        <v>2</v>
      </c>
      <c r="J22" s="38">
        <v>12.9</v>
      </c>
      <c r="K22" s="38"/>
      <c r="L22" s="38"/>
      <c r="M22" s="38"/>
      <c r="N22" s="38">
        <v>30</v>
      </c>
      <c r="O22" s="38"/>
      <c r="P22" s="38"/>
      <c r="Q22" s="38"/>
      <c r="R22" s="38"/>
      <c r="S22" s="38"/>
      <c r="T22" s="38">
        <v>4</v>
      </c>
      <c r="U22" s="38">
        <v>31.1</v>
      </c>
    </row>
    <row r="23" spans="1:21" ht="12.75" customHeight="1">
      <c r="A23" s="137">
        <v>12</v>
      </c>
      <c r="B23" s="31" t="s">
        <v>28</v>
      </c>
      <c r="C23" s="34" t="s">
        <v>29</v>
      </c>
      <c r="D23" s="42">
        <v>150</v>
      </c>
      <c r="E23" s="36" t="s">
        <v>30</v>
      </c>
      <c r="F23" s="197">
        <f t="shared" si="0"/>
        <v>80</v>
      </c>
      <c r="G23" s="38"/>
      <c r="H23" s="38"/>
      <c r="I23" s="38"/>
      <c r="J23" s="38"/>
      <c r="K23" s="38">
        <v>14</v>
      </c>
      <c r="L23" s="38"/>
      <c r="M23" s="38"/>
      <c r="N23" s="38">
        <v>15</v>
      </c>
      <c r="O23" s="38"/>
      <c r="P23" s="38"/>
      <c r="Q23" s="38"/>
      <c r="R23" s="38"/>
      <c r="S23" s="38">
        <v>44.7</v>
      </c>
      <c r="T23" s="38">
        <v>0.3</v>
      </c>
      <c r="U23" s="38">
        <v>6</v>
      </c>
    </row>
    <row r="24" spans="1:24" ht="12.75" customHeight="1">
      <c r="A24" s="137">
        <v>13</v>
      </c>
      <c r="B24" s="31" t="s">
        <v>31</v>
      </c>
      <c r="C24" s="199" t="s">
        <v>32</v>
      </c>
      <c r="D24" s="200">
        <v>450</v>
      </c>
      <c r="E24" s="201" t="s">
        <v>33</v>
      </c>
      <c r="F24" s="257">
        <f t="shared" si="0"/>
        <v>83.4</v>
      </c>
      <c r="G24" s="203">
        <v>1.8</v>
      </c>
      <c r="H24" s="203"/>
      <c r="I24" s="203">
        <v>2.5</v>
      </c>
      <c r="J24" s="203">
        <v>11.4</v>
      </c>
      <c r="K24" s="203"/>
      <c r="L24" s="203">
        <v>0.3</v>
      </c>
      <c r="M24" s="203"/>
      <c r="N24" s="203">
        <v>29.54</v>
      </c>
      <c r="O24" s="203"/>
      <c r="P24" s="203">
        <v>12.86</v>
      </c>
      <c r="Q24" s="203"/>
      <c r="R24" s="203">
        <v>9</v>
      </c>
      <c r="S24" s="203"/>
      <c r="T24" s="203">
        <v>16</v>
      </c>
      <c r="U24" s="203"/>
      <c r="W24" s="32"/>
      <c r="X24" s="32"/>
    </row>
    <row r="25" spans="1:21" ht="12.75" customHeight="1">
      <c r="A25" s="137">
        <v>14</v>
      </c>
      <c r="B25" s="28" t="s">
        <v>34</v>
      </c>
      <c r="C25" s="34" t="s">
        <v>35</v>
      </c>
      <c r="D25" s="42">
        <v>600</v>
      </c>
      <c r="E25" s="36" t="s">
        <v>8</v>
      </c>
      <c r="F25" s="197">
        <f t="shared" si="0"/>
        <v>15</v>
      </c>
      <c r="G25" s="38"/>
      <c r="H25" s="38"/>
      <c r="I25" s="38">
        <v>3</v>
      </c>
      <c r="J25" s="38">
        <v>8.5</v>
      </c>
      <c r="K25" s="38"/>
      <c r="L25" s="38"/>
      <c r="M25" s="38"/>
      <c r="N25" s="38">
        <v>1.9</v>
      </c>
      <c r="O25" s="38"/>
      <c r="P25" s="38"/>
      <c r="Q25" s="38"/>
      <c r="R25" s="38"/>
      <c r="S25" s="38"/>
      <c r="T25" s="38">
        <v>0.4</v>
      </c>
      <c r="U25" s="38">
        <v>1.2</v>
      </c>
    </row>
    <row r="26" spans="1:21" ht="12.75" customHeight="1">
      <c r="A26" s="137">
        <v>15</v>
      </c>
      <c r="B26" s="29"/>
      <c r="C26" s="34" t="s">
        <v>36</v>
      </c>
      <c r="D26" s="42">
        <v>1050</v>
      </c>
      <c r="E26" s="36" t="s">
        <v>37</v>
      </c>
      <c r="F26" s="197">
        <f t="shared" si="0"/>
        <v>4</v>
      </c>
      <c r="G26" s="38">
        <v>0.3</v>
      </c>
      <c r="H26" s="38"/>
      <c r="I26" s="38"/>
      <c r="J26" s="38">
        <v>3.1</v>
      </c>
      <c r="K26" s="38"/>
      <c r="L26" s="38"/>
      <c r="M26" s="38"/>
      <c r="N26" s="38"/>
      <c r="O26" s="38"/>
      <c r="P26" s="38"/>
      <c r="Q26" s="38"/>
      <c r="R26" s="38"/>
      <c r="S26" s="38"/>
      <c r="T26" s="38">
        <v>0.1</v>
      </c>
      <c r="U26" s="38">
        <v>0.5</v>
      </c>
    </row>
    <row r="27" spans="1:21" ht="12.75" customHeight="1">
      <c r="A27" s="137">
        <v>16</v>
      </c>
      <c r="B27" s="28" t="s">
        <v>38</v>
      </c>
      <c r="C27" s="34" t="s">
        <v>39</v>
      </c>
      <c r="D27" s="42">
        <v>100</v>
      </c>
      <c r="E27" s="36" t="s">
        <v>19</v>
      </c>
      <c r="F27" s="197">
        <f t="shared" si="0"/>
        <v>153</v>
      </c>
      <c r="G27" s="38"/>
      <c r="H27" s="38"/>
      <c r="I27" s="38"/>
      <c r="J27" s="38"/>
      <c r="K27" s="38"/>
      <c r="L27" s="38"/>
      <c r="M27" s="38"/>
      <c r="N27" s="38"/>
      <c r="O27" s="38"/>
      <c r="P27" s="38">
        <v>14</v>
      </c>
      <c r="Q27" s="38"/>
      <c r="R27" s="38"/>
      <c r="S27" s="38">
        <v>112</v>
      </c>
      <c r="T27" s="38">
        <v>8</v>
      </c>
      <c r="U27" s="38">
        <v>19</v>
      </c>
    </row>
    <row r="28" spans="1:21" ht="12.75" customHeight="1">
      <c r="A28" s="137">
        <v>17</v>
      </c>
      <c r="B28" s="29"/>
      <c r="C28" s="44" t="s">
        <v>40</v>
      </c>
      <c r="D28" s="69">
        <v>200</v>
      </c>
      <c r="E28" s="70" t="s">
        <v>37</v>
      </c>
      <c r="F28" s="197">
        <f t="shared" si="0"/>
        <v>80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>
        <v>76</v>
      </c>
      <c r="T28" s="43"/>
      <c r="U28" s="43">
        <v>4</v>
      </c>
    </row>
    <row r="29" spans="1:21" ht="12.75" customHeight="1">
      <c r="A29" s="137">
        <v>18</v>
      </c>
      <c r="B29" s="31" t="s">
        <v>41</v>
      </c>
      <c r="C29" s="44" t="s">
        <v>42</v>
      </c>
      <c r="D29" s="69">
        <v>500</v>
      </c>
      <c r="E29" s="46" t="s">
        <v>8</v>
      </c>
      <c r="F29" s="197">
        <f t="shared" si="0"/>
        <v>57.14</v>
      </c>
      <c r="G29" s="43"/>
      <c r="H29" s="43"/>
      <c r="I29" s="43">
        <v>3</v>
      </c>
      <c r="J29" s="43">
        <v>10</v>
      </c>
      <c r="K29" s="43"/>
      <c r="L29" s="43"/>
      <c r="M29" s="43"/>
      <c r="N29" s="43">
        <v>26</v>
      </c>
      <c r="O29" s="43">
        <v>0.24</v>
      </c>
      <c r="P29" s="43"/>
      <c r="Q29" s="43"/>
      <c r="R29" s="43"/>
      <c r="S29" s="43"/>
      <c r="T29" s="43">
        <v>4</v>
      </c>
      <c r="U29" s="43">
        <v>13.9</v>
      </c>
    </row>
    <row r="30" spans="1:21" ht="12.75" customHeight="1">
      <c r="A30" s="137">
        <v>19</v>
      </c>
      <c r="B30" s="31" t="s">
        <v>43</v>
      </c>
      <c r="C30" s="44" t="s">
        <v>44</v>
      </c>
      <c r="D30" s="69">
        <v>200</v>
      </c>
      <c r="E30" s="46" t="s">
        <v>45</v>
      </c>
      <c r="F30" s="197">
        <f t="shared" si="0"/>
        <v>145</v>
      </c>
      <c r="G30" s="43"/>
      <c r="H30" s="43">
        <v>1</v>
      </c>
      <c r="I30" s="43"/>
      <c r="J30" s="43"/>
      <c r="K30" s="43"/>
      <c r="L30" s="43"/>
      <c r="M30" s="43"/>
      <c r="N30" s="43"/>
      <c r="O30" s="43"/>
      <c r="P30" s="43">
        <v>17</v>
      </c>
      <c r="Q30" s="43"/>
      <c r="R30" s="43"/>
      <c r="S30" s="43">
        <v>70</v>
      </c>
      <c r="T30" s="43">
        <v>11</v>
      </c>
      <c r="U30" s="43">
        <v>46</v>
      </c>
    </row>
    <row r="31" spans="1:21" ht="12.75" customHeight="1">
      <c r="A31" s="137">
        <v>20</v>
      </c>
      <c r="B31" s="31" t="s">
        <v>46</v>
      </c>
      <c r="C31" s="206" t="s">
        <v>47</v>
      </c>
      <c r="D31" s="207">
        <v>25</v>
      </c>
      <c r="E31" s="208" t="s">
        <v>45</v>
      </c>
      <c r="F31" s="257">
        <f t="shared" si="0"/>
        <v>321.9</v>
      </c>
      <c r="G31" s="209">
        <v>0.9</v>
      </c>
      <c r="H31" s="209"/>
      <c r="I31" s="209"/>
      <c r="J31" s="209"/>
      <c r="K31" s="209">
        <v>22</v>
      </c>
      <c r="L31" s="209"/>
      <c r="M31" s="209"/>
      <c r="N31" s="209">
        <v>21.4</v>
      </c>
      <c r="O31" s="209"/>
      <c r="P31" s="209">
        <v>16.8</v>
      </c>
      <c r="Q31" s="209"/>
      <c r="R31" s="209"/>
      <c r="S31" s="209"/>
      <c r="T31" s="209">
        <v>5</v>
      </c>
      <c r="U31" s="209">
        <v>255.8</v>
      </c>
    </row>
    <row r="32" spans="1:21" ht="12.75" customHeight="1">
      <c r="A32" s="137">
        <v>21</v>
      </c>
      <c r="B32" s="31" t="s">
        <v>48</v>
      </c>
      <c r="C32" s="44" t="s">
        <v>49</v>
      </c>
      <c r="D32" s="69">
        <v>75</v>
      </c>
      <c r="E32" s="46" t="s">
        <v>19</v>
      </c>
      <c r="F32" s="197">
        <f t="shared" si="0"/>
        <v>300</v>
      </c>
      <c r="G32" s="43"/>
      <c r="H32" s="43"/>
      <c r="I32" s="43"/>
      <c r="J32" s="43"/>
      <c r="K32" s="43"/>
      <c r="L32" s="43"/>
      <c r="M32" s="43"/>
      <c r="N32" s="43"/>
      <c r="O32" s="43"/>
      <c r="P32" s="43">
        <v>15</v>
      </c>
      <c r="Q32" s="43"/>
      <c r="R32" s="43"/>
      <c r="S32" s="43">
        <v>278</v>
      </c>
      <c r="T32" s="43">
        <v>2</v>
      </c>
      <c r="U32" s="43">
        <v>5</v>
      </c>
    </row>
    <row r="33" spans="1:21" ht="12.75" customHeight="1">
      <c r="A33" s="137">
        <v>22</v>
      </c>
      <c r="B33" s="31" t="s">
        <v>50</v>
      </c>
      <c r="C33" s="44" t="s">
        <v>50</v>
      </c>
      <c r="D33" s="69">
        <v>600</v>
      </c>
      <c r="E33" s="46" t="s">
        <v>37</v>
      </c>
      <c r="F33" s="197">
        <f t="shared" si="0"/>
        <v>15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>
        <v>0.5</v>
      </c>
      <c r="U33" s="43">
        <v>14.5</v>
      </c>
    </row>
    <row r="34" spans="1:21" ht="12.75" customHeight="1">
      <c r="A34" s="137">
        <v>23</v>
      </c>
      <c r="B34" s="31" t="s">
        <v>51</v>
      </c>
      <c r="C34" s="44" t="s">
        <v>52</v>
      </c>
      <c r="D34" s="69">
        <v>250</v>
      </c>
      <c r="E34" s="46" t="s">
        <v>45</v>
      </c>
      <c r="F34" s="197">
        <f t="shared" si="0"/>
        <v>65.36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>
        <v>1.2</v>
      </c>
      <c r="U34" s="43">
        <v>64.16</v>
      </c>
    </row>
    <row r="35" spans="1:21" ht="12.75" customHeight="1">
      <c r="A35" s="137">
        <v>24</v>
      </c>
      <c r="B35" s="28" t="s">
        <v>53</v>
      </c>
      <c r="C35" s="44" t="s">
        <v>54</v>
      </c>
      <c r="D35" s="69">
        <v>550</v>
      </c>
      <c r="E35" s="46" t="s">
        <v>37</v>
      </c>
      <c r="F35" s="197">
        <f t="shared" si="0"/>
        <v>10.6</v>
      </c>
      <c r="G35" s="43"/>
      <c r="H35" s="43"/>
      <c r="I35" s="43"/>
      <c r="J35" s="43"/>
      <c r="K35" s="43"/>
      <c r="L35" s="43"/>
      <c r="M35" s="43"/>
      <c r="N35" s="43">
        <v>10.6</v>
      </c>
      <c r="O35" s="43"/>
      <c r="P35" s="43"/>
      <c r="Q35" s="43"/>
      <c r="R35" s="43"/>
      <c r="S35" s="43"/>
      <c r="T35" s="43"/>
      <c r="U35" s="43"/>
    </row>
    <row r="36" spans="1:21" ht="12.75" customHeight="1">
      <c r="A36" s="137">
        <v>25</v>
      </c>
      <c r="B36" s="29"/>
      <c r="C36" s="44" t="s">
        <v>55</v>
      </c>
      <c r="D36" s="69">
        <v>950</v>
      </c>
      <c r="E36" s="46" t="s">
        <v>37</v>
      </c>
      <c r="F36" s="197">
        <f t="shared" si="0"/>
        <v>34.9</v>
      </c>
      <c r="G36" s="43"/>
      <c r="H36" s="43"/>
      <c r="I36" s="43"/>
      <c r="J36" s="43">
        <v>1</v>
      </c>
      <c r="K36" s="43"/>
      <c r="L36" s="43"/>
      <c r="M36" s="43"/>
      <c r="N36" s="43">
        <v>33.6</v>
      </c>
      <c r="O36" s="43"/>
      <c r="P36" s="43"/>
      <c r="Q36" s="43"/>
      <c r="R36" s="43"/>
      <c r="S36" s="43"/>
      <c r="T36" s="43">
        <v>0.3</v>
      </c>
      <c r="U36" s="43"/>
    </row>
    <row r="37" spans="1:21" ht="12.75" customHeight="1">
      <c r="A37" s="137">
        <v>26</v>
      </c>
      <c r="B37" s="31" t="s">
        <v>56</v>
      </c>
      <c r="C37" s="44" t="s">
        <v>57</v>
      </c>
      <c r="D37" s="69">
        <v>1200</v>
      </c>
      <c r="E37" s="46" t="s">
        <v>37</v>
      </c>
      <c r="F37" s="197">
        <f t="shared" si="0"/>
        <v>40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>
        <v>3</v>
      </c>
      <c r="U37" s="43">
        <v>37</v>
      </c>
    </row>
    <row r="38" spans="1:21" ht="12.75" customHeight="1">
      <c r="A38" s="137">
        <v>27</v>
      </c>
      <c r="B38" s="31"/>
      <c r="C38" s="44" t="s">
        <v>56</v>
      </c>
      <c r="D38" s="69">
        <v>800</v>
      </c>
      <c r="E38" s="46" t="s">
        <v>37</v>
      </c>
      <c r="F38" s="258">
        <f t="shared" si="0"/>
        <v>65</v>
      </c>
      <c r="G38" s="43"/>
      <c r="H38" s="43"/>
      <c r="I38" s="43"/>
      <c r="J38" s="43">
        <v>1</v>
      </c>
      <c r="K38" s="43"/>
      <c r="L38" s="43">
        <v>0.4</v>
      </c>
      <c r="M38" s="43"/>
      <c r="N38" s="43">
        <v>2</v>
      </c>
      <c r="O38" s="43">
        <v>0.1</v>
      </c>
      <c r="P38" s="43"/>
      <c r="Q38" s="43"/>
      <c r="R38" s="43">
        <v>10</v>
      </c>
      <c r="S38" s="43"/>
      <c r="T38" s="43">
        <v>12</v>
      </c>
      <c r="U38" s="43">
        <v>39.5</v>
      </c>
    </row>
    <row r="39" spans="1:21" ht="25.5" customHeight="1">
      <c r="A39" s="137">
        <v>28</v>
      </c>
      <c r="B39" s="28" t="s">
        <v>58</v>
      </c>
      <c r="C39" s="47" t="s">
        <v>59</v>
      </c>
      <c r="D39" s="315">
        <v>450</v>
      </c>
      <c r="E39" s="49" t="s">
        <v>60</v>
      </c>
      <c r="F39" s="316">
        <f t="shared" si="0"/>
        <v>55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>
        <v>1</v>
      </c>
      <c r="U39" s="51">
        <v>54</v>
      </c>
    </row>
    <row r="40" spans="1:21" ht="12.75" customHeight="1">
      <c r="A40" s="137">
        <v>29</v>
      </c>
      <c r="B40" s="31" t="s">
        <v>61</v>
      </c>
      <c r="C40" s="44" t="s">
        <v>61</v>
      </c>
      <c r="D40" s="69">
        <v>350</v>
      </c>
      <c r="E40" s="46" t="s">
        <v>62</v>
      </c>
      <c r="F40" s="197">
        <f t="shared" si="0"/>
        <v>24</v>
      </c>
      <c r="G40" s="43">
        <v>3</v>
      </c>
      <c r="H40" s="43"/>
      <c r="I40" s="43">
        <v>2</v>
      </c>
      <c r="J40" s="43"/>
      <c r="K40" s="43"/>
      <c r="L40" s="43"/>
      <c r="M40" s="43"/>
      <c r="N40" s="43">
        <v>13</v>
      </c>
      <c r="O40" s="43"/>
      <c r="P40" s="43"/>
      <c r="Q40" s="43"/>
      <c r="R40" s="43"/>
      <c r="S40" s="43">
        <v>6</v>
      </c>
      <c r="T40" s="43"/>
      <c r="U40" s="43"/>
    </row>
    <row r="41" spans="1:21" ht="12.75" customHeight="1">
      <c r="A41" s="147">
        <v>30</v>
      </c>
      <c r="B41" s="28" t="s">
        <v>63</v>
      </c>
      <c r="C41" s="71" t="s">
        <v>64</v>
      </c>
      <c r="D41" s="72">
        <v>725</v>
      </c>
      <c r="E41" s="73" t="s">
        <v>37</v>
      </c>
      <c r="F41" s="259">
        <f t="shared" si="0"/>
        <v>18</v>
      </c>
      <c r="G41" s="262"/>
      <c r="H41" s="149"/>
      <c r="I41" s="102"/>
      <c r="J41" s="102">
        <v>16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>
        <v>1</v>
      </c>
      <c r="U41" s="102">
        <v>1</v>
      </c>
    </row>
    <row r="42" spans="1:21" ht="12.75" customHeight="1">
      <c r="A42" s="328" t="s">
        <v>65</v>
      </c>
      <c r="B42" s="328"/>
      <c r="C42" s="328"/>
      <c r="D42" s="328"/>
      <c r="E42" s="328"/>
      <c r="F42" s="308">
        <f>SUM(F12:F41)</f>
        <v>2886.55</v>
      </c>
      <c r="G42" s="150">
        <f aca="true" t="shared" si="1" ref="G42:U42">SUM(G12:G41)</f>
        <v>11.92</v>
      </c>
      <c r="H42" s="150">
        <f t="shared" si="1"/>
        <v>1</v>
      </c>
      <c r="I42" s="150">
        <f t="shared" si="1"/>
        <v>33.349999999999994</v>
      </c>
      <c r="J42" s="150">
        <f t="shared" si="1"/>
        <v>89.50999999999999</v>
      </c>
      <c r="K42" s="150">
        <f t="shared" si="1"/>
        <v>68.2</v>
      </c>
      <c r="L42" s="150">
        <f t="shared" si="1"/>
        <v>1.5</v>
      </c>
      <c r="M42" s="150">
        <f t="shared" si="1"/>
        <v>209.2</v>
      </c>
      <c r="N42" s="150">
        <f t="shared" si="1"/>
        <v>406.11</v>
      </c>
      <c r="O42" s="150">
        <f t="shared" si="1"/>
        <v>0.74</v>
      </c>
      <c r="P42" s="150">
        <f t="shared" si="1"/>
        <v>153.94</v>
      </c>
      <c r="Q42" s="150">
        <f t="shared" si="1"/>
        <v>99</v>
      </c>
      <c r="R42" s="150">
        <f t="shared" si="1"/>
        <v>36</v>
      </c>
      <c r="S42" s="150">
        <f t="shared" si="1"/>
        <v>594.7</v>
      </c>
      <c r="T42" s="150">
        <f t="shared" si="1"/>
        <v>100.94</v>
      </c>
      <c r="U42" s="150">
        <f t="shared" si="1"/>
        <v>1080.44</v>
      </c>
    </row>
    <row r="43" spans="1:21" ht="12.75" customHeight="1">
      <c r="A43" s="329" t="s">
        <v>320</v>
      </c>
      <c r="B43" s="330"/>
      <c r="C43" s="330"/>
      <c r="D43" s="330"/>
      <c r="E43" s="330"/>
      <c r="F43" s="151">
        <f>SUM(G43:U43)</f>
        <v>100</v>
      </c>
      <c r="G43" s="152">
        <f>G42*100/F42</f>
        <v>0.4129497150577679</v>
      </c>
      <c r="H43" s="152">
        <f>H42*100/F42</f>
        <v>0.03464343247128925</v>
      </c>
      <c r="I43" s="152">
        <f>I42*100/F42</f>
        <v>1.1553584729174964</v>
      </c>
      <c r="J43" s="152">
        <f>J42*100/F42</f>
        <v>3.100933640505101</v>
      </c>
      <c r="K43" s="152">
        <f>K42*100/F42</f>
        <v>2.362682094541927</v>
      </c>
      <c r="L43" s="152">
        <f>L42*100/F42</f>
        <v>0.05196514870693388</v>
      </c>
      <c r="M43" s="152">
        <f>M42*100/F42</f>
        <v>7.247406072993712</v>
      </c>
      <c r="N43" s="152">
        <f>N42*100/F42</f>
        <v>14.069044360915278</v>
      </c>
      <c r="O43" s="152">
        <f>O42*100/F42</f>
        <v>0.025636140028754046</v>
      </c>
      <c r="P43" s="152">
        <f>P42*100/F42</f>
        <v>5.333009994630268</v>
      </c>
      <c r="Q43" s="152">
        <f>Q42*100/F42</f>
        <v>3.429699814657636</v>
      </c>
      <c r="R43" s="152">
        <f>R42*100/F42</f>
        <v>1.2471635689664131</v>
      </c>
      <c r="S43" s="152">
        <f>S42*100/F42</f>
        <v>20.60244929067572</v>
      </c>
      <c r="T43" s="152">
        <f>T42*100/F42</f>
        <v>3.4969080736519373</v>
      </c>
      <c r="U43" s="152">
        <f>U42*100/F42</f>
        <v>37.430150179279764</v>
      </c>
    </row>
    <row r="44" spans="1:21" ht="12.75" customHeight="1">
      <c r="A44" s="96">
        <v>1</v>
      </c>
      <c r="B44" s="80" t="s">
        <v>66</v>
      </c>
      <c r="C44" s="210" t="s">
        <v>67</v>
      </c>
      <c r="D44" s="211">
        <v>100</v>
      </c>
      <c r="E44" s="212" t="s">
        <v>291</v>
      </c>
      <c r="F44" s="202">
        <f aca="true" t="shared" si="2" ref="F44:F61">SUM(G44:U44)</f>
        <v>192</v>
      </c>
      <c r="G44" s="213">
        <v>3</v>
      </c>
      <c r="H44" s="213"/>
      <c r="I44" s="213">
        <v>30</v>
      </c>
      <c r="J44" s="213"/>
      <c r="K44" s="213"/>
      <c r="L44" s="213">
        <v>1</v>
      </c>
      <c r="M44" s="213"/>
      <c r="N44" s="213">
        <v>57</v>
      </c>
      <c r="O44" s="213">
        <v>1</v>
      </c>
      <c r="P44" s="213"/>
      <c r="Q44" s="213"/>
      <c r="R44" s="213">
        <v>45</v>
      </c>
      <c r="S44" s="213">
        <v>47</v>
      </c>
      <c r="T44" s="213">
        <v>5</v>
      </c>
      <c r="U44" s="213">
        <v>3</v>
      </c>
    </row>
    <row r="45" spans="1:21" ht="12.75" customHeight="1">
      <c r="A45" s="46">
        <v>2</v>
      </c>
      <c r="B45" s="74" t="s">
        <v>68</v>
      </c>
      <c r="C45" s="34" t="s">
        <v>69</v>
      </c>
      <c r="D45" s="35">
        <v>450</v>
      </c>
      <c r="E45" s="36" t="s">
        <v>394</v>
      </c>
      <c r="F45" s="37">
        <f t="shared" si="2"/>
        <v>10</v>
      </c>
      <c r="G45" s="261"/>
      <c r="H45" s="261"/>
      <c r="I45" s="261"/>
      <c r="J45" s="261">
        <v>7</v>
      </c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>
        <v>3</v>
      </c>
    </row>
    <row r="46" spans="1:21" ht="12.75" customHeight="1">
      <c r="A46" s="46">
        <v>3</v>
      </c>
      <c r="B46" s="75"/>
      <c r="C46" s="34" t="s">
        <v>70</v>
      </c>
      <c r="D46" s="35">
        <v>600</v>
      </c>
      <c r="E46" s="36" t="s">
        <v>71</v>
      </c>
      <c r="F46" s="37">
        <f t="shared" si="2"/>
        <v>18</v>
      </c>
      <c r="G46" s="38"/>
      <c r="H46" s="38"/>
      <c r="I46" s="38"/>
      <c r="J46" s="38">
        <v>12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>
        <v>6</v>
      </c>
    </row>
    <row r="47" spans="1:21" ht="12.75" customHeight="1">
      <c r="A47" s="96">
        <v>4</v>
      </c>
      <c r="B47" s="76"/>
      <c r="C47" s="34" t="s">
        <v>72</v>
      </c>
      <c r="D47" s="35">
        <v>800</v>
      </c>
      <c r="E47" s="36" t="s">
        <v>71</v>
      </c>
      <c r="F47" s="37">
        <f t="shared" si="2"/>
        <v>6</v>
      </c>
      <c r="G47" s="38"/>
      <c r="H47" s="38"/>
      <c r="I47" s="38"/>
      <c r="J47" s="38">
        <v>5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>
        <v>1</v>
      </c>
    </row>
    <row r="48" spans="1:21" ht="12.75" customHeight="1">
      <c r="A48" s="46">
        <v>5</v>
      </c>
      <c r="B48" s="77" t="s">
        <v>73</v>
      </c>
      <c r="C48" s="39" t="s">
        <v>74</v>
      </c>
      <c r="D48" s="40">
        <v>120</v>
      </c>
      <c r="E48" s="41" t="s">
        <v>45</v>
      </c>
      <c r="F48" s="276">
        <f t="shared" si="2"/>
        <v>302</v>
      </c>
      <c r="G48" s="275"/>
      <c r="H48" s="275"/>
      <c r="I48" s="275">
        <v>1.2</v>
      </c>
      <c r="J48" s="275">
        <v>5.5</v>
      </c>
      <c r="K48" s="275"/>
      <c r="L48" s="275"/>
      <c r="M48" s="275"/>
      <c r="N48" s="275"/>
      <c r="O48" s="275">
        <v>1</v>
      </c>
      <c r="P48" s="275"/>
      <c r="Q48" s="275"/>
      <c r="R48" s="275">
        <v>7</v>
      </c>
      <c r="S48" s="275">
        <v>247</v>
      </c>
      <c r="T48" s="275">
        <v>6</v>
      </c>
      <c r="U48" s="275">
        <v>34.3</v>
      </c>
    </row>
    <row r="49" spans="1:21" ht="12.75" customHeight="1">
      <c r="A49" s="46">
        <v>6</v>
      </c>
      <c r="B49" s="78" t="s">
        <v>77</v>
      </c>
      <c r="C49" s="44" t="s">
        <v>78</v>
      </c>
      <c r="D49" s="45">
        <v>300</v>
      </c>
      <c r="E49" s="46" t="s">
        <v>395</v>
      </c>
      <c r="F49" s="37">
        <f t="shared" si="2"/>
        <v>269</v>
      </c>
      <c r="G49" s="43">
        <v>7</v>
      </c>
      <c r="H49" s="43">
        <v>9</v>
      </c>
      <c r="I49" s="43"/>
      <c r="J49" s="43">
        <v>23</v>
      </c>
      <c r="K49" s="43"/>
      <c r="L49" s="43"/>
      <c r="M49" s="43"/>
      <c r="N49" s="43">
        <v>25</v>
      </c>
      <c r="O49" s="43"/>
      <c r="P49" s="43"/>
      <c r="Q49" s="43"/>
      <c r="R49" s="43">
        <v>11</v>
      </c>
      <c r="S49" s="43">
        <v>100</v>
      </c>
      <c r="T49" s="43">
        <v>10</v>
      </c>
      <c r="U49" s="43">
        <v>84</v>
      </c>
    </row>
    <row r="50" spans="1:21" ht="12.75" customHeight="1">
      <c r="A50" s="96">
        <v>7</v>
      </c>
      <c r="B50" s="79" t="s">
        <v>79</v>
      </c>
      <c r="C50" s="214" t="s">
        <v>80</v>
      </c>
      <c r="D50" s="215">
        <v>100</v>
      </c>
      <c r="E50" s="216" t="s">
        <v>291</v>
      </c>
      <c r="F50" s="277">
        <f t="shared" si="2"/>
        <v>346</v>
      </c>
      <c r="G50" s="217"/>
      <c r="H50" s="217">
        <v>0</v>
      </c>
      <c r="I50" s="217">
        <v>10</v>
      </c>
      <c r="J50" s="217">
        <v>2</v>
      </c>
      <c r="K50" s="217">
        <v>130</v>
      </c>
      <c r="L50" s="217"/>
      <c r="M50" s="217"/>
      <c r="N50" s="217">
        <v>159</v>
      </c>
      <c r="O50" s="217"/>
      <c r="P50" s="217"/>
      <c r="Q50" s="217"/>
      <c r="R50" s="217"/>
      <c r="S50" s="217"/>
      <c r="T50" s="217">
        <v>25</v>
      </c>
      <c r="U50" s="217">
        <v>20</v>
      </c>
    </row>
    <row r="51" spans="1:21" ht="12.75" customHeight="1">
      <c r="A51" s="46">
        <v>8</v>
      </c>
      <c r="B51" s="74" t="s">
        <v>81</v>
      </c>
      <c r="C51" s="47" t="s">
        <v>82</v>
      </c>
      <c r="D51" s="48">
        <v>25</v>
      </c>
      <c r="E51" s="49" t="s">
        <v>83</v>
      </c>
      <c r="F51" s="50">
        <f t="shared" si="2"/>
        <v>300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>
        <v>185</v>
      </c>
      <c r="T51" s="51"/>
      <c r="U51" s="51">
        <v>115</v>
      </c>
    </row>
    <row r="52" spans="1:21" ht="12.75" customHeight="1">
      <c r="A52" s="46">
        <v>9</v>
      </c>
      <c r="B52" s="76"/>
      <c r="C52" s="47" t="s">
        <v>393</v>
      </c>
      <c r="D52" s="48">
        <v>295</v>
      </c>
      <c r="E52" s="49" t="s">
        <v>84</v>
      </c>
      <c r="F52" s="50">
        <f t="shared" si="2"/>
        <v>347</v>
      </c>
      <c r="G52" s="51"/>
      <c r="H52" s="51"/>
      <c r="I52" s="51">
        <v>29</v>
      </c>
      <c r="J52" s="51"/>
      <c r="K52" s="51"/>
      <c r="L52" s="51"/>
      <c r="M52" s="51">
        <v>27.5</v>
      </c>
      <c r="N52" s="51"/>
      <c r="O52" s="51">
        <v>1</v>
      </c>
      <c r="P52" s="51">
        <v>13</v>
      </c>
      <c r="Q52" s="51"/>
      <c r="R52" s="51">
        <v>39</v>
      </c>
      <c r="S52" s="51">
        <v>67</v>
      </c>
      <c r="T52" s="51">
        <v>5</v>
      </c>
      <c r="U52" s="51">
        <v>165.5</v>
      </c>
    </row>
    <row r="53" spans="1:21" ht="12.75" customHeight="1">
      <c r="A53" s="96">
        <v>10</v>
      </c>
      <c r="B53" s="74" t="s">
        <v>85</v>
      </c>
      <c r="C53" s="34" t="s">
        <v>86</v>
      </c>
      <c r="D53" s="35">
        <v>350</v>
      </c>
      <c r="E53" s="36" t="s">
        <v>394</v>
      </c>
      <c r="F53" s="37">
        <f t="shared" si="2"/>
        <v>16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138">
        <v>16</v>
      </c>
    </row>
    <row r="54" spans="1:21" ht="12.75" customHeight="1">
      <c r="A54" s="46">
        <v>11</v>
      </c>
      <c r="B54" s="74" t="s">
        <v>88</v>
      </c>
      <c r="C54" s="34" t="s">
        <v>89</v>
      </c>
      <c r="D54" s="35">
        <v>200</v>
      </c>
      <c r="E54" s="36" t="s">
        <v>30</v>
      </c>
      <c r="F54" s="37">
        <f t="shared" si="2"/>
        <v>211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03"/>
      <c r="R54" s="43">
        <v>35</v>
      </c>
      <c r="S54" s="38">
        <v>174</v>
      </c>
      <c r="T54" s="38"/>
      <c r="U54" s="38">
        <v>2</v>
      </c>
    </row>
    <row r="55" spans="1:21" ht="12.75" customHeight="1">
      <c r="A55" s="46">
        <v>12</v>
      </c>
      <c r="B55" s="76"/>
      <c r="C55" s="34" t="s">
        <v>90</v>
      </c>
      <c r="D55" s="35">
        <v>300</v>
      </c>
      <c r="E55" s="36" t="s">
        <v>395</v>
      </c>
      <c r="F55" s="37">
        <f t="shared" si="2"/>
        <v>161</v>
      </c>
      <c r="G55" s="38"/>
      <c r="H55" s="38"/>
      <c r="I55" s="38"/>
      <c r="J55" s="38"/>
      <c r="K55" s="38"/>
      <c r="L55" s="38"/>
      <c r="M55" s="38"/>
      <c r="N55" s="38"/>
      <c r="O55" s="263"/>
      <c r="P55" s="43">
        <v>10</v>
      </c>
      <c r="Q55" s="43">
        <v>14</v>
      </c>
      <c r="R55" s="43">
        <v>5</v>
      </c>
      <c r="S55" s="43">
        <v>100</v>
      </c>
      <c r="T55" s="38"/>
      <c r="U55" s="38">
        <v>32</v>
      </c>
    </row>
    <row r="56" spans="1:21" ht="12.75" customHeight="1">
      <c r="A56" s="96">
        <v>13</v>
      </c>
      <c r="B56" s="74" t="s">
        <v>91</v>
      </c>
      <c r="C56" s="199" t="s">
        <v>92</v>
      </c>
      <c r="D56" s="218">
        <v>25</v>
      </c>
      <c r="E56" s="201" t="s">
        <v>396</v>
      </c>
      <c r="F56" s="219">
        <f t="shared" si="2"/>
        <v>118</v>
      </c>
      <c r="G56" s="203"/>
      <c r="H56" s="203"/>
      <c r="I56" s="203"/>
      <c r="J56" s="203">
        <v>1</v>
      </c>
      <c r="K56" s="203"/>
      <c r="L56" s="203"/>
      <c r="M56" s="203">
        <v>1</v>
      </c>
      <c r="N56" s="203"/>
      <c r="O56" s="203"/>
      <c r="P56" s="203"/>
      <c r="Q56" s="203"/>
      <c r="R56" s="203">
        <v>1</v>
      </c>
      <c r="S56" s="203">
        <v>70</v>
      </c>
      <c r="T56" s="203">
        <v>8</v>
      </c>
      <c r="U56" s="203">
        <v>37</v>
      </c>
    </row>
    <row r="57" spans="1:21" ht="12.75" customHeight="1">
      <c r="A57" s="46">
        <v>14</v>
      </c>
      <c r="B57" s="75"/>
      <c r="C57" s="34" t="s">
        <v>93</v>
      </c>
      <c r="D57" s="35">
        <v>80</v>
      </c>
      <c r="E57" s="36" t="s">
        <v>396</v>
      </c>
      <c r="F57" s="37">
        <f t="shared" si="2"/>
        <v>118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>
        <v>73</v>
      </c>
      <c r="T57" s="38">
        <v>35</v>
      </c>
      <c r="U57" s="38">
        <v>10</v>
      </c>
    </row>
    <row r="58" spans="1:21" ht="24">
      <c r="A58" s="46">
        <v>15</v>
      </c>
      <c r="B58" s="76"/>
      <c r="C58" s="199" t="s">
        <v>382</v>
      </c>
      <c r="D58" s="218">
        <v>25</v>
      </c>
      <c r="E58" s="201" t="s">
        <v>396</v>
      </c>
      <c r="F58" s="219">
        <f t="shared" si="2"/>
        <v>353</v>
      </c>
      <c r="G58" s="203">
        <v>1</v>
      </c>
      <c r="H58" s="203"/>
      <c r="I58" s="203"/>
      <c r="J58" s="203">
        <v>1</v>
      </c>
      <c r="K58" s="203">
        <v>88</v>
      </c>
      <c r="L58" s="203">
        <v>1</v>
      </c>
      <c r="M58" s="203">
        <v>27</v>
      </c>
      <c r="N58" s="203">
        <v>12</v>
      </c>
      <c r="O58" s="203">
        <v>5</v>
      </c>
      <c r="P58" s="203"/>
      <c r="Q58" s="203">
        <v>85</v>
      </c>
      <c r="R58" s="203">
        <v>10</v>
      </c>
      <c r="S58" s="203">
        <v>50</v>
      </c>
      <c r="T58" s="203">
        <v>7</v>
      </c>
      <c r="U58" s="203">
        <v>66</v>
      </c>
    </row>
    <row r="59" spans="1:21" ht="12.75" customHeight="1">
      <c r="A59" s="96">
        <v>16</v>
      </c>
      <c r="B59" s="81" t="s">
        <v>94</v>
      </c>
      <c r="C59" s="34" t="s">
        <v>95</v>
      </c>
      <c r="D59" s="35">
        <v>100</v>
      </c>
      <c r="E59" s="36" t="s">
        <v>96</v>
      </c>
      <c r="F59" s="37">
        <f t="shared" si="2"/>
        <v>372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>
        <v>290</v>
      </c>
      <c r="T59" s="38">
        <v>10</v>
      </c>
      <c r="U59" s="138">
        <v>72</v>
      </c>
    </row>
    <row r="60" spans="1:21" ht="12.75" customHeight="1">
      <c r="A60" s="73">
        <v>17</v>
      </c>
      <c r="B60" s="153" t="s">
        <v>97</v>
      </c>
      <c r="C60" s="154" t="s">
        <v>98</v>
      </c>
      <c r="D60" s="155">
        <v>200</v>
      </c>
      <c r="E60" s="156" t="s">
        <v>96</v>
      </c>
      <c r="F60" s="149">
        <f t="shared" si="2"/>
        <v>412</v>
      </c>
      <c r="G60" s="157"/>
      <c r="H60" s="157"/>
      <c r="I60" s="157"/>
      <c r="J60" s="157"/>
      <c r="K60" s="157"/>
      <c r="L60" s="157"/>
      <c r="M60" s="157"/>
      <c r="N60" s="157"/>
      <c r="O60" s="157"/>
      <c r="P60" s="103"/>
      <c r="Q60" s="102">
        <v>4</v>
      </c>
      <c r="R60" s="157">
        <v>5</v>
      </c>
      <c r="S60" s="157">
        <v>390</v>
      </c>
      <c r="T60" s="157">
        <v>1</v>
      </c>
      <c r="U60" s="158">
        <v>12</v>
      </c>
    </row>
    <row r="61" spans="1:21" ht="12.75" customHeight="1">
      <c r="A61" s="264">
        <v>18</v>
      </c>
      <c r="B61" s="265" t="s">
        <v>387</v>
      </c>
      <c r="C61" s="266" t="s">
        <v>388</v>
      </c>
      <c r="D61" s="267">
        <v>500</v>
      </c>
      <c r="E61" s="268" t="s">
        <v>167</v>
      </c>
      <c r="F61" s="269">
        <f t="shared" si="2"/>
        <v>2.2</v>
      </c>
      <c r="G61" s="270"/>
      <c r="H61" s="270"/>
      <c r="I61" s="270"/>
      <c r="J61" s="270"/>
      <c r="K61" s="270"/>
      <c r="L61" s="270"/>
      <c r="M61" s="270"/>
      <c r="N61" s="270"/>
      <c r="O61" s="270"/>
      <c r="P61" s="271"/>
      <c r="Q61" s="248"/>
      <c r="R61" s="270"/>
      <c r="S61" s="270"/>
      <c r="T61" s="270"/>
      <c r="U61" s="272">
        <v>2.2</v>
      </c>
    </row>
    <row r="62" spans="1:21" ht="12.75" customHeight="1">
      <c r="A62" s="328" t="s">
        <v>99</v>
      </c>
      <c r="B62" s="328"/>
      <c r="C62" s="328"/>
      <c r="D62" s="328"/>
      <c r="E62" s="328"/>
      <c r="F62" s="161">
        <f>SUM(F44:F61)</f>
        <v>3553.2</v>
      </c>
      <c r="G62" s="161">
        <f aca="true" t="shared" si="3" ref="G62:U62">SUM(G44:G61)</f>
        <v>11</v>
      </c>
      <c r="H62" s="161">
        <f t="shared" si="3"/>
        <v>9</v>
      </c>
      <c r="I62" s="161">
        <f t="shared" si="3"/>
        <v>70.2</v>
      </c>
      <c r="J62" s="161">
        <f t="shared" si="3"/>
        <v>56.5</v>
      </c>
      <c r="K62" s="161">
        <f t="shared" si="3"/>
        <v>218</v>
      </c>
      <c r="L62" s="161">
        <f t="shared" si="3"/>
        <v>2</v>
      </c>
      <c r="M62" s="161">
        <f t="shared" si="3"/>
        <v>55.5</v>
      </c>
      <c r="N62" s="161">
        <f t="shared" si="3"/>
        <v>253</v>
      </c>
      <c r="O62" s="161">
        <f t="shared" si="3"/>
        <v>8</v>
      </c>
      <c r="P62" s="161">
        <f t="shared" si="3"/>
        <v>23</v>
      </c>
      <c r="Q62" s="161">
        <f t="shared" si="3"/>
        <v>103</v>
      </c>
      <c r="R62" s="161">
        <f t="shared" si="3"/>
        <v>158</v>
      </c>
      <c r="S62" s="161">
        <f t="shared" si="3"/>
        <v>1793</v>
      </c>
      <c r="T62" s="161">
        <f t="shared" si="3"/>
        <v>112</v>
      </c>
      <c r="U62" s="161">
        <f t="shared" si="3"/>
        <v>681</v>
      </c>
    </row>
    <row r="63" spans="1:21" ht="12.75" customHeight="1">
      <c r="A63" s="331" t="s">
        <v>320</v>
      </c>
      <c r="B63" s="331"/>
      <c r="C63" s="331"/>
      <c r="D63" s="331"/>
      <c r="E63" s="331"/>
      <c r="F63" s="162">
        <f>SUM(G63:U63)</f>
        <v>100.00000000000001</v>
      </c>
      <c r="G63" s="163">
        <f>G62/F62*100</f>
        <v>0.3095800968141394</v>
      </c>
      <c r="H63" s="163">
        <f>H62/F62*100</f>
        <v>0.25329280648429586</v>
      </c>
      <c r="I63" s="163">
        <f>I62/F62*100</f>
        <v>1.9756838905775078</v>
      </c>
      <c r="J63" s="163">
        <f>J62/F62*100</f>
        <v>1.5901159518180794</v>
      </c>
      <c r="K63" s="163">
        <f>K62/F62*100</f>
        <v>6.135314645952944</v>
      </c>
      <c r="L63" s="163">
        <f>L62/F62*100</f>
        <v>0.056287290329843524</v>
      </c>
      <c r="M63" s="163">
        <f>M62/F62*100</f>
        <v>1.5619723066531577</v>
      </c>
      <c r="N63" s="163">
        <f>N62/F62*100</f>
        <v>7.120342226725206</v>
      </c>
      <c r="O63" s="163">
        <f>O62/F62*100</f>
        <v>0.2251491613193741</v>
      </c>
      <c r="P63" s="163">
        <f>P62/F62*100</f>
        <v>0.6473038387932005</v>
      </c>
      <c r="Q63" s="163">
        <f>Q62/F62*100</f>
        <v>2.8987954519869414</v>
      </c>
      <c r="R63" s="163">
        <f>R62/F62*100</f>
        <v>4.446695936057639</v>
      </c>
      <c r="S63" s="163">
        <f>S62/F62*100</f>
        <v>50.461555780704714</v>
      </c>
      <c r="T63" s="163">
        <f>T62/F62*100</f>
        <v>3.1520882584712377</v>
      </c>
      <c r="U63" s="163">
        <f>U62/F62*100</f>
        <v>19.165822357311722</v>
      </c>
    </row>
    <row r="64" spans="1:21" ht="12.75" customHeight="1">
      <c r="A64" s="159">
        <v>1</v>
      </c>
      <c r="B64" s="160" t="s">
        <v>75</v>
      </c>
      <c r="C64" s="210" t="s">
        <v>76</v>
      </c>
      <c r="D64" s="220">
        <v>200</v>
      </c>
      <c r="E64" s="221" t="s">
        <v>395</v>
      </c>
      <c r="F64" s="222">
        <f>SUM(G64:U64)</f>
        <v>229</v>
      </c>
      <c r="G64" s="223">
        <v>2</v>
      </c>
      <c r="H64" s="213">
        <v>21</v>
      </c>
      <c r="I64" s="213"/>
      <c r="J64" s="213"/>
      <c r="K64" s="213"/>
      <c r="L64" s="213"/>
      <c r="M64" s="213">
        <v>15</v>
      </c>
      <c r="N64" s="213">
        <v>117</v>
      </c>
      <c r="O64" s="213"/>
      <c r="P64" s="213"/>
      <c r="Q64" s="213">
        <v>5</v>
      </c>
      <c r="R64" s="213"/>
      <c r="S64" s="213">
        <v>55</v>
      </c>
      <c r="T64" s="213">
        <v>10</v>
      </c>
      <c r="U64" s="213">
        <v>4</v>
      </c>
    </row>
    <row r="65" spans="1:21" ht="24">
      <c r="A65" s="139">
        <v>2</v>
      </c>
      <c r="B65" s="122" t="s">
        <v>100</v>
      </c>
      <c r="C65" s="84" t="s">
        <v>101</v>
      </c>
      <c r="D65" s="85">
        <v>50</v>
      </c>
      <c r="E65" s="86" t="s">
        <v>397</v>
      </c>
      <c r="F65" s="82">
        <f>SUM(G65:U65)</f>
        <v>119</v>
      </c>
      <c r="G65" s="87"/>
      <c r="H65" s="87"/>
      <c r="I65" s="87"/>
      <c r="J65" s="87"/>
      <c r="K65" s="87"/>
      <c r="L65" s="87"/>
      <c r="M65" s="87">
        <v>2</v>
      </c>
      <c r="N65" s="87"/>
      <c r="O65" s="87">
        <v>1</v>
      </c>
      <c r="P65" s="87"/>
      <c r="Q65" s="87"/>
      <c r="R65" s="87">
        <v>30</v>
      </c>
      <c r="S65" s="87"/>
      <c r="T65" s="87">
        <v>5</v>
      </c>
      <c r="U65" s="140">
        <v>81</v>
      </c>
    </row>
    <row r="66" spans="1:21" ht="24">
      <c r="A66" s="141">
        <v>3</v>
      </c>
      <c r="B66" s="88"/>
      <c r="C66" s="89" t="s">
        <v>102</v>
      </c>
      <c r="D66" s="90">
        <v>100</v>
      </c>
      <c r="E66" s="52" t="s">
        <v>394</v>
      </c>
      <c r="F66" s="83">
        <f aca="true" t="shared" si="4" ref="F66:F78">SUM(G66:U66)</f>
        <v>160</v>
      </c>
      <c r="G66" s="91"/>
      <c r="H66" s="91"/>
      <c r="I66" s="91"/>
      <c r="J66" s="91"/>
      <c r="K66" s="91"/>
      <c r="L66" s="91"/>
      <c r="M66" s="91">
        <v>6</v>
      </c>
      <c r="N66" s="91"/>
      <c r="O66" s="91"/>
      <c r="P66" s="91"/>
      <c r="Q66" s="91"/>
      <c r="R66" s="91">
        <v>15</v>
      </c>
      <c r="S66" s="91"/>
      <c r="T66" s="91">
        <v>30</v>
      </c>
      <c r="U66" s="142">
        <v>109</v>
      </c>
    </row>
    <row r="67" spans="1:21" ht="24">
      <c r="A67" s="159">
        <v>4</v>
      </c>
      <c r="B67" s="332" t="s">
        <v>103</v>
      </c>
      <c r="C67" s="124" t="s">
        <v>104</v>
      </c>
      <c r="D67" s="125">
        <v>200</v>
      </c>
      <c r="E67" s="126" t="s">
        <v>105</v>
      </c>
      <c r="F67" s="127">
        <f t="shared" si="4"/>
        <v>17</v>
      </c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43">
        <v>17</v>
      </c>
    </row>
    <row r="68" spans="1:21" ht="21" customHeight="1">
      <c r="A68" s="139">
        <v>5</v>
      </c>
      <c r="B68" s="333"/>
      <c r="C68" s="89" t="s">
        <v>106</v>
      </c>
      <c r="D68" s="92">
        <v>10</v>
      </c>
      <c r="E68" s="52" t="s">
        <v>108</v>
      </c>
      <c r="F68" s="83">
        <f t="shared" si="4"/>
        <v>27</v>
      </c>
      <c r="G68" s="91">
        <v>2.1</v>
      </c>
      <c r="H68" s="91"/>
      <c r="I68" s="91"/>
      <c r="J68" s="91"/>
      <c r="K68" s="91"/>
      <c r="L68" s="91"/>
      <c r="M68" s="91"/>
      <c r="N68" s="91">
        <v>24.9</v>
      </c>
      <c r="O68" s="91"/>
      <c r="P68" s="91"/>
      <c r="Q68" s="91"/>
      <c r="R68" s="91"/>
      <c r="S68" s="91"/>
      <c r="T68" s="91"/>
      <c r="U68" s="142"/>
    </row>
    <row r="69" spans="1:21" ht="12.75">
      <c r="A69" s="141">
        <v>6</v>
      </c>
      <c r="B69" s="88"/>
      <c r="C69" s="89" t="s">
        <v>107</v>
      </c>
      <c r="D69" s="92">
        <v>10</v>
      </c>
      <c r="E69" s="52" t="s">
        <v>108</v>
      </c>
      <c r="F69" s="83">
        <f t="shared" si="4"/>
        <v>15</v>
      </c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142">
        <v>15</v>
      </c>
    </row>
    <row r="70" spans="1:21" ht="24">
      <c r="A70" s="159">
        <v>7</v>
      </c>
      <c r="B70" s="93" t="s">
        <v>109</v>
      </c>
      <c r="C70" s="89" t="s">
        <v>110</v>
      </c>
      <c r="D70" s="92">
        <v>300</v>
      </c>
      <c r="E70" s="52" t="s">
        <v>45</v>
      </c>
      <c r="F70" s="83">
        <f t="shared" si="4"/>
        <v>100</v>
      </c>
      <c r="G70" s="91"/>
      <c r="H70" s="91"/>
      <c r="I70" s="91"/>
      <c r="J70" s="91"/>
      <c r="K70" s="91"/>
      <c r="L70" s="91"/>
      <c r="M70" s="91"/>
      <c r="N70" s="91"/>
      <c r="O70" s="91"/>
      <c r="P70" s="91">
        <v>12</v>
      </c>
      <c r="Q70" s="91"/>
      <c r="R70" s="91"/>
      <c r="S70" s="91"/>
      <c r="T70" s="91">
        <v>1</v>
      </c>
      <c r="U70" s="142">
        <v>87</v>
      </c>
    </row>
    <row r="71" spans="1:21" ht="24">
      <c r="A71" s="139">
        <v>8</v>
      </c>
      <c r="B71" s="93" t="s">
        <v>111</v>
      </c>
      <c r="C71" s="89" t="s">
        <v>112</v>
      </c>
      <c r="D71" s="92">
        <v>150</v>
      </c>
      <c r="E71" s="52" t="s">
        <v>45</v>
      </c>
      <c r="F71" s="83">
        <f t="shared" si="4"/>
        <v>50</v>
      </c>
      <c r="G71" s="91"/>
      <c r="H71" s="91"/>
      <c r="I71" s="91"/>
      <c r="J71" s="91"/>
      <c r="K71" s="91"/>
      <c r="L71" s="91"/>
      <c r="M71" s="91"/>
      <c r="N71" s="91">
        <v>30</v>
      </c>
      <c r="O71" s="91"/>
      <c r="P71" s="91"/>
      <c r="Q71" s="91"/>
      <c r="R71" s="91"/>
      <c r="S71" s="91"/>
      <c r="T71" s="91"/>
      <c r="U71" s="142">
        <v>20</v>
      </c>
    </row>
    <row r="72" spans="1:21" ht="12.75">
      <c r="A72" s="141">
        <v>9</v>
      </c>
      <c r="B72" s="93" t="s">
        <v>113</v>
      </c>
      <c r="C72" s="224" t="s">
        <v>114</v>
      </c>
      <c r="D72" s="225">
        <v>250</v>
      </c>
      <c r="E72" s="226" t="s">
        <v>45</v>
      </c>
      <c r="F72" s="227">
        <f t="shared" si="4"/>
        <v>283</v>
      </c>
      <c r="G72" s="228">
        <v>4.3</v>
      </c>
      <c r="H72" s="228"/>
      <c r="I72" s="228">
        <v>25.2</v>
      </c>
      <c r="J72" s="228"/>
      <c r="K72" s="228"/>
      <c r="L72" s="228"/>
      <c r="M72" s="228"/>
      <c r="N72" s="228">
        <v>30.3</v>
      </c>
      <c r="O72" s="228"/>
      <c r="P72" s="228"/>
      <c r="Q72" s="228"/>
      <c r="R72" s="228"/>
      <c r="S72" s="228">
        <v>75</v>
      </c>
      <c r="T72" s="228"/>
      <c r="U72" s="229">
        <v>148.2</v>
      </c>
    </row>
    <row r="73" spans="1:21" ht="12.75">
      <c r="A73" s="159">
        <v>10</v>
      </c>
      <c r="B73" s="93" t="s">
        <v>115</v>
      </c>
      <c r="C73" s="89" t="s">
        <v>116</v>
      </c>
      <c r="D73" s="92">
        <v>200</v>
      </c>
      <c r="E73" s="52" t="s">
        <v>45</v>
      </c>
      <c r="F73" s="83">
        <f>SUM(G73:U73)</f>
        <v>213</v>
      </c>
      <c r="G73" s="91"/>
      <c r="H73" s="91"/>
      <c r="I73" s="91">
        <v>2</v>
      </c>
      <c r="J73" s="91">
        <v>3</v>
      </c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142">
        <v>208</v>
      </c>
    </row>
    <row r="74" spans="1:21" ht="12.75">
      <c r="A74" s="139">
        <v>11</v>
      </c>
      <c r="B74" s="93" t="s">
        <v>117</v>
      </c>
      <c r="C74" s="89" t="s">
        <v>118</v>
      </c>
      <c r="D74" s="92">
        <v>230</v>
      </c>
      <c r="E74" s="52" t="s">
        <v>119</v>
      </c>
      <c r="F74" s="83">
        <f>SUM(G74:U74)</f>
        <v>399</v>
      </c>
      <c r="G74" s="91">
        <v>7</v>
      </c>
      <c r="H74" s="91"/>
      <c r="I74" s="91">
        <v>35</v>
      </c>
      <c r="J74" s="91"/>
      <c r="K74" s="91"/>
      <c r="L74" s="91"/>
      <c r="M74" s="91"/>
      <c r="N74" s="91">
        <v>10</v>
      </c>
      <c r="O74" s="91"/>
      <c r="P74" s="91"/>
      <c r="Q74" s="91"/>
      <c r="R74" s="91">
        <v>18</v>
      </c>
      <c r="S74" s="91">
        <v>287</v>
      </c>
      <c r="T74" s="91">
        <v>14</v>
      </c>
      <c r="U74" s="142">
        <v>28</v>
      </c>
    </row>
    <row r="75" spans="1:21" ht="12.75">
      <c r="A75" s="141">
        <v>12</v>
      </c>
      <c r="B75" s="93" t="s">
        <v>120</v>
      </c>
      <c r="C75" s="224" t="s">
        <v>121</v>
      </c>
      <c r="D75" s="225">
        <v>350</v>
      </c>
      <c r="E75" s="226" t="s">
        <v>37</v>
      </c>
      <c r="F75" s="227">
        <f t="shared" si="4"/>
        <v>90</v>
      </c>
      <c r="G75" s="228">
        <v>7.5</v>
      </c>
      <c r="H75" s="228"/>
      <c r="I75" s="228">
        <v>3</v>
      </c>
      <c r="J75" s="228">
        <v>20.3</v>
      </c>
      <c r="K75" s="228"/>
      <c r="L75" s="228">
        <v>1</v>
      </c>
      <c r="M75" s="228"/>
      <c r="N75" s="228">
        <v>25.8</v>
      </c>
      <c r="O75" s="228">
        <v>0.1</v>
      </c>
      <c r="P75" s="228"/>
      <c r="Q75" s="228">
        <v>5</v>
      </c>
      <c r="R75" s="228"/>
      <c r="S75" s="228"/>
      <c r="T75" s="228">
        <v>1.1</v>
      </c>
      <c r="U75" s="229">
        <v>26.2</v>
      </c>
    </row>
    <row r="76" spans="1:21" ht="12.75">
      <c r="A76" s="159">
        <v>13</v>
      </c>
      <c r="B76" s="93" t="s">
        <v>122</v>
      </c>
      <c r="C76" s="94" t="s">
        <v>123</v>
      </c>
      <c r="D76" s="92">
        <v>150</v>
      </c>
      <c r="E76" s="52" t="s">
        <v>8</v>
      </c>
      <c r="F76" s="83">
        <f t="shared" si="4"/>
        <v>260</v>
      </c>
      <c r="G76" s="91">
        <v>5</v>
      </c>
      <c r="H76" s="91"/>
      <c r="I76" s="91">
        <v>20</v>
      </c>
      <c r="J76" s="91">
        <v>4</v>
      </c>
      <c r="K76" s="91">
        <v>7</v>
      </c>
      <c r="L76" s="91"/>
      <c r="M76" s="91"/>
      <c r="N76" s="91">
        <v>50</v>
      </c>
      <c r="O76" s="91">
        <v>1</v>
      </c>
      <c r="P76" s="91">
        <v>20</v>
      </c>
      <c r="Q76" s="91">
        <v>20</v>
      </c>
      <c r="R76" s="91">
        <v>20</v>
      </c>
      <c r="S76" s="91"/>
      <c r="T76" s="91">
        <v>3</v>
      </c>
      <c r="U76" s="142">
        <v>110</v>
      </c>
    </row>
    <row r="77" spans="1:21" ht="12.75">
      <c r="A77" s="139">
        <v>14</v>
      </c>
      <c r="B77" s="115" t="s">
        <v>124</v>
      </c>
      <c r="C77" s="94" t="s">
        <v>125</v>
      </c>
      <c r="D77" s="92">
        <v>300</v>
      </c>
      <c r="E77" s="52" t="s">
        <v>45</v>
      </c>
      <c r="F77" s="83">
        <f t="shared" si="4"/>
        <v>257</v>
      </c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>
        <v>39</v>
      </c>
      <c r="S77" s="91">
        <v>190</v>
      </c>
      <c r="T77" s="91">
        <v>6</v>
      </c>
      <c r="U77" s="142">
        <v>22</v>
      </c>
    </row>
    <row r="78" spans="1:43" ht="12.75">
      <c r="A78" s="141">
        <v>15</v>
      </c>
      <c r="B78" s="122"/>
      <c r="C78" s="164" t="s">
        <v>126</v>
      </c>
      <c r="D78" s="165">
        <v>250</v>
      </c>
      <c r="E78" s="166" t="s">
        <v>45</v>
      </c>
      <c r="F78" s="167">
        <f t="shared" si="4"/>
        <v>137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>
        <v>100</v>
      </c>
      <c r="T78" s="168"/>
      <c r="U78" s="169">
        <v>37</v>
      </c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</row>
    <row r="79" spans="1:21" ht="12.75">
      <c r="A79" s="334" t="s">
        <v>127</v>
      </c>
      <c r="B79" s="335"/>
      <c r="C79" s="335"/>
      <c r="D79" s="335"/>
      <c r="E79" s="335"/>
      <c r="F79" s="170">
        <f aca="true" t="shared" si="5" ref="F79:U79">SUM(F64:F78)</f>
        <v>2356</v>
      </c>
      <c r="G79" s="170">
        <f t="shared" si="5"/>
        <v>27.9</v>
      </c>
      <c r="H79" s="170">
        <f t="shared" si="5"/>
        <v>21</v>
      </c>
      <c r="I79" s="170">
        <f t="shared" si="5"/>
        <v>85.2</v>
      </c>
      <c r="J79" s="170">
        <f t="shared" si="5"/>
        <v>27.3</v>
      </c>
      <c r="K79" s="170">
        <f t="shared" si="5"/>
        <v>7</v>
      </c>
      <c r="L79" s="170">
        <f t="shared" si="5"/>
        <v>1</v>
      </c>
      <c r="M79" s="170">
        <f t="shared" si="5"/>
        <v>23</v>
      </c>
      <c r="N79" s="170">
        <f t="shared" si="5"/>
        <v>288</v>
      </c>
      <c r="O79" s="170">
        <f t="shared" si="5"/>
        <v>2.1</v>
      </c>
      <c r="P79" s="170">
        <f t="shared" si="5"/>
        <v>32</v>
      </c>
      <c r="Q79" s="170">
        <f t="shared" si="5"/>
        <v>30</v>
      </c>
      <c r="R79" s="170">
        <f t="shared" si="5"/>
        <v>122</v>
      </c>
      <c r="S79" s="170">
        <f t="shared" si="5"/>
        <v>707</v>
      </c>
      <c r="T79" s="170">
        <f t="shared" si="5"/>
        <v>70.1</v>
      </c>
      <c r="U79" s="171">
        <f t="shared" si="5"/>
        <v>912.4000000000001</v>
      </c>
    </row>
    <row r="80" spans="1:21" ht="12.75">
      <c r="A80" s="336" t="s">
        <v>320</v>
      </c>
      <c r="B80" s="337"/>
      <c r="C80" s="337"/>
      <c r="D80" s="337"/>
      <c r="E80" s="337"/>
      <c r="F80" s="172">
        <f>SUM(G80:U80)</f>
        <v>100</v>
      </c>
      <c r="G80" s="173">
        <f>G79/F79%</f>
        <v>1.1842105263157894</v>
      </c>
      <c r="H80" s="173">
        <f>H79/F79*100</f>
        <v>0.8913412563667233</v>
      </c>
      <c r="I80" s="173">
        <f>I79/F79*100</f>
        <v>3.616298811544991</v>
      </c>
      <c r="J80" s="173">
        <f>J79/F79*100</f>
        <v>1.1587436332767402</v>
      </c>
      <c r="K80" s="173">
        <f>K79/F79*100</f>
        <v>0.29711375212224106</v>
      </c>
      <c r="L80" s="173">
        <f>L79/F79*100</f>
        <v>0.042444821731748725</v>
      </c>
      <c r="M80" s="173">
        <f>M79/F79*100</f>
        <v>0.9762308998302207</v>
      </c>
      <c r="N80" s="173">
        <f>N79/F79*100</f>
        <v>12.224108658743633</v>
      </c>
      <c r="O80" s="173">
        <f>O79/F79*100</f>
        <v>0.08913412563667233</v>
      </c>
      <c r="P80" s="173">
        <f>P79/F79*100</f>
        <v>1.3582342954159592</v>
      </c>
      <c r="Q80" s="173">
        <f>Q79/F79*100</f>
        <v>1.2733446519524618</v>
      </c>
      <c r="R80" s="173">
        <f>R79/F79*100</f>
        <v>5.178268251273345</v>
      </c>
      <c r="S80" s="173">
        <f>S79/F79*100</f>
        <v>30.00848896434635</v>
      </c>
      <c r="T80" s="173">
        <f>T79/F79*100</f>
        <v>2.975382003395586</v>
      </c>
      <c r="U80" s="174">
        <f>U79/F79*100</f>
        <v>38.72665534804754</v>
      </c>
    </row>
    <row r="81" spans="1:21" ht="12.75">
      <c r="A81" s="144">
        <v>1</v>
      </c>
      <c r="B81" s="95" t="s">
        <v>128</v>
      </c>
      <c r="C81" s="95" t="s">
        <v>129</v>
      </c>
      <c r="D81" s="96">
        <v>100</v>
      </c>
      <c r="E81" s="96" t="s">
        <v>130</v>
      </c>
      <c r="F81" s="176">
        <f>SUM(G81:U81)</f>
        <v>186</v>
      </c>
      <c r="G81" s="98">
        <v>21</v>
      </c>
      <c r="H81" s="98"/>
      <c r="I81" s="98"/>
      <c r="J81" s="98"/>
      <c r="K81" s="98"/>
      <c r="L81" s="98"/>
      <c r="M81" s="98"/>
      <c r="N81" s="98">
        <v>30</v>
      </c>
      <c r="O81" s="98"/>
      <c r="P81" s="98"/>
      <c r="Q81" s="98"/>
      <c r="R81" s="98"/>
      <c r="S81" s="98">
        <v>102</v>
      </c>
      <c r="T81" s="98">
        <v>6</v>
      </c>
      <c r="U81" s="98">
        <v>27</v>
      </c>
    </row>
    <row r="82" spans="1:21" ht="12.75" customHeight="1">
      <c r="A82" s="145">
        <v>2</v>
      </c>
      <c r="B82" s="44" t="s">
        <v>131</v>
      </c>
      <c r="C82" s="44" t="s">
        <v>132</v>
      </c>
      <c r="D82" s="46">
        <v>6</v>
      </c>
      <c r="E82" s="46" t="s">
        <v>133</v>
      </c>
      <c r="F82" s="97">
        <f aca="true" t="shared" si="6" ref="F82:F110">SUM(G82:U82)</f>
        <v>41.702</v>
      </c>
      <c r="G82" s="43">
        <v>2</v>
      </c>
      <c r="H82" s="43"/>
      <c r="I82" s="43">
        <v>9.602</v>
      </c>
      <c r="J82" s="43"/>
      <c r="K82" s="43"/>
      <c r="L82" s="43"/>
      <c r="M82" s="43">
        <v>0.1</v>
      </c>
      <c r="N82" s="43">
        <v>16</v>
      </c>
      <c r="O82" s="43">
        <v>1</v>
      </c>
      <c r="P82" s="43"/>
      <c r="Q82" s="43"/>
      <c r="R82" s="43"/>
      <c r="S82" s="43"/>
      <c r="T82" s="43">
        <v>5</v>
      </c>
      <c r="U82" s="43">
        <v>8</v>
      </c>
    </row>
    <row r="83" spans="1:21" ht="12.75">
      <c r="A83" s="144">
        <v>3</v>
      </c>
      <c r="B83" s="347" t="s">
        <v>134</v>
      </c>
      <c r="C83" s="44" t="s">
        <v>134</v>
      </c>
      <c r="D83" s="46">
        <v>150</v>
      </c>
      <c r="E83" s="46" t="s">
        <v>135</v>
      </c>
      <c r="F83" s="97">
        <f t="shared" si="6"/>
        <v>58.781</v>
      </c>
      <c r="G83" s="43"/>
      <c r="H83" s="43"/>
      <c r="I83" s="43"/>
      <c r="J83" s="43"/>
      <c r="K83" s="43"/>
      <c r="L83" s="43"/>
      <c r="M83" s="43"/>
      <c r="N83" s="43">
        <v>38.3</v>
      </c>
      <c r="O83" s="43"/>
      <c r="P83" s="43"/>
      <c r="Q83" s="43">
        <v>9</v>
      </c>
      <c r="R83" s="43"/>
      <c r="S83" s="43"/>
      <c r="T83" s="43"/>
      <c r="U83" s="43">
        <v>11.481</v>
      </c>
    </row>
    <row r="84" spans="1:21" ht="12.75">
      <c r="A84" s="145">
        <v>4</v>
      </c>
      <c r="B84" s="348"/>
      <c r="C84" s="44" t="s">
        <v>136</v>
      </c>
      <c r="D84" s="46">
        <v>250</v>
      </c>
      <c r="E84" s="46" t="s">
        <v>135</v>
      </c>
      <c r="F84" s="97">
        <f t="shared" si="6"/>
        <v>37.077</v>
      </c>
      <c r="G84" s="43"/>
      <c r="H84" s="43"/>
      <c r="I84" s="314">
        <v>4.177</v>
      </c>
      <c r="J84" s="43"/>
      <c r="K84" s="43"/>
      <c r="L84" s="43"/>
      <c r="M84" s="43"/>
      <c r="N84" s="43">
        <v>14.4</v>
      </c>
      <c r="O84" s="43"/>
      <c r="P84" s="43"/>
      <c r="Q84" s="43"/>
      <c r="R84" s="43"/>
      <c r="S84" s="43"/>
      <c r="T84" s="43">
        <v>0.5</v>
      </c>
      <c r="U84" s="43">
        <v>18</v>
      </c>
    </row>
    <row r="85" spans="1:21" ht="24">
      <c r="A85" s="144">
        <v>5</v>
      </c>
      <c r="B85" s="44" t="s">
        <v>137</v>
      </c>
      <c r="C85" s="44" t="s">
        <v>138</v>
      </c>
      <c r="D85" s="46">
        <v>100</v>
      </c>
      <c r="E85" s="46" t="s">
        <v>139</v>
      </c>
      <c r="F85" s="101">
        <f t="shared" si="6"/>
        <v>89.844</v>
      </c>
      <c r="G85" s="43">
        <v>2</v>
      </c>
      <c r="H85" s="43"/>
      <c r="I85" s="43"/>
      <c r="J85" s="43"/>
      <c r="K85" s="43"/>
      <c r="L85" s="43"/>
      <c r="M85" s="43"/>
      <c r="N85" s="43">
        <v>3</v>
      </c>
      <c r="O85" s="43"/>
      <c r="P85" s="43"/>
      <c r="Q85" s="43"/>
      <c r="R85" s="43"/>
      <c r="S85" s="43">
        <v>40</v>
      </c>
      <c r="T85" s="43">
        <v>3</v>
      </c>
      <c r="U85" s="43">
        <v>41.844</v>
      </c>
    </row>
    <row r="86" spans="1:21" ht="24">
      <c r="A86" s="144">
        <v>6</v>
      </c>
      <c r="B86" s="44" t="s">
        <v>140</v>
      </c>
      <c r="C86" s="44" t="s">
        <v>141</v>
      </c>
      <c r="D86" s="46">
        <v>100</v>
      </c>
      <c r="E86" s="46" t="s">
        <v>142</v>
      </c>
      <c r="F86" s="97">
        <f t="shared" si="6"/>
        <v>57.099999999999994</v>
      </c>
      <c r="G86" s="43">
        <v>1.3</v>
      </c>
      <c r="H86" s="43"/>
      <c r="I86" s="43">
        <v>4.95</v>
      </c>
      <c r="J86" s="43">
        <v>1.45</v>
      </c>
      <c r="K86" s="43"/>
      <c r="L86" s="43"/>
      <c r="M86" s="43"/>
      <c r="N86" s="43"/>
      <c r="O86" s="43"/>
      <c r="P86" s="43"/>
      <c r="Q86" s="43"/>
      <c r="R86" s="43">
        <v>1</v>
      </c>
      <c r="S86" s="43">
        <v>46.4</v>
      </c>
      <c r="T86" s="43">
        <v>2</v>
      </c>
      <c r="U86" s="43"/>
    </row>
    <row r="87" spans="1:21" ht="24">
      <c r="A87" s="145">
        <v>7</v>
      </c>
      <c r="B87" s="44" t="s">
        <v>143</v>
      </c>
      <c r="C87" s="44" t="s">
        <v>144</v>
      </c>
      <c r="D87" s="46">
        <v>62</v>
      </c>
      <c r="E87" s="46" t="s">
        <v>139</v>
      </c>
      <c r="F87" s="97">
        <f t="shared" si="6"/>
        <v>37.825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198">
        <v>37.825</v>
      </c>
      <c r="T87" s="43"/>
      <c r="U87" s="43"/>
    </row>
    <row r="88" spans="1:21" ht="12.75" customHeight="1">
      <c r="A88" s="144">
        <v>8</v>
      </c>
      <c r="B88" s="120" t="s">
        <v>145</v>
      </c>
      <c r="C88" s="44" t="s">
        <v>146</v>
      </c>
      <c r="D88" s="46">
        <v>10</v>
      </c>
      <c r="E88" s="46" t="s">
        <v>147</v>
      </c>
      <c r="F88" s="97">
        <f t="shared" si="6"/>
        <v>133.5</v>
      </c>
      <c r="G88" s="43"/>
      <c r="H88" s="43"/>
      <c r="I88" s="43">
        <v>21.9</v>
      </c>
      <c r="J88" s="43"/>
      <c r="K88" s="43"/>
      <c r="L88" s="43">
        <v>0.5</v>
      </c>
      <c r="M88" s="43"/>
      <c r="N88" s="43">
        <v>9.1</v>
      </c>
      <c r="O88" s="43">
        <v>0.5</v>
      </c>
      <c r="P88" s="43"/>
      <c r="Q88" s="43"/>
      <c r="R88" s="43">
        <v>15</v>
      </c>
      <c r="S88" s="43">
        <v>60</v>
      </c>
      <c r="T88" s="43">
        <v>1</v>
      </c>
      <c r="U88" s="43">
        <v>25.5</v>
      </c>
    </row>
    <row r="89" spans="1:21" ht="12.75">
      <c r="A89" s="145">
        <v>9</v>
      </c>
      <c r="B89" s="121"/>
      <c r="C89" s="206" t="s">
        <v>148</v>
      </c>
      <c r="D89" s="208">
        <v>20</v>
      </c>
      <c r="E89" s="208" t="s">
        <v>149</v>
      </c>
      <c r="F89" s="202">
        <f t="shared" si="6"/>
        <v>128</v>
      </c>
      <c r="G89" s="209"/>
      <c r="H89" s="209"/>
      <c r="I89" s="209">
        <v>33.5</v>
      </c>
      <c r="J89" s="209"/>
      <c r="K89" s="209">
        <v>0.5</v>
      </c>
      <c r="L89" s="209">
        <v>0.5</v>
      </c>
      <c r="M89" s="209"/>
      <c r="N89" s="209">
        <v>13.4</v>
      </c>
      <c r="O89" s="209">
        <v>0.1</v>
      </c>
      <c r="P89" s="209"/>
      <c r="Q89" s="209"/>
      <c r="R89" s="209">
        <v>5</v>
      </c>
      <c r="S89" s="209">
        <v>51</v>
      </c>
      <c r="T89" s="209">
        <v>1</v>
      </c>
      <c r="U89" s="209">
        <v>23</v>
      </c>
    </row>
    <row r="90" spans="1:21" ht="23.25" customHeight="1">
      <c r="A90" s="144">
        <v>10</v>
      </c>
      <c r="B90" s="44" t="s">
        <v>150</v>
      </c>
      <c r="C90" s="44" t="s">
        <v>151</v>
      </c>
      <c r="D90" s="46">
        <v>200</v>
      </c>
      <c r="E90" s="46" t="s">
        <v>133</v>
      </c>
      <c r="F90" s="97">
        <f t="shared" si="6"/>
        <v>28.584</v>
      </c>
      <c r="G90" s="43"/>
      <c r="H90" s="43"/>
      <c r="I90" s="43"/>
      <c r="J90" s="43">
        <v>6</v>
      </c>
      <c r="K90" s="43"/>
      <c r="L90" s="43"/>
      <c r="M90" s="43"/>
      <c r="N90" s="43">
        <v>21.784</v>
      </c>
      <c r="O90" s="43"/>
      <c r="P90" s="43"/>
      <c r="Q90" s="43"/>
      <c r="R90" s="43"/>
      <c r="S90" s="43"/>
      <c r="T90" s="43">
        <v>0.1</v>
      </c>
      <c r="U90" s="43">
        <v>0.7</v>
      </c>
    </row>
    <row r="91" spans="1:21" ht="12.75">
      <c r="A91" s="144">
        <v>11</v>
      </c>
      <c r="B91" s="120" t="s">
        <v>152</v>
      </c>
      <c r="C91" s="44" t="s">
        <v>153</v>
      </c>
      <c r="D91" s="46">
        <v>100</v>
      </c>
      <c r="E91" s="46" t="s">
        <v>108</v>
      </c>
      <c r="F91" s="97">
        <f t="shared" si="6"/>
        <v>86.06500000000001</v>
      </c>
      <c r="G91" s="43"/>
      <c r="H91" s="43"/>
      <c r="I91" s="43"/>
      <c r="J91" s="43"/>
      <c r="K91" s="43">
        <v>18</v>
      </c>
      <c r="L91" s="43"/>
      <c r="M91" s="43"/>
      <c r="N91" s="43">
        <v>27.575</v>
      </c>
      <c r="O91" s="43"/>
      <c r="P91" s="43"/>
      <c r="Q91" s="43"/>
      <c r="R91" s="43"/>
      <c r="S91" s="43">
        <v>33.7</v>
      </c>
      <c r="T91" s="43">
        <v>1.95</v>
      </c>
      <c r="U91" s="43">
        <v>4.84</v>
      </c>
    </row>
    <row r="92" spans="1:21" ht="24">
      <c r="A92" s="145">
        <v>12</v>
      </c>
      <c r="B92" s="120" t="s">
        <v>154</v>
      </c>
      <c r="C92" s="44" t="s">
        <v>155</v>
      </c>
      <c r="D92" s="46">
        <v>120</v>
      </c>
      <c r="E92" s="46" t="s">
        <v>156</v>
      </c>
      <c r="F92" s="197">
        <f t="shared" si="6"/>
        <v>120.02</v>
      </c>
      <c r="G92" s="43">
        <v>1.7</v>
      </c>
      <c r="H92" s="43"/>
      <c r="I92" s="43"/>
      <c r="J92" s="43"/>
      <c r="K92" s="43">
        <v>5.5</v>
      </c>
      <c r="L92" s="43"/>
      <c r="M92" s="43">
        <v>18</v>
      </c>
      <c r="N92" s="43">
        <v>40.9</v>
      </c>
      <c r="O92" s="43"/>
      <c r="P92" s="43">
        <v>31</v>
      </c>
      <c r="Q92" s="43"/>
      <c r="R92" s="43"/>
      <c r="S92" s="43"/>
      <c r="T92" s="43">
        <v>6</v>
      </c>
      <c r="U92" s="43">
        <v>16.92</v>
      </c>
    </row>
    <row r="93" spans="1:21" ht="12.75" customHeight="1">
      <c r="A93" s="144">
        <v>13</v>
      </c>
      <c r="B93" s="120" t="s">
        <v>157</v>
      </c>
      <c r="C93" s="44" t="s">
        <v>158</v>
      </c>
      <c r="D93" s="69">
        <v>450</v>
      </c>
      <c r="E93" s="46" t="s">
        <v>159</v>
      </c>
      <c r="F93" s="97">
        <f t="shared" si="6"/>
        <v>61.13699999999999</v>
      </c>
      <c r="G93" s="43">
        <v>0.54</v>
      </c>
      <c r="H93" s="43"/>
      <c r="I93" s="43">
        <v>10.606</v>
      </c>
      <c r="J93" s="43"/>
      <c r="K93" s="43"/>
      <c r="L93" s="43"/>
      <c r="M93" s="43"/>
      <c r="N93" s="43">
        <v>13.623999999999999</v>
      </c>
      <c r="O93" s="43"/>
      <c r="P93" s="43"/>
      <c r="Q93" s="43"/>
      <c r="R93" s="43">
        <v>6</v>
      </c>
      <c r="S93" s="43">
        <v>3</v>
      </c>
      <c r="T93" s="43">
        <v>0.275</v>
      </c>
      <c r="U93" s="43">
        <v>27.092</v>
      </c>
    </row>
    <row r="94" spans="1:21" ht="12.75" customHeight="1">
      <c r="A94" s="145">
        <v>14</v>
      </c>
      <c r="B94" s="121"/>
      <c r="C94" s="44" t="s">
        <v>160</v>
      </c>
      <c r="D94" s="69">
        <v>250</v>
      </c>
      <c r="E94" s="46" t="s">
        <v>159</v>
      </c>
      <c r="F94" s="97">
        <f t="shared" si="6"/>
        <v>83</v>
      </c>
      <c r="G94" s="43">
        <v>0.615</v>
      </c>
      <c r="H94" s="43"/>
      <c r="I94" s="43">
        <v>12.688</v>
      </c>
      <c r="J94" s="43"/>
      <c r="K94" s="43"/>
      <c r="L94" s="43"/>
      <c r="M94" s="43">
        <v>1.259</v>
      </c>
      <c r="N94" s="43">
        <v>43.217999999999996</v>
      </c>
      <c r="O94" s="43"/>
      <c r="P94" s="43"/>
      <c r="Q94" s="43"/>
      <c r="R94" s="43"/>
      <c r="S94" s="43">
        <v>4.49</v>
      </c>
      <c r="T94" s="43">
        <v>0.897</v>
      </c>
      <c r="U94" s="43">
        <v>19.833</v>
      </c>
    </row>
    <row r="95" spans="1:21" ht="12.75" customHeight="1">
      <c r="A95" s="145">
        <v>15</v>
      </c>
      <c r="B95" s="241" t="s">
        <v>379</v>
      </c>
      <c r="C95" s="44" t="s">
        <v>380</v>
      </c>
      <c r="D95" s="69">
        <v>550</v>
      </c>
      <c r="E95" s="46" t="s">
        <v>339</v>
      </c>
      <c r="F95" s="97">
        <f t="shared" si="6"/>
        <v>65.4</v>
      </c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>
        <v>0.29</v>
      </c>
      <c r="U95" s="43">
        <v>65.11</v>
      </c>
    </row>
    <row r="96" spans="1:21" ht="12.75" customHeight="1">
      <c r="A96" s="144">
        <v>16</v>
      </c>
      <c r="B96" s="44" t="s">
        <v>161</v>
      </c>
      <c r="C96" s="44" t="s">
        <v>402</v>
      </c>
      <c r="D96" s="69">
        <v>350</v>
      </c>
      <c r="E96" s="46" t="s">
        <v>142</v>
      </c>
      <c r="F96" s="97">
        <f>SUM(G96:U96)</f>
        <v>29.671</v>
      </c>
      <c r="G96" s="43">
        <v>0.02</v>
      </c>
      <c r="H96" s="43"/>
      <c r="I96" s="43"/>
      <c r="J96" s="43"/>
      <c r="K96" s="43"/>
      <c r="L96" s="43"/>
      <c r="M96" s="43"/>
      <c r="N96" s="43">
        <v>25.951</v>
      </c>
      <c r="O96" s="43"/>
      <c r="P96" s="43"/>
      <c r="Q96" s="43"/>
      <c r="R96" s="43"/>
      <c r="S96" s="43"/>
      <c r="T96" s="43">
        <v>1</v>
      </c>
      <c r="U96" s="43">
        <v>2.7</v>
      </c>
    </row>
    <row r="97" spans="1:22" ht="12.75" customHeight="1">
      <c r="A97" s="145">
        <v>17</v>
      </c>
      <c r="B97" s="44" t="s">
        <v>162</v>
      </c>
      <c r="C97" s="206" t="s">
        <v>163</v>
      </c>
      <c r="D97" s="207">
        <v>150</v>
      </c>
      <c r="E97" s="208" t="s">
        <v>108</v>
      </c>
      <c r="F97" s="230">
        <f t="shared" si="6"/>
        <v>264.207</v>
      </c>
      <c r="G97" s="209"/>
      <c r="H97" s="209"/>
      <c r="I97" s="209">
        <v>25</v>
      </c>
      <c r="J97" s="209"/>
      <c r="K97" s="209">
        <v>39</v>
      </c>
      <c r="L97" s="209"/>
      <c r="M97" s="209"/>
      <c r="N97" s="209">
        <v>34.207</v>
      </c>
      <c r="O97" s="209"/>
      <c r="P97" s="209"/>
      <c r="Q97" s="209">
        <v>2</v>
      </c>
      <c r="R97" s="209"/>
      <c r="S97" s="209">
        <v>4</v>
      </c>
      <c r="T97" s="209">
        <v>0.8</v>
      </c>
      <c r="U97" s="209">
        <v>159.2</v>
      </c>
      <c r="V97" s="30"/>
    </row>
    <row r="98" spans="1:21" ht="12.75" customHeight="1">
      <c r="A98" s="145">
        <v>18</v>
      </c>
      <c r="B98" s="44" t="s">
        <v>164</v>
      </c>
      <c r="C98" s="206" t="s">
        <v>165</v>
      </c>
      <c r="D98" s="207">
        <v>100</v>
      </c>
      <c r="E98" s="208" t="s">
        <v>166</v>
      </c>
      <c r="F98" s="202">
        <f t="shared" si="6"/>
        <v>303</v>
      </c>
      <c r="G98" s="209">
        <v>2.9</v>
      </c>
      <c r="H98" s="209"/>
      <c r="I98" s="209"/>
      <c r="J98" s="209"/>
      <c r="K98" s="209">
        <v>5.2</v>
      </c>
      <c r="L98" s="209"/>
      <c r="M98" s="209">
        <v>9</v>
      </c>
      <c r="N98" s="209">
        <v>22.1</v>
      </c>
      <c r="O98" s="209"/>
      <c r="P98" s="209">
        <v>13</v>
      </c>
      <c r="Q98" s="209"/>
      <c r="R98" s="209">
        <v>5</v>
      </c>
      <c r="S98" s="209">
        <v>100</v>
      </c>
      <c r="T98" s="209">
        <v>40</v>
      </c>
      <c r="U98" s="209">
        <v>105.8</v>
      </c>
    </row>
    <row r="99" spans="1:21" ht="12.75" customHeight="1">
      <c r="A99" s="144">
        <v>19</v>
      </c>
      <c r="B99" s="47" t="s">
        <v>168</v>
      </c>
      <c r="C99" s="44" t="s">
        <v>169</v>
      </c>
      <c r="D99" s="69">
        <v>300</v>
      </c>
      <c r="E99" s="46" t="s">
        <v>133</v>
      </c>
      <c r="F99" s="37">
        <f t="shared" si="6"/>
        <v>28.25</v>
      </c>
      <c r="G99" s="99">
        <v>1.6</v>
      </c>
      <c r="H99" s="99"/>
      <c r="I99" s="99">
        <v>1.4</v>
      </c>
      <c r="J99" s="99">
        <v>1</v>
      </c>
      <c r="K99" s="99">
        <v>5</v>
      </c>
      <c r="L99" s="99"/>
      <c r="M99" s="99"/>
      <c r="N99" s="99">
        <v>10.5</v>
      </c>
      <c r="O99" s="99"/>
      <c r="P99" s="99"/>
      <c r="Q99" s="99"/>
      <c r="R99" s="99"/>
      <c r="S99" s="99">
        <v>1</v>
      </c>
      <c r="T99" s="99">
        <v>6.2</v>
      </c>
      <c r="U99" s="99">
        <v>1.55</v>
      </c>
    </row>
    <row r="100" spans="1:21" ht="12.75" customHeight="1">
      <c r="A100" s="145">
        <v>20</v>
      </c>
      <c r="B100" s="120"/>
      <c r="C100" s="44" t="s">
        <v>170</v>
      </c>
      <c r="D100" s="69">
        <v>500</v>
      </c>
      <c r="E100" s="46" t="s">
        <v>133</v>
      </c>
      <c r="F100" s="37">
        <f t="shared" si="6"/>
        <v>16.461</v>
      </c>
      <c r="G100" s="99"/>
      <c r="H100" s="99"/>
      <c r="I100" s="99"/>
      <c r="J100" s="99">
        <v>2</v>
      </c>
      <c r="K100" s="99"/>
      <c r="L100" s="99"/>
      <c r="M100" s="99"/>
      <c r="N100" s="99">
        <v>6.1</v>
      </c>
      <c r="O100" s="99"/>
      <c r="P100" s="99"/>
      <c r="Q100" s="99"/>
      <c r="R100" s="99"/>
      <c r="S100" s="99">
        <v>2</v>
      </c>
      <c r="T100" s="99">
        <v>2</v>
      </c>
      <c r="U100" s="99">
        <v>4.361</v>
      </c>
    </row>
    <row r="101" spans="1:21" ht="12.75" customHeight="1">
      <c r="A101" s="145">
        <v>21</v>
      </c>
      <c r="B101" s="100"/>
      <c r="C101" s="44" t="s">
        <v>171</v>
      </c>
      <c r="D101" s="69">
        <v>400</v>
      </c>
      <c r="E101" s="46" t="s">
        <v>133</v>
      </c>
      <c r="F101" s="97">
        <f t="shared" si="6"/>
        <v>8.141</v>
      </c>
      <c r="G101" s="99"/>
      <c r="H101" s="99"/>
      <c r="I101" s="99"/>
      <c r="J101" s="99">
        <v>7.141</v>
      </c>
      <c r="K101" s="99"/>
      <c r="L101" s="99"/>
      <c r="M101" s="99"/>
      <c r="N101" s="99"/>
      <c r="O101" s="99"/>
      <c r="P101" s="99"/>
      <c r="Q101" s="99"/>
      <c r="R101" s="99"/>
      <c r="S101" s="99"/>
      <c r="T101" s="99">
        <v>1</v>
      </c>
      <c r="U101" s="99"/>
    </row>
    <row r="102" spans="1:21" ht="12.75" customHeight="1">
      <c r="A102" s="144">
        <v>22</v>
      </c>
      <c r="B102" s="100"/>
      <c r="C102" s="44" t="s">
        <v>172</v>
      </c>
      <c r="D102" s="69">
        <v>500</v>
      </c>
      <c r="E102" s="46" t="s">
        <v>133</v>
      </c>
      <c r="F102" s="97">
        <f t="shared" si="6"/>
        <v>12.913</v>
      </c>
      <c r="G102" s="99"/>
      <c r="H102" s="99"/>
      <c r="I102" s="99"/>
      <c r="J102" s="99">
        <v>10.913</v>
      </c>
      <c r="K102" s="99"/>
      <c r="L102" s="99"/>
      <c r="M102" s="99"/>
      <c r="N102" s="99"/>
      <c r="O102" s="99"/>
      <c r="P102" s="99"/>
      <c r="Q102" s="99"/>
      <c r="R102" s="99"/>
      <c r="S102" s="99">
        <v>1</v>
      </c>
      <c r="T102" s="99">
        <v>1</v>
      </c>
      <c r="U102" s="99"/>
    </row>
    <row r="103" spans="1:21" ht="12.75" customHeight="1">
      <c r="A103" s="145">
        <v>23</v>
      </c>
      <c r="B103" s="121"/>
      <c r="C103" s="44" t="s">
        <v>173</v>
      </c>
      <c r="D103" s="69">
        <v>400</v>
      </c>
      <c r="E103" s="46" t="s">
        <v>133</v>
      </c>
      <c r="F103" s="97">
        <f t="shared" si="6"/>
        <v>6.73</v>
      </c>
      <c r="G103" s="99"/>
      <c r="H103" s="99"/>
      <c r="I103" s="99"/>
      <c r="J103" s="99">
        <v>2</v>
      </c>
      <c r="K103" s="99"/>
      <c r="L103" s="99"/>
      <c r="M103" s="99"/>
      <c r="N103" s="99"/>
      <c r="O103" s="99"/>
      <c r="P103" s="99"/>
      <c r="Q103" s="99"/>
      <c r="R103" s="99"/>
      <c r="S103" s="99">
        <v>3.73</v>
      </c>
      <c r="T103" s="99">
        <v>1</v>
      </c>
      <c r="U103" s="99"/>
    </row>
    <row r="104" spans="1:21" ht="22.5" customHeight="1">
      <c r="A104" s="145">
        <v>24</v>
      </c>
      <c r="B104" s="120" t="s">
        <v>174</v>
      </c>
      <c r="C104" s="44" t="s">
        <v>175</v>
      </c>
      <c r="D104" s="69">
        <v>750</v>
      </c>
      <c r="E104" s="46" t="s">
        <v>176</v>
      </c>
      <c r="F104" s="97">
        <f t="shared" si="6"/>
        <v>8.2</v>
      </c>
      <c r="G104" s="99">
        <v>0.1</v>
      </c>
      <c r="H104" s="99"/>
      <c r="I104" s="99"/>
      <c r="J104" s="99">
        <v>6.2</v>
      </c>
      <c r="K104" s="99"/>
      <c r="L104" s="99"/>
      <c r="M104" s="99"/>
      <c r="N104" s="99"/>
      <c r="O104" s="99"/>
      <c r="P104" s="99"/>
      <c r="Q104" s="99"/>
      <c r="R104" s="99"/>
      <c r="S104" s="99"/>
      <c r="T104" s="99">
        <v>0.7</v>
      </c>
      <c r="U104" s="99">
        <v>1.2</v>
      </c>
    </row>
    <row r="105" spans="1:21" ht="12.75" customHeight="1">
      <c r="A105" s="144">
        <v>25</v>
      </c>
      <c r="B105" s="100"/>
      <c r="C105" s="44" t="s">
        <v>177</v>
      </c>
      <c r="D105" s="69">
        <v>500</v>
      </c>
      <c r="E105" s="46" t="s">
        <v>178</v>
      </c>
      <c r="F105" s="97">
        <f t="shared" si="6"/>
        <v>49.58</v>
      </c>
      <c r="G105" s="43"/>
      <c r="H105" s="43"/>
      <c r="I105" s="43"/>
      <c r="J105" s="43"/>
      <c r="K105" s="43"/>
      <c r="L105" s="43"/>
      <c r="M105" s="43">
        <v>15</v>
      </c>
      <c r="N105" s="43">
        <v>32.58</v>
      </c>
      <c r="O105" s="43"/>
      <c r="P105" s="43"/>
      <c r="Q105" s="43"/>
      <c r="R105" s="43"/>
      <c r="S105" s="43"/>
      <c r="T105" s="43"/>
      <c r="U105" s="43">
        <v>2</v>
      </c>
    </row>
    <row r="106" spans="1:21" ht="12.75">
      <c r="A106" s="145">
        <v>26</v>
      </c>
      <c r="B106" s="121"/>
      <c r="C106" s="44" t="s">
        <v>179</v>
      </c>
      <c r="D106" s="69">
        <v>400</v>
      </c>
      <c r="E106" s="46" t="s">
        <v>180</v>
      </c>
      <c r="F106" s="101">
        <f t="shared" si="6"/>
        <v>54.69799999999999</v>
      </c>
      <c r="G106" s="43">
        <v>3.5</v>
      </c>
      <c r="H106" s="43"/>
      <c r="I106" s="43">
        <v>4.2</v>
      </c>
      <c r="J106" s="43">
        <v>5.1</v>
      </c>
      <c r="K106" s="43"/>
      <c r="L106" s="43">
        <v>0.1</v>
      </c>
      <c r="M106" s="43">
        <v>4</v>
      </c>
      <c r="N106" s="43">
        <v>24.1</v>
      </c>
      <c r="O106" s="43"/>
      <c r="P106" s="43"/>
      <c r="Q106" s="43"/>
      <c r="R106" s="43">
        <v>1</v>
      </c>
      <c r="S106" s="43"/>
      <c r="T106" s="43">
        <v>1.8</v>
      </c>
      <c r="U106" s="43">
        <v>10.898</v>
      </c>
    </row>
    <row r="107" spans="1:21" ht="12.75" customHeight="1">
      <c r="A107" s="145">
        <v>27</v>
      </c>
      <c r="B107" s="120" t="s">
        <v>181</v>
      </c>
      <c r="C107" s="206" t="s">
        <v>182</v>
      </c>
      <c r="D107" s="207">
        <v>300</v>
      </c>
      <c r="E107" s="208" t="s">
        <v>130</v>
      </c>
      <c r="F107" s="230">
        <f t="shared" si="6"/>
        <v>208.164</v>
      </c>
      <c r="G107" s="209">
        <v>21</v>
      </c>
      <c r="H107" s="209"/>
      <c r="I107" s="209">
        <v>111.164</v>
      </c>
      <c r="J107" s="209"/>
      <c r="K107" s="209"/>
      <c r="L107" s="209">
        <v>2</v>
      </c>
      <c r="M107" s="209">
        <v>3</v>
      </c>
      <c r="N107" s="209">
        <v>20</v>
      </c>
      <c r="O107" s="209">
        <v>1</v>
      </c>
      <c r="P107" s="209">
        <v>31</v>
      </c>
      <c r="Q107" s="209"/>
      <c r="R107" s="209">
        <v>2</v>
      </c>
      <c r="S107" s="209"/>
      <c r="T107" s="209">
        <v>5</v>
      </c>
      <c r="U107" s="209">
        <v>12</v>
      </c>
    </row>
    <row r="108" spans="1:21" ht="24">
      <c r="A108" s="144">
        <v>28</v>
      </c>
      <c r="B108" s="120" t="s">
        <v>183</v>
      </c>
      <c r="C108" s="44" t="s">
        <v>184</v>
      </c>
      <c r="D108" s="69">
        <v>220</v>
      </c>
      <c r="E108" s="46" t="s">
        <v>185</v>
      </c>
      <c r="F108" s="97">
        <f t="shared" si="6"/>
        <v>242.28099999999998</v>
      </c>
      <c r="G108" s="43">
        <v>2.6</v>
      </c>
      <c r="H108" s="43"/>
      <c r="I108" s="43">
        <v>5.5</v>
      </c>
      <c r="J108" s="43"/>
      <c r="K108" s="43"/>
      <c r="L108" s="43"/>
      <c r="M108" s="43">
        <v>15</v>
      </c>
      <c r="N108" s="43">
        <v>110.5</v>
      </c>
      <c r="O108" s="43"/>
      <c r="P108" s="43">
        <v>65.6</v>
      </c>
      <c r="Q108" s="43"/>
      <c r="R108" s="43"/>
      <c r="S108" s="43"/>
      <c r="T108" s="43">
        <v>13</v>
      </c>
      <c r="U108" s="43">
        <v>30.081</v>
      </c>
    </row>
    <row r="109" spans="1:21" ht="12.75" customHeight="1">
      <c r="A109" s="145">
        <v>29</v>
      </c>
      <c r="B109" s="121"/>
      <c r="C109" s="44" t="s">
        <v>186</v>
      </c>
      <c r="D109" s="69">
        <v>300</v>
      </c>
      <c r="E109" s="46" t="s">
        <v>142</v>
      </c>
      <c r="F109" s="97">
        <f t="shared" si="6"/>
        <v>25.659</v>
      </c>
      <c r="G109" s="43"/>
      <c r="H109" s="43"/>
      <c r="I109" s="43"/>
      <c r="J109" s="43"/>
      <c r="K109" s="43"/>
      <c r="L109" s="43"/>
      <c r="M109" s="43"/>
      <c r="N109" s="43"/>
      <c r="O109" s="43"/>
      <c r="P109" s="43">
        <v>22</v>
      </c>
      <c r="Q109" s="43"/>
      <c r="R109" s="43"/>
      <c r="S109" s="43"/>
      <c r="T109" s="43">
        <v>1</v>
      </c>
      <c r="U109" s="43">
        <v>2.659</v>
      </c>
    </row>
    <row r="110" spans="1:21" ht="12.75" customHeight="1">
      <c r="A110" s="145">
        <v>30</v>
      </c>
      <c r="B110" s="71" t="s">
        <v>187</v>
      </c>
      <c r="C110" s="71" t="s">
        <v>188</v>
      </c>
      <c r="D110" s="72">
        <v>400</v>
      </c>
      <c r="E110" s="73" t="s">
        <v>83</v>
      </c>
      <c r="F110" s="148">
        <f t="shared" si="6"/>
        <v>49.34400000000001</v>
      </c>
      <c r="G110" s="102">
        <v>0.892</v>
      </c>
      <c r="H110" s="102"/>
      <c r="I110" s="102"/>
      <c r="J110" s="102"/>
      <c r="K110" s="102">
        <v>3.51</v>
      </c>
      <c r="L110" s="102"/>
      <c r="M110" s="102"/>
      <c r="N110" s="102">
        <v>4.8</v>
      </c>
      <c r="O110" s="102"/>
      <c r="P110" s="102"/>
      <c r="Q110" s="102"/>
      <c r="R110" s="102">
        <v>1</v>
      </c>
      <c r="S110" s="102">
        <v>25.742</v>
      </c>
      <c r="T110" s="102">
        <v>3.7</v>
      </c>
      <c r="U110" s="102">
        <v>9.7</v>
      </c>
    </row>
    <row r="111" spans="1:21" ht="12.75" customHeight="1">
      <c r="A111" s="328" t="s">
        <v>189</v>
      </c>
      <c r="B111" s="328"/>
      <c r="C111" s="328"/>
      <c r="D111" s="328"/>
      <c r="E111" s="328"/>
      <c r="F111" s="177">
        <f aca="true" t="shared" si="7" ref="F111:U111">SUM(F81:F110)</f>
        <v>2521.3340000000003</v>
      </c>
      <c r="G111" s="161">
        <f t="shared" si="7"/>
        <v>61.767</v>
      </c>
      <c r="H111" s="161">
        <f t="shared" si="7"/>
        <v>0</v>
      </c>
      <c r="I111" s="161">
        <f t="shared" si="7"/>
        <v>244.687</v>
      </c>
      <c r="J111" s="161">
        <f t="shared" si="7"/>
        <v>41.804</v>
      </c>
      <c r="K111" s="161">
        <f t="shared" si="7"/>
        <v>76.71000000000001</v>
      </c>
      <c r="L111" s="161">
        <f t="shared" si="7"/>
        <v>3.1</v>
      </c>
      <c r="M111" s="161">
        <f t="shared" si="7"/>
        <v>65.35900000000001</v>
      </c>
      <c r="N111" s="161">
        <f>SUM(N81:N110)</f>
        <v>562.139</v>
      </c>
      <c r="O111" s="161">
        <f t="shared" si="7"/>
        <v>2.6</v>
      </c>
      <c r="P111" s="161">
        <f t="shared" si="7"/>
        <v>162.6</v>
      </c>
      <c r="Q111" s="161">
        <f t="shared" si="7"/>
        <v>11</v>
      </c>
      <c r="R111" s="161">
        <f t="shared" si="7"/>
        <v>36</v>
      </c>
      <c r="S111" s="161">
        <f t="shared" si="7"/>
        <v>515.8870000000001</v>
      </c>
      <c r="T111" s="161">
        <f t="shared" si="7"/>
        <v>106.212</v>
      </c>
      <c r="U111" s="161">
        <f t="shared" si="7"/>
        <v>631.4689999999999</v>
      </c>
    </row>
    <row r="112" spans="1:21" ht="12.75">
      <c r="A112" s="331" t="s">
        <v>320</v>
      </c>
      <c r="B112" s="331"/>
      <c r="C112" s="331"/>
      <c r="D112" s="331"/>
      <c r="E112" s="331"/>
      <c r="F112" s="178">
        <f>SUM(G112:U112)</f>
        <v>100</v>
      </c>
      <c r="G112" s="179">
        <f>G111/F111*100</f>
        <v>2.4497746034440495</v>
      </c>
      <c r="H112" s="179">
        <f>H111/F111*100</f>
        <v>0</v>
      </c>
      <c r="I112" s="179">
        <f>I111/F111*100</f>
        <v>9.704664276926419</v>
      </c>
      <c r="J112" s="179">
        <f>J111/F111*100</f>
        <v>1.6580111956607098</v>
      </c>
      <c r="K112" s="179">
        <f>K111/F111*100</f>
        <v>3.0424370591123586</v>
      </c>
      <c r="L112" s="179">
        <f>L111/F111*100</f>
        <v>0.12295078716266863</v>
      </c>
      <c r="M112" s="179">
        <f>M111/F111*100</f>
        <v>2.5922388703757617</v>
      </c>
      <c r="N112" s="179">
        <f>N111/F111*100</f>
        <v>22.29530082091464</v>
      </c>
      <c r="O112" s="179">
        <f>O111/F111*100</f>
        <v>0.10312001503965758</v>
      </c>
      <c r="P112" s="179">
        <f>P111/F111*100</f>
        <v>6.4489670944032005</v>
      </c>
      <c r="Q112" s="179">
        <f>Q111/F111*100</f>
        <v>0.43627698670624354</v>
      </c>
      <c r="R112" s="179">
        <f>R111/F111*100</f>
        <v>1.427815592856797</v>
      </c>
      <c r="S112" s="179">
        <f>S111/F111*100</f>
        <v>20.46087507644763</v>
      </c>
      <c r="T112" s="179">
        <f>T111/F111*100</f>
        <v>4.212531937458504</v>
      </c>
      <c r="U112" s="179">
        <f>U111/F111*100</f>
        <v>25.045035683491353</v>
      </c>
    </row>
    <row r="113" spans="1:22" s="286" customFormat="1" ht="12.75">
      <c r="A113" s="175">
        <v>1</v>
      </c>
      <c r="B113" s="278" t="s">
        <v>202</v>
      </c>
      <c r="C113" s="279" t="s">
        <v>321</v>
      </c>
      <c r="D113" s="280">
        <v>200</v>
      </c>
      <c r="E113" s="281" t="s">
        <v>322</v>
      </c>
      <c r="F113" s="282">
        <f aca="true" t="shared" si="8" ref="F113:F146">SUM(G113:U113)</f>
        <v>280.73</v>
      </c>
      <c r="G113" s="283">
        <v>0.165</v>
      </c>
      <c r="H113" s="283">
        <v>1.2</v>
      </c>
      <c r="I113" s="283">
        <v>1</v>
      </c>
      <c r="J113" s="283"/>
      <c r="K113" s="283">
        <v>17.6</v>
      </c>
      <c r="L113" s="283">
        <v>0.06</v>
      </c>
      <c r="M113" s="283">
        <v>17.8</v>
      </c>
      <c r="N113" s="283">
        <v>67.677</v>
      </c>
      <c r="O113" s="283"/>
      <c r="P113" s="283">
        <v>29.6</v>
      </c>
      <c r="Q113" s="283">
        <v>40</v>
      </c>
      <c r="R113" s="283"/>
      <c r="S113" s="283"/>
      <c r="T113" s="283">
        <v>0.065</v>
      </c>
      <c r="U113" s="284">
        <v>105.563</v>
      </c>
      <c r="V113" s="285"/>
    </row>
    <row r="114" spans="1:22" s="286" customFormat="1" ht="24">
      <c r="A114" s="107">
        <v>2</v>
      </c>
      <c r="B114" s="106"/>
      <c r="C114" s="110" t="s">
        <v>323</v>
      </c>
      <c r="D114" s="110">
        <v>550</v>
      </c>
      <c r="E114" s="107" t="s">
        <v>324</v>
      </c>
      <c r="F114" s="253">
        <f t="shared" si="8"/>
        <v>18.467</v>
      </c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>
        <v>10</v>
      </c>
      <c r="R114" s="53"/>
      <c r="S114" s="53"/>
      <c r="T114" s="53"/>
      <c r="U114" s="53">
        <v>8.467</v>
      </c>
      <c r="V114" s="285"/>
    </row>
    <row r="115" spans="1:22" s="286" customFormat="1" ht="24">
      <c r="A115" s="175">
        <v>3</v>
      </c>
      <c r="B115" s="110" t="s">
        <v>325</v>
      </c>
      <c r="C115" s="110" t="s">
        <v>326</v>
      </c>
      <c r="D115" s="110">
        <v>350</v>
      </c>
      <c r="E115" s="107" t="s">
        <v>327</v>
      </c>
      <c r="F115" s="253">
        <f t="shared" si="8"/>
        <v>70.024</v>
      </c>
      <c r="G115" s="53"/>
      <c r="H115" s="53"/>
      <c r="I115" s="53"/>
      <c r="J115" s="53"/>
      <c r="K115" s="53"/>
      <c r="L115" s="53"/>
      <c r="M115" s="53"/>
      <c r="N115" s="53">
        <v>38</v>
      </c>
      <c r="O115" s="53"/>
      <c r="P115" s="53"/>
      <c r="Q115" s="53"/>
      <c r="R115" s="53"/>
      <c r="S115" s="53">
        <v>24</v>
      </c>
      <c r="T115" s="53"/>
      <c r="U115" s="53">
        <v>8.024</v>
      </c>
      <c r="V115" s="285"/>
    </row>
    <row r="116" spans="1:22" s="286" customFormat="1" ht="12.75" customHeight="1">
      <c r="A116" s="175">
        <v>4</v>
      </c>
      <c r="B116" s="47" t="s">
        <v>329</v>
      </c>
      <c r="C116" s="47" t="s">
        <v>330</v>
      </c>
      <c r="D116" s="47">
        <v>800</v>
      </c>
      <c r="E116" s="49" t="s">
        <v>331</v>
      </c>
      <c r="F116" s="254">
        <f t="shared" si="8"/>
        <v>60.31700000000001</v>
      </c>
      <c r="G116" s="55"/>
      <c r="H116" s="55"/>
      <c r="I116" s="55">
        <v>15.2</v>
      </c>
      <c r="J116" s="55">
        <v>11.5</v>
      </c>
      <c r="K116" s="55"/>
      <c r="L116" s="55"/>
      <c r="M116" s="55"/>
      <c r="N116" s="55">
        <v>4.5</v>
      </c>
      <c r="O116" s="55"/>
      <c r="P116" s="55"/>
      <c r="Q116" s="55"/>
      <c r="R116" s="55">
        <v>4</v>
      </c>
      <c r="S116" s="55">
        <v>3.2</v>
      </c>
      <c r="T116" s="55">
        <v>6.4</v>
      </c>
      <c r="U116" s="55">
        <v>15.517</v>
      </c>
      <c r="V116" s="285"/>
    </row>
    <row r="117" spans="1:22" s="286" customFormat="1" ht="12.75" customHeight="1">
      <c r="A117" s="107">
        <v>5</v>
      </c>
      <c r="B117" s="105" t="s">
        <v>206</v>
      </c>
      <c r="C117" s="110" t="s">
        <v>332</v>
      </c>
      <c r="D117" s="110"/>
      <c r="E117" s="107" t="s">
        <v>333</v>
      </c>
      <c r="F117" s="253">
        <f t="shared" si="8"/>
        <v>41.189</v>
      </c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>
        <v>41.189</v>
      </c>
      <c r="V117" s="285"/>
    </row>
    <row r="118" spans="1:22" s="286" customFormat="1" ht="12.75" customHeight="1">
      <c r="A118" s="175">
        <v>6</v>
      </c>
      <c r="B118" s="105" t="s">
        <v>334</v>
      </c>
      <c r="C118" s="110" t="s">
        <v>335</v>
      </c>
      <c r="D118" s="110">
        <v>500</v>
      </c>
      <c r="E118" s="107" t="s">
        <v>130</v>
      </c>
      <c r="F118" s="253">
        <f t="shared" si="8"/>
        <v>87.779</v>
      </c>
      <c r="G118" s="53"/>
      <c r="H118" s="53"/>
      <c r="I118" s="53">
        <v>4</v>
      </c>
      <c r="J118" s="53"/>
      <c r="K118" s="53"/>
      <c r="L118" s="53"/>
      <c r="M118" s="53"/>
      <c r="N118" s="53">
        <v>7</v>
      </c>
      <c r="O118" s="53"/>
      <c r="P118" s="53"/>
      <c r="Q118" s="53"/>
      <c r="R118" s="53"/>
      <c r="S118" s="53"/>
      <c r="T118" s="53">
        <v>0.1</v>
      </c>
      <c r="U118" s="53">
        <v>76.679</v>
      </c>
      <c r="V118" s="285"/>
    </row>
    <row r="119" spans="1:22" s="286" customFormat="1" ht="24" customHeight="1">
      <c r="A119" s="175">
        <v>7</v>
      </c>
      <c r="B119" s="105" t="s">
        <v>207</v>
      </c>
      <c r="C119" s="250" t="s">
        <v>336</v>
      </c>
      <c r="D119" s="288">
        <v>160</v>
      </c>
      <c r="E119" s="235" t="s">
        <v>208</v>
      </c>
      <c r="F119" s="255">
        <f t="shared" si="8"/>
        <v>126.14600000000002</v>
      </c>
      <c r="G119" s="231">
        <v>2</v>
      </c>
      <c r="H119" s="231"/>
      <c r="I119" s="231">
        <v>28</v>
      </c>
      <c r="J119" s="231"/>
      <c r="K119" s="231">
        <v>0</v>
      </c>
      <c r="L119" s="231"/>
      <c r="M119" s="231"/>
      <c r="N119" s="231">
        <v>47</v>
      </c>
      <c r="O119" s="231"/>
      <c r="P119" s="231"/>
      <c r="Q119" s="231"/>
      <c r="R119" s="231"/>
      <c r="S119" s="231"/>
      <c r="T119" s="231">
        <v>4.15</v>
      </c>
      <c r="U119" s="231">
        <v>44.996</v>
      </c>
      <c r="V119" s="285"/>
    </row>
    <row r="120" spans="1:22" s="286" customFormat="1" ht="15" customHeight="1">
      <c r="A120" s="107">
        <v>8</v>
      </c>
      <c r="B120" s="106" t="s">
        <v>203</v>
      </c>
      <c r="C120" s="110" t="s">
        <v>337</v>
      </c>
      <c r="D120" s="110">
        <v>150</v>
      </c>
      <c r="E120" s="107" t="s">
        <v>108</v>
      </c>
      <c r="F120" s="253">
        <f t="shared" si="8"/>
        <v>142.602</v>
      </c>
      <c r="G120" s="53"/>
      <c r="H120" s="53"/>
      <c r="I120" s="53">
        <v>2</v>
      </c>
      <c r="J120" s="53"/>
      <c r="K120" s="53"/>
      <c r="L120" s="53"/>
      <c r="M120" s="53"/>
      <c r="N120" s="53">
        <v>70</v>
      </c>
      <c r="O120" s="53"/>
      <c r="P120" s="53">
        <v>48</v>
      </c>
      <c r="Q120" s="53"/>
      <c r="R120" s="53"/>
      <c r="S120" s="53"/>
      <c r="T120" s="53">
        <v>1</v>
      </c>
      <c r="U120" s="53">
        <v>21.601999999999997</v>
      </c>
      <c r="V120" s="285"/>
    </row>
    <row r="121" spans="1:22" s="286" customFormat="1" ht="24" customHeight="1">
      <c r="A121" s="175">
        <v>9</v>
      </c>
      <c r="B121" s="105" t="s">
        <v>203</v>
      </c>
      <c r="C121" s="110" t="s">
        <v>338</v>
      </c>
      <c r="D121" s="110">
        <v>400</v>
      </c>
      <c r="E121" s="107" t="s">
        <v>339</v>
      </c>
      <c r="F121" s="253">
        <f t="shared" si="8"/>
        <v>27</v>
      </c>
      <c r="G121" s="53"/>
      <c r="H121" s="53"/>
      <c r="I121" s="53"/>
      <c r="J121" s="53"/>
      <c r="K121" s="53"/>
      <c r="L121" s="53"/>
      <c r="M121" s="53"/>
      <c r="N121" s="53"/>
      <c r="O121" s="53"/>
      <c r="P121" s="53">
        <v>22</v>
      </c>
      <c r="Q121" s="53"/>
      <c r="R121" s="53"/>
      <c r="S121" s="53"/>
      <c r="T121" s="53"/>
      <c r="U121" s="53">
        <v>5</v>
      </c>
      <c r="V121" s="285"/>
    </row>
    <row r="122" spans="1:22" s="286" customFormat="1" ht="36" customHeight="1">
      <c r="A122" s="175">
        <v>10</v>
      </c>
      <c r="B122" s="105" t="s">
        <v>201</v>
      </c>
      <c r="C122" s="110" t="s">
        <v>340</v>
      </c>
      <c r="D122" s="110">
        <v>350</v>
      </c>
      <c r="E122" s="107" t="s">
        <v>341</v>
      </c>
      <c r="F122" s="253">
        <f t="shared" si="8"/>
        <v>26.929</v>
      </c>
      <c r="G122" s="53"/>
      <c r="H122" s="53"/>
      <c r="I122" s="53">
        <v>2</v>
      </c>
      <c r="J122" s="53"/>
      <c r="K122" s="53"/>
      <c r="L122" s="53"/>
      <c r="M122" s="53"/>
      <c r="N122" s="53">
        <v>1.5</v>
      </c>
      <c r="O122" s="53">
        <v>0.208</v>
      </c>
      <c r="P122" s="53"/>
      <c r="Q122" s="53"/>
      <c r="R122" s="53">
        <v>1.3</v>
      </c>
      <c r="S122" s="53">
        <v>15</v>
      </c>
      <c r="T122" s="53">
        <v>0.84</v>
      </c>
      <c r="U122" s="53">
        <v>6.081</v>
      </c>
      <c r="V122" s="285"/>
    </row>
    <row r="123" spans="1:22" s="286" customFormat="1" ht="24">
      <c r="A123" s="107">
        <v>11</v>
      </c>
      <c r="B123" s="47" t="s">
        <v>342</v>
      </c>
      <c r="C123" s="47" t="s">
        <v>343</v>
      </c>
      <c r="D123" s="287">
        <v>1550</v>
      </c>
      <c r="E123" s="49" t="s">
        <v>328</v>
      </c>
      <c r="F123" s="289">
        <f t="shared" si="8"/>
        <v>22.312</v>
      </c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>
        <v>22.312</v>
      </c>
      <c r="R123" s="51"/>
      <c r="S123" s="51"/>
      <c r="T123" s="51"/>
      <c r="U123" s="112"/>
      <c r="V123" s="285"/>
    </row>
    <row r="124" spans="1:22" s="286" customFormat="1" ht="24" customHeight="1">
      <c r="A124" s="175">
        <v>12</v>
      </c>
      <c r="B124" s="110" t="s">
        <v>199</v>
      </c>
      <c r="C124" s="110" t="s">
        <v>344</v>
      </c>
      <c r="D124" s="110">
        <v>800</v>
      </c>
      <c r="E124" s="107" t="s">
        <v>328</v>
      </c>
      <c r="F124" s="253">
        <f t="shared" si="8"/>
        <v>24.622</v>
      </c>
      <c r="G124" s="53">
        <v>4</v>
      </c>
      <c r="H124" s="53"/>
      <c r="I124" s="53"/>
      <c r="J124" s="53"/>
      <c r="K124" s="53"/>
      <c r="L124" s="53"/>
      <c r="M124" s="53"/>
      <c r="N124" s="53">
        <v>5</v>
      </c>
      <c r="O124" s="53"/>
      <c r="P124" s="53"/>
      <c r="Q124" s="53"/>
      <c r="R124" s="53">
        <v>3</v>
      </c>
      <c r="S124" s="53"/>
      <c r="T124" s="53">
        <v>1</v>
      </c>
      <c r="U124" s="53">
        <v>11.622</v>
      </c>
      <c r="V124" s="285"/>
    </row>
    <row r="125" spans="1:22" s="286" customFormat="1" ht="24" customHeight="1">
      <c r="A125" s="175">
        <v>13</v>
      </c>
      <c r="B125" s="110" t="s">
        <v>195</v>
      </c>
      <c r="C125" s="110" t="s">
        <v>345</v>
      </c>
      <c r="D125" s="110">
        <v>1300</v>
      </c>
      <c r="E125" s="107" t="s">
        <v>346</v>
      </c>
      <c r="F125" s="253">
        <f t="shared" si="8"/>
        <v>31.715999999999998</v>
      </c>
      <c r="G125" s="53"/>
      <c r="H125" s="53"/>
      <c r="I125" s="53"/>
      <c r="J125" s="53">
        <v>4.816</v>
      </c>
      <c r="K125" s="53"/>
      <c r="L125" s="53"/>
      <c r="M125" s="53"/>
      <c r="N125" s="53">
        <v>3</v>
      </c>
      <c r="O125" s="53"/>
      <c r="P125" s="53"/>
      <c r="Q125" s="53"/>
      <c r="R125" s="53"/>
      <c r="S125" s="53"/>
      <c r="T125" s="53"/>
      <c r="U125" s="53">
        <v>23.9</v>
      </c>
      <c r="V125" s="285"/>
    </row>
    <row r="126" spans="1:22" s="286" customFormat="1" ht="12.75" customHeight="1">
      <c r="A126" s="107">
        <v>14</v>
      </c>
      <c r="B126" s="108" t="s">
        <v>200</v>
      </c>
      <c r="C126" s="250" t="s">
        <v>347</v>
      </c>
      <c r="D126" s="288">
        <v>400</v>
      </c>
      <c r="E126" s="235" t="s">
        <v>348</v>
      </c>
      <c r="F126" s="255">
        <f t="shared" si="8"/>
        <v>141.838</v>
      </c>
      <c r="G126" s="231">
        <v>1.8</v>
      </c>
      <c r="H126" s="231"/>
      <c r="I126" s="231">
        <v>12</v>
      </c>
      <c r="J126" s="231"/>
      <c r="K126" s="231"/>
      <c r="L126" s="231"/>
      <c r="M126" s="231"/>
      <c r="N126" s="231">
        <v>13</v>
      </c>
      <c r="O126" s="231"/>
      <c r="P126" s="231"/>
      <c r="Q126" s="231"/>
      <c r="R126" s="231">
        <v>20</v>
      </c>
      <c r="S126" s="231"/>
      <c r="T126" s="231">
        <v>3.68</v>
      </c>
      <c r="U126" s="231">
        <v>91.358</v>
      </c>
      <c r="V126" s="285"/>
    </row>
    <row r="127" spans="1:22" s="286" customFormat="1" ht="12.75" customHeight="1">
      <c r="A127" s="175">
        <v>15</v>
      </c>
      <c r="B127" s="246"/>
      <c r="C127" s="110" t="s">
        <v>377</v>
      </c>
      <c r="D127" s="110">
        <v>200</v>
      </c>
      <c r="E127" s="107" t="s">
        <v>108</v>
      </c>
      <c r="F127" s="253">
        <f t="shared" si="8"/>
        <v>153.534</v>
      </c>
      <c r="G127" s="53"/>
      <c r="H127" s="53" t="s">
        <v>398</v>
      </c>
      <c r="I127" s="53" t="s">
        <v>398</v>
      </c>
      <c r="J127" s="53" t="s">
        <v>398</v>
      </c>
      <c r="K127" s="53">
        <v>32</v>
      </c>
      <c r="L127" s="53"/>
      <c r="M127" s="53">
        <v>3.5</v>
      </c>
      <c r="N127" s="53">
        <v>65.6</v>
      </c>
      <c r="O127" s="53"/>
      <c r="P127" s="53">
        <v>34</v>
      </c>
      <c r="Q127" s="53">
        <v>0.5</v>
      </c>
      <c r="R127" s="53">
        <v>1</v>
      </c>
      <c r="S127" s="53"/>
      <c r="T127" s="53">
        <v>0.2</v>
      </c>
      <c r="U127" s="53">
        <v>16.733999999999998</v>
      </c>
      <c r="V127" s="285"/>
    </row>
    <row r="128" spans="1:22" s="286" customFormat="1" ht="24">
      <c r="A128" s="175">
        <v>16</v>
      </c>
      <c r="B128" s="109"/>
      <c r="C128" s="290" t="s">
        <v>378</v>
      </c>
      <c r="D128" s="291">
        <v>200</v>
      </c>
      <c r="E128" s="292" t="s">
        <v>108</v>
      </c>
      <c r="F128" s="256">
        <f>SUM(G128:U128)</f>
        <v>302.433</v>
      </c>
      <c r="G128" s="249"/>
      <c r="H128" s="249"/>
      <c r="I128" s="249"/>
      <c r="J128" s="249"/>
      <c r="K128" s="249"/>
      <c r="L128" s="249"/>
      <c r="M128" s="249">
        <v>157.2</v>
      </c>
      <c r="N128" s="249">
        <v>59</v>
      </c>
      <c r="O128" s="249"/>
      <c r="P128" s="249">
        <v>7.7</v>
      </c>
      <c r="Q128" s="249">
        <v>15</v>
      </c>
      <c r="R128" s="249">
        <v>6</v>
      </c>
      <c r="S128" s="249"/>
      <c r="T128" s="249">
        <v>1.2</v>
      </c>
      <c r="U128" s="249">
        <v>56.333</v>
      </c>
      <c r="V128" s="285"/>
    </row>
    <row r="129" spans="1:22" s="286" customFormat="1" ht="24" customHeight="1">
      <c r="A129" s="107">
        <v>17</v>
      </c>
      <c r="B129" s="110" t="s">
        <v>198</v>
      </c>
      <c r="C129" s="110" t="s">
        <v>349</v>
      </c>
      <c r="D129" s="110">
        <v>450</v>
      </c>
      <c r="E129" s="107" t="s">
        <v>328</v>
      </c>
      <c r="F129" s="253">
        <f t="shared" si="8"/>
        <v>71.938</v>
      </c>
      <c r="G129" s="53"/>
      <c r="H129" s="53"/>
      <c r="I129" s="53"/>
      <c r="J129" s="53">
        <v>1.6</v>
      </c>
      <c r="K129" s="53"/>
      <c r="L129" s="53"/>
      <c r="M129" s="53">
        <v>4</v>
      </c>
      <c r="N129" s="53">
        <v>3.5</v>
      </c>
      <c r="O129" s="53"/>
      <c r="P129" s="53">
        <v>20</v>
      </c>
      <c r="Q129" s="53"/>
      <c r="R129" s="53"/>
      <c r="S129" s="53"/>
      <c r="T129" s="53">
        <v>0.5</v>
      </c>
      <c r="U129" s="53">
        <v>42.338</v>
      </c>
      <c r="V129" s="285"/>
    </row>
    <row r="130" spans="1:22" s="286" customFormat="1" ht="24" customHeight="1">
      <c r="A130" s="175">
        <v>18</v>
      </c>
      <c r="B130" s="110" t="s">
        <v>194</v>
      </c>
      <c r="C130" s="250" t="s">
        <v>381</v>
      </c>
      <c r="D130" s="288">
        <v>1450</v>
      </c>
      <c r="E130" s="235" t="s">
        <v>328</v>
      </c>
      <c r="F130" s="255">
        <f t="shared" si="8"/>
        <v>115.453</v>
      </c>
      <c r="G130" s="231">
        <v>1.3</v>
      </c>
      <c r="H130" s="231">
        <v>3</v>
      </c>
      <c r="I130" s="231"/>
      <c r="J130" s="231">
        <v>10</v>
      </c>
      <c r="K130" s="231"/>
      <c r="L130" s="231"/>
      <c r="M130" s="231"/>
      <c r="N130" s="231">
        <v>38.7</v>
      </c>
      <c r="O130" s="231"/>
      <c r="P130" s="231"/>
      <c r="Q130" s="231"/>
      <c r="R130" s="231"/>
      <c r="S130" s="231">
        <v>3</v>
      </c>
      <c r="T130" s="231">
        <v>4</v>
      </c>
      <c r="U130" s="231">
        <v>55.453</v>
      </c>
      <c r="V130" s="285"/>
    </row>
    <row r="131" spans="1:22" s="286" customFormat="1" ht="12.75">
      <c r="A131" s="175">
        <v>19</v>
      </c>
      <c r="B131" s="105" t="s">
        <v>194</v>
      </c>
      <c r="C131" s="110" t="s">
        <v>350</v>
      </c>
      <c r="D131" s="110"/>
      <c r="E131" s="107" t="s">
        <v>351</v>
      </c>
      <c r="F131" s="253">
        <f t="shared" si="8"/>
        <v>8.249</v>
      </c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146">
        <v>8.249</v>
      </c>
      <c r="V131" s="285"/>
    </row>
    <row r="132" spans="1:22" s="286" customFormat="1" ht="24" customHeight="1">
      <c r="A132" s="107">
        <v>20</v>
      </c>
      <c r="B132" s="105" t="s">
        <v>196</v>
      </c>
      <c r="C132" s="110" t="s">
        <v>352</v>
      </c>
      <c r="D132" s="110">
        <v>1050</v>
      </c>
      <c r="E132" s="107" t="s">
        <v>328</v>
      </c>
      <c r="F132" s="253">
        <f t="shared" si="8"/>
        <v>40.117000000000004</v>
      </c>
      <c r="G132" s="53">
        <v>0.7</v>
      </c>
      <c r="H132" s="53">
        <v>0.7</v>
      </c>
      <c r="I132" s="53">
        <v>5.2</v>
      </c>
      <c r="J132" s="53">
        <v>18</v>
      </c>
      <c r="K132" s="53"/>
      <c r="L132" s="53"/>
      <c r="M132" s="53"/>
      <c r="N132" s="53">
        <v>2.3</v>
      </c>
      <c r="O132" s="53"/>
      <c r="P132" s="53"/>
      <c r="Q132" s="53"/>
      <c r="R132" s="53"/>
      <c r="S132" s="53"/>
      <c r="T132" s="53">
        <v>2</v>
      </c>
      <c r="U132" s="146">
        <v>11.217</v>
      </c>
      <c r="V132" s="285"/>
    </row>
    <row r="133" spans="1:22" s="286" customFormat="1" ht="24">
      <c r="A133" s="175">
        <v>21</v>
      </c>
      <c r="B133" s="105"/>
      <c r="C133" s="110" t="s">
        <v>353</v>
      </c>
      <c r="D133" s="110">
        <v>950</v>
      </c>
      <c r="E133" s="107" t="s">
        <v>328</v>
      </c>
      <c r="F133" s="253">
        <f t="shared" si="8"/>
        <v>22.332</v>
      </c>
      <c r="G133" s="53"/>
      <c r="H133" s="53"/>
      <c r="I133" s="53"/>
      <c r="J133" s="53"/>
      <c r="K133" s="53"/>
      <c r="L133" s="53"/>
      <c r="M133" s="53"/>
      <c r="N133" s="53">
        <v>13</v>
      </c>
      <c r="O133" s="53"/>
      <c r="P133" s="53"/>
      <c r="Q133" s="53"/>
      <c r="R133" s="53"/>
      <c r="S133" s="53"/>
      <c r="T133" s="53">
        <v>2</v>
      </c>
      <c r="U133" s="146">
        <v>7.332</v>
      </c>
      <c r="V133" s="285"/>
    </row>
    <row r="134" spans="1:22" s="286" customFormat="1" ht="24" customHeight="1">
      <c r="A134" s="175">
        <v>22</v>
      </c>
      <c r="B134" s="105" t="s">
        <v>42</v>
      </c>
      <c r="C134" s="110" t="s">
        <v>354</v>
      </c>
      <c r="D134" s="110">
        <v>1200</v>
      </c>
      <c r="E134" s="107" t="s">
        <v>328</v>
      </c>
      <c r="F134" s="253">
        <f t="shared" si="8"/>
        <v>44.206</v>
      </c>
      <c r="G134" s="53"/>
      <c r="H134" s="53"/>
      <c r="I134" s="53"/>
      <c r="J134" s="53"/>
      <c r="K134" s="53"/>
      <c r="L134" s="53"/>
      <c r="M134" s="53"/>
      <c r="N134" s="53">
        <v>26</v>
      </c>
      <c r="O134" s="53"/>
      <c r="P134" s="53"/>
      <c r="Q134" s="53"/>
      <c r="R134" s="53"/>
      <c r="S134" s="53"/>
      <c r="T134" s="53">
        <v>2.2</v>
      </c>
      <c r="U134" s="146">
        <v>16.006</v>
      </c>
      <c r="V134" s="285"/>
    </row>
    <row r="135" spans="1:22" s="286" customFormat="1" ht="24" customHeight="1">
      <c r="A135" s="107">
        <v>23</v>
      </c>
      <c r="B135" s="110" t="s">
        <v>384</v>
      </c>
      <c r="C135" s="110" t="s">
        <v>355</v>
      </c>
      <c r="D135" s="110">
        <v>900</v>
      </c>
      <c r="E135" s="107" t="s">
        <v>328</v>
      </c>
      <c r="F135" s="253">
        <f t="shared" si="8"/>
        <v>10.552000000000001</v>
      </c>
      <c r="G135" s="53">
        <v>2.25</v>
      </c>
      <c r="H135" s="53">
        <v>2.65</v>
      </c>
      <c r="I135" s="53"/>
      <c r="J135" s="53">
        <v>1</v>
      </c>
      <c r="K135" s="53"/>
      <c r="L135" s="53"/>
      <c r="M135" s="53"/>
      <c r="N135" s="53">
        <v>2.2</v>
      </c>
      <c r="O135" s="53"/>
      <c r="P135" s="53"/>
      <c r="Q135" s="53"/>
      <c r="R135" s="53"/>
      <c r="S135" s="53"/>
      <c r="T135" s="53">
        <v>1.45</v>
      </c>
      <c r="U135" s="53">
        <v>1.002</v>
      </c>
      <c r="V135" s="285"/>
    </row>
    <row r="136" spans="1:22" s="286" customFormat="1" ht="24" customHeight="1">
      <c r="A136" s="175">
        <v>24</v>
      </c>
      <c r="B136" s="106" t="s">
        <v>209</v>
      </c>
      <c r="C136" s="110" t="s">
        <v>356</v>
      </c>
      <c r="D136" s="110">
        <v>1100</v>
      </c>
      <c r="E136" s="107" t="s">
        <v>328</v>
      </c>
      <c r="F136" s="253">
        <f t="shared" si="8"/>
        <v>84.337</v>
      </c>
      <c r="G136" s="53">
        <v>7</v>
      </c>
      <c r="H136" s="53">
        <v>9</v>
      </c>
      <c r="I136" s="53">
        <v>1.5</v>
      </c>
      <c r="J136" s="53">
        <v>12</v>
      </c>
      <c r="K136" s="53"/>
      <c r="L136" s="53">
        <v>1</v>
      </c>
      <c r="M136" s="53"/>
      <c r="N136" s="53">
        <v>34.5</v>
      </c>
      <c r="O136" s="53"/>
      <c r="P136" s="53"/>
      <c r="Q136" s="53"/>
      <c r="R136" s="53"/>
      <c r="S136" s="53"/>
      <c r="T136" s="53">
        <v>2</v>
      </c>
      <c r="U136" s="53">
        <v>17.337</v>
      </c>
      <c r="V136" s="285"/>
    </row>
    <row r="137" spans="1:22" s="286" customFormat="1" ht="24" customHeight="1">
      <c r="A137" s="175">
        <v>25</v>
      </c>
      <c r="B137" s="106" t="s">
        <v>383</v>
      </c>
      <c r="C137" s="110" t="s">
        <v>357</v>
      </c>
      <c r="D137" s="110">
        <v>800</v>
      </c>
      <c r="E137" s="107" t="s">
        <v>328</v>
      </c>
      <c r="F137" s="253">
        <f t="shared" si="8"/>
        <v>15.709</v>
      </c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>
        <v>9.03</v>
      </c>
      <c r="T137" s="53">
        <v>1</v>
      </c>
      <c r="U137" s="53">
        <v>5.679</v>
      </c>
      <c r="V137" s="285"/>
    </row>
    <row r="138" spans="1:22" s="286" customFormat="1" ht="24" customHeight="1">
      <c r="A138" s="107">
        <v>26</v>
      </c>
      <c r="B138" s="106" t="s">
        <v>204</v>
      </c>
      <c r="C138" s="110" t="s">
        <v>205</v>
      </c>
      <c r="D138" s="110">
        <v>450</v>
      </c>
      <c r="E138" s="107" t="s">
        <v>328</v>
      </c>
      <c r="F138" s="253">
        <f t="shared" si="8"/>
        <v>31.980999999999998</v>
      </c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>
        <v>0.4</v>
      </c>
      <c r="U138" s="53">
        <v>31.581</v>
      </c>
      <c r="V138" s="285"/>
    </row>
    <row r="139" spans="1:22" s="286" customFormat="1" ht="24" customHeight="1">
      <c r="A139" s="175">
        <v>27</v>
      </c>
      <c r="B139" s="106" t="s">
        <v>210</v>
      </c>
      <c r="C139" s="110" t="s">
        <v>358</v>
      </c>
      <c r="D139" s="110">
        <v>850</v>
      </c>
      <c r="E139" s="107" t="s">
        <v>328</v>
      </c>
      <c r="F139" s="253">
        <f t="shared" si="8"/>
        <v>23.564</v>
      </c>
      <c r="G139" s="53">
        <v>0.05</v>
      </c>
      <c r="H139" s="53"/>
      <c r="I139" s="53"/>
      <c r="J139" s="53">
        <v>1</v>
      </c>
      <c r="K139" s="53"/>
      <c r="L139" s="53"/>
      <c r="M139" s="53"/>
      <c r="N139" s="53"/>
      <c r="O139" s="53"/>
      <c r="P139" s="53"/>
      <c r="Q139" s="53"/>
      <c r="R139" s="53"/>
      <c r="S139" s="53">
        <v>11.95</v>
      </c>
      <c r="T139" s="53">
        <v>1</v>
      </c>
      <c r="U139" s="53">
        <v>9.564</v>
      </c>
      <c r="V139" s="285"/>
    </row>
    <row r="140" spans="1:22" s="286" customFormat="1" ht="15" customHeight="1">
      <c r="A140" s="175">
        <v>28</v>
      </c>
      <c r="B140" s="111"/>
      <c r="C140" s="293" t="s">
        <v>359</v>
      </c>
      <c r="D140" s="294">
        <v>700</v>
      </c>
      <c r="E140" s="295" t="s">
        <v>328</v>
      </c>
      <c r="F140" s="255">
        <f t="shared" si="8"/>
        <v>20.539</v>
      </c>
      <c r="G140" s="240"/>
      <c r="H140" s="231"/>
      <c r="I140" s="231">
        <v>1.95</v>
      </c>
      <c r="J140" s="240">
        <v>10.25</v>
      </c>
      <c r="K140" s="240"/>
      <c r="L140" s="240"/>
      <c r="M140" s="231"/>
      <c r="N140" s="240"/>
      <c r="O140" s="231"/>
      <c r="P140" s="231"/>
      <c r="Q140" s="231"/>
      <c r="R140" s="231"/>
      <c r="S140" s="231"/>
      <c r="T140" s="240"/>
      <c r="U140" s="240">
        <v>8.339</v>
      </c>
      <c r="V140" s="285"/>
    </row>
    <row r="141" spans="1:22" s="286" customFormat="1" ht="24" customHeight="1">
      <c r="A141" s="107">
        <v>29</v>
      </c>
      <c r="B141" s="110" t="s">
        <v>190</v>
      </c>
      <c r="C141" s="110" t="s">
        <v>360</v>
      </c>
      <c r="D141" s="110">
        <v>650</v>
      </c>
      <c r="E141" s="107" t="s">
        <v>328</v>
      </c>
      <c r="F141" s="253">
        <f t="shared" si="8"/>
        <v>49.778</v>
      </c>
      <c r="G141" s="53">
        <v>5</v>
      </c>
      <c r="H141" s="53">
        <v>5</v>
      </c>
      <c r="I141" s="53"/>
      <c r="J141" s="53"/>
      <c r="K141" s="53"/>
      <c r="L141" s="53"/>
      <c r="M141" s="53"/>
      <c r="N141" s="53">
        <v>22</v>
      </c>
      <c r="O141" s="53"/>
      <c r="P141" s="53"/>
      <c r="Q141" s="53"/>
      <c r="R141" s="53"/>
      <c r="S141" s="53"/>
      <c r="T141" s="53"/>
      <c r="U141" s="53">
        <v>17.778</v>
      </c>
      <c r="V141" s="296"/>
    </row>
    <row r="142" spans="1:22" s="286" customFormat="1" ht="24" customHeight="1">
      <c r="A142" s="175">
        <v>30</v>
      </c>
      <c r="B142" s="47" t="s">
        <v>191</v>
      </c>
      <c r="C142" s="47" t="s">
        <v>361</v>
      </c>
      <c r="D142" s="287">
        <v>400</v>
      </c>
      <c r="E142" s="49" t="s">
        <v>328</v>
      </c>
      <c r="F142" s="253">
        <f t="shared" si="8"/>
        <v>24.976</v>
      </c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>
        <v>21.876</v>
      </c>
      <c r="T142" s="55">
        <v>0.2</v>
      </c>
      <c r="U142" s="53">
        <v>2.9</v>
      </c>
      <c r="V142" s="297"/>
    </row>
    <row r="143" spans="1:22" s="286" customFormat="1" ht="24" customHeight="1">
      <c r="A143" s="175">
        <v>31</v>
      </c>
      <c r="B143" s="274" t="s">
        <v>365</v>
      </c>
      <c r="C143" s="47" t="s">
        <v>362</v>
      </c>
      <c r="D143" s="287">
        <v>300</v>
      </c>
      <c r="E143" s="49" t="s">
        <v>214</v>
      </c>
      <c r="F143" s="253">
        <f t="shared" si="8"/>
        <v>201.157</v>
      </c>
      <c r="G143" s="112">
        <v>0.23</v>
      </c>
      <c r="H143" s="53"/>
      <c r="I143" s="53"/>
      <c r="J143" s="112"/>
      <c r="K143" s="112"/>
      <c r="L143" s="112"/>
      <c r="M143" s="53"/>
      <c r="N143" s="112">
        <v>8</v>
      </c>
      <c r="O143" s="53"/>
      <c r="P143" s="53">
        <v>26.3</v>
      </c>
      <c r="Q143" s="53"/>
      <c r="R143" s="53">
        <v>6</v>
      </c>
      <c r="S143" s="53">
        <v>67.5</v>
      </c>
      <c r="T143" s="55">
        <v>45</v>
      </c>
      <c r="U143" s="112">
        <v>48.127</v>
      </c>
      <c r="V143" s="297"/>
    </row>
    <row r="144" spans="1:22" s="286" customFormat="1" ht="48.75" customHeight="1">
      <c r="A144" s="107">
        <v>32</v>
      </c>
      <c r="B144" s="273" t="s">
        <v>365</v>
      </c>
      <c r="C144" s="273" t="s">
        <v>366</v>
      </c>
      <c r="D144" s="273">
        <v>600</v>
      </c>
      <c r="E144" s="298" t="s">
        <v>367</v>
      </c>
      <c r="F144" s="299">
        <f>SUM(G144:U144)</f>
        <v>105.553</v>
      </c>
      <c r="G144" s="300"/>
      <c r="H144" s="300"/>
      <c r="I144" s="300">
        <v>2.55</v>
      </c>
      <c r="J144" s="300">
        <v>4.59</v>
      </c>
      <c r="K144" s="300"/>
      <c r="L144" s="300"/>
      <c r="M144" s="300"/>
      <c r="N144" s="300">
        <v>2</v>
      </c>
      <c r="O144" s="300"/>
      <c r="P144" s="300"/>
      <c r="Q144" s="300"/>
      <c r="R144" s="300"/>
      <c r="S144" s="300">
        <v>30</v>
      </c>
      <c r="T144" s="300">
        <v>1</v>
      </c>
      <c r="U144" s="300">
        <v>65.413</v>
      </c>
      <c r="V144" s="297"/>
    </row>
    <row r="145" spans="1:22" s="286" customFormat="1" ht="24" customHeight="1">
      <c r="A145" s="175">
        <v>33</v>
      </c>
      <c r="B145" s="252" t="s">
        <v>192</v>
      </c>
      <c r="C145" s="252" t="s">
        <v>363</v>
      </c>
      <c r="D145" s="301">
        <v>600</v>
      </c>
      <c r="E145" s="302" t="s">
        <v>372</v>
      </c>
      <c r="F145" s="253">
        <f t="shared" si="8"/>
        <v>43.033</v>
      </c>
      <c r="G145" s="104"/>
      <c r="H145" s="104"/>
      <c r="I145" s="104"/>
      <c r="J145" s="104"/>
      <c r="K145" s="104"/>
      <c r="L145" s="104"/>
      <c r="M145" s="104"/>
      <c r="N145" s="104">
        <v>15</v>
      </c>
      <c r="O145" s="104"/>
      <c r="P145" s="104"/>
      <c r="Q145" s="104"/>
      <c r="R145" s="104"/>
      <c r="S145" s="104"/>
      <c r="T145" s="104">
        <v>0.2</v>
      </c>
      <c r="U145" s="104">
        <v>27.833</v>
      </c>
      <c r="V145" s="297"/>
    </row>
    <row r="146" spans="1:22" s="286" customFormat="1" ht="15" customHeight="1">
      <c r="A146" s="175">
        <v>34</v>
      </c>
      <c r="B146" s="47" t="s">
        <v>193</v>
      </c>
      <c r="C146" s="303" t="s">
        <v>364</v>
      </c>
      <c r="D146" s="232">
        <v>250</v>
      </c>
      <c r="E146" s="233" t="s">
        <v>108</v>
      </c>
      <c r="F146" s="255">
        <f t="shared" si="8"/>
        <v>81.012</v>
      </c>
      <c r="G146" s="234">
        <v>1</v>
      </c>
      <c r="H146" s="234">
        <v>14</v>
      </c>
      <c r="I146" s="234">
        <v>6</v>
      </c>
      <c r="J146" s="234"/>
      <c r="K146" s="234"/>
      <c r="L146" s="234">
        <v>0.9</v>
      </c>
      <c r="M146" s="234"/>
      <c r="N146" s="234">
        <v>9.1</v>
      </c>
      <c r="O146" s="234">
        <v>0.5</v>
      </c>
      <c r="P146" s="234">
        <v>20</v>
      </c>
      <c r="Q146" s="234"/>
      <c r="R146" s="234"/>
      <c r="S146" s="304">
        <v>24.5</v>
      </c>
      <c r="T146" s="234">
        <v>1</v>
      </c>
      <c r="U146" s="234">
        <v>4.012</v>
      </c>
      <c r="V146" s="297"/>
    </row>
    <row r="147" spans="1:21" ht="12.75">
      <c r="A147" s="183"/>
      <c r="B147" s="349" t="s">
        <v>211</v>
      </c>
      <c r="C147" s="350"/>
      <c r="D147" s="350"/>
      <c r="E147" s="351"/>
      <c r="F147" s="184">
        <f aca="true" t="shared" si="9" ref="F147:U147">SUM(F113:F146)</f>
        <v>2552.1240000000003</v>
      </c>
      <c r="G147" s="184">
        <f t="shared" si="9"/>
        <v>25.495</v>
      </c>
      <c r="H147" s="184">
        <f t="shared" si="9"/>
        <v>35.55</v>
      </c>
      <c r="I147" s="184">
        <f t="shared" si="9"/>
        <v>81.4</v>
      </c>
      <c r="J147" s="184">
        <f t="shared" si="9"/>
        <v>74.756</v>
      </c>
      <c r="K147" s="184">
        <f t="shared" si="9"/>
        <v>49.6</v>
      </c>
      <c r="L147" s="184">
        <f t="shared" si="9"/>
        <v>1.96</v>
      </c>
      <c r="M147" s="184">
        <f t="shared" si="9"/>
        <v>182.5</v>
      </c>
      <c r="N147" s="247">
        <f t="shared" si="9"/>
        <v>557.5770000000001</v>
      </c>
      <c r="O147" s="184">
        <f t="shared" si="9"/>
        <v>0.708</v>
      </c>
      <c r="P147" s="184">
        <f t="shared" si="9"/>
        <v>207.6</v>
      </c>
      <c r="Q147" s="184">
        <f t="shared" si="9"/>
        <v>87.812</v>
      </c>
      <c r="R147" s="184">
        <f t="shared" si="9"/>
        <v>41.3</v>
      </c>
      <c r="S147" s="247">
        <f t="shared" si="9"/>
        <v>210.056</v>
      </c>
      <c r="T147" s="184">
        <f t="shared" si="9"/>
        <v>82.585</v>
      </c>
      <c r="U147" s="247">
        <f t="shared" si="9"/>
        <v>913.2249999999997</v>
      </c>
    </row>
    <row r="148" spans="1:21" ht="12.75">
      <c r="A148" s="185"/>
      <c r="B148" s="352" t="s">
        <v>320</v>
      </c>
      <c r="C148" s="353"/>
      <c r="D148" s="353"/>
      <c r="E148" s="354"/>
      <c r="F148" s="186">
        <f>SUM(G148:U148)</f>
        <v>99.99999999999999</v>
      </c>
      <c r="G148" s="187">
        <f>G147*100/F147</f>
        <v>0.9989718367916292</v>
      </c>
      <c r="H148" s="187">
        <f>H147*100/F147</f>
        <v>1.3929573954870529</v>
      </c>
      <c r="I148" s="187">
        <f>I147*100/F147</f>
        <v>3.1895001966989067</v>
      </c>
      <c r="J148" s="187">
        <f>J147*100/F147</f>
        <v>2.9291680184818603</v>
      </c>
      <c r="K148" s="187">
        <f>K147*100/F147</f>
        <v>1.94347923533496</v>
      </c>
      <c r="L148" s="187">
        <f>L147*100/F147</f>
        <v>0.07679877623501051</v>
      </c>
      <c r="M148" s="187">
        <f>M147*100/F147</f>
        <v>7.150906460657867</v>
      </c>
      <c r="N148" s="187">
        <f>N147*100/F147</f>
        <v>21.84756696774922</v>
      </c>
      <c r="O148" s="187">
        <f>O147*100/F147</f>
        <v>0.027741598762442574</v>
      </c>
      <c r="P148" s="187">
        <f>P147*100/F147</f>
        <v>8.134400993055195</v>
      </c>
      <c r="Q148" s="187">
        <f>Q147*100/F147</f>
        <v>3.4407419075248686</v>
      </c>
      <c r="R148" s="187">
        <f>R147*100/F147</f>
        <v>1.6182599278091503</v>
      </c>
      <c r="S148" s="187">
        <f>S147*100/F147</f>
        <v>8.230634561643557</v>
      </c>
      <c r="T148" s="187">
        <f>T147*100/F147</f>
        <v>3.235932109881808</v>
      </c>
      <c r="U148" s="187">
        <f>U147*100/F147</f>
        <v>35.78294001388646</v>
      </c>
    </row>
    <row r="149" spans="1:22" s="33" customFormat="1" ht="12.75">
      <c r="A149" s="59">
        <v>1</v>
      </c>
      <c r="B149" s="56" t="s">
        <v>212</v>
      </c>
      <c r="C149" s="57" t="s">
        <v>213</v>
      </c>
      <c r="D149" s="58">
        <v>300</v>
      </c>
      <c r="E149" s="59" t="s">
        <v>214</v>
      </c>
      <c r="F149" s="97">
        <f>SUM(G149:U149)</f>
        <v>125.00000000000001</v>
      </c>
      <c r="G149" s="60">
        <v>13.8</v>
      </c>
      <c r="H149" s="60"/>
      <c r="I149" s="60">
        <v>55.6</v>
      </c>
      <c r="J149" s="60"/>
      <c r="K149" s="60"/>
      <c r="L149" s="60"/>
      <c r="M149" s="60">
        <v>1.2</v>
      </c>
      <c r="N149" s="60">
        <v>17.5</v>
      </c>
      <c r="O149" s="60">
        <v>0.9</v>
      </c>
      <c r="P149" s="60">
        <v>2</v>
      </c>
      <c r="Q149" s="60"/>
      <c r="R149" s="60">
        <v>31</v>
      </c>
      <c r="S149" s="60"/>
      <c r="T149" s="60">
        <v>3</v>
      </c>
      <c r="U149" s="60"/>
      <c r="V149" s="113"/>
    </row>
    <row r="150" spans="1:22" s="33" customFormat="1" ht="12.75">
      <c r="A150" s="180">
        <v>2</v>
      </c>
      <c r="B150" s="56" t="s">
        <v>399</v>
      </c>
      <c r="C150" s="57" t="s">
        <v>400</v>
      </c>
      <c r="D150" s="58">
        <v>1450</v>
      </c>
      <c r="E150" s="59" t="s">
        <v>130</v>
      </c>
      <c r="F150" s="97">
        <f>SUM(G150:U150)</f>
        <v>3.645</v>
      </c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>
        <v>3.645</v>
      </c>
      <c r="V150" s="113"/>
    </row>
    <row r="151" spans="1:22" s="33" customFormat="1" ht="12.75">
      <c r="A151" s="59">
        <v>3</v>
      </c>
      <c r="B151" s="114" t="s">
        <v>215</v>
      </c>
      <c r="C151" s="57" t="s">
        <v>216</v>
      </c>
      <c r="D151" s="58">
        <v>350</v>
      </c>
      <c r="E151" s="59" t="s">
        <v>130</v>
      </c>
      <c r="F151" s="97">
        <f aca="true" t="shared" si="10" ref="F151:F201">SUM(G151:U151)</f>
        <v>30.249999999999996</v>
      </c>
      <c r="G151" s="60">
        <v>4.6</v>
      </c>
      <c r="H151" s="60">
        <v>8.7</v>
      </c>
      <c r="I151" s="60"/>
      <c r="J151" s="60"/>
      <c r="K151" s="60"/>
      <c r="L151" s="60"/>
      <c r="M151" s="60"/>
      <c r="N151" s="60">
        <v>7.5</v>
      </c>
      <c r="O151" s="60"/>
      <c r="P151" s="60"/>
      <c r="Q151" s="60"/>
      <c r="R151" s="60"/>
      <c r="S151" s="60"/>
      <c r="T151" s="60"/>
      <c r="U151" s="60">
        <v>9.45</v>
      </c>
      <c r="V151" s="113"/>
    </row>
    <row r="152" spans="1:22" s="33" customFormat="1" ht="12.75">
      <c r="A152" s="59">
        <v>4</v>
      </c>
      <c r="B152" s="114" t="s">
        <v>217</v>
      </c>
      <c r="C152" s="57" t="s">
        <v>218</v>
      </c>
      <c r="D152" s="58">
        <v>750</v>
      </c>
      <c r="E152" s="59" t="s">
        <v>219</v>
      </c>
      <c r="F152" s="97">
        <f t="shared" si="10"/>
        <v>115.60000000000001</v>
      </c>
      <c r="G152" s="60"/>
      <c r="H152" s="60"/>
      <c r="I152" s="60">
        <v>49.5</v>
      </c>
      <c r="J152" s="60"/>
      <c r="K152" s="60"/>
      <c r="L152" s="60">
        <v>0.2</v>
      </c>
      <c r="M152" s="60"/>
      <c r="N152" s="60">
        <v>2</v>
      </c>
      <c r="O152" s="60">
        <v>0.2</v>
      </c>
      <c r="P152" s="60"/>
      <c r="Q152" s="60"/>
      <c r="R152" s="60">
        <v>20</v>
      </c>
      <c r="S152" s="60">
        <v>41.5</v>
      </c>
      <c r="T152" s="60">
        <v>2.2</v>
      </c>
      <c r="U152" s="60"/>
      <c r="V152" s="113"/>
    </row>
    <row r="153" spans="1:22" s="33" customFormat="1" ht="12.75">
      <c r="A153" s="180">
        <v>5</v>
      </c>
      <c r="B153" s="56" t="s">
        <v>220</v>
      </c>
      <c r="C153" s="57" t="s">
        <v>221</v>
      </c>
      <c r="D153" s="58">
        <v>540</v>
      </c>
      <c r="E153" s="59" t="s">
        <v>130</v>
      </c>
      <c r="F153" s="97">
        <f t="shared" si="10"/>
        <v>34.184</v>
      </c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>
        <v>11.1</v>
      </c>
      <c r="R153" s="60"/>
      <c r="S153" s="60">
        <v>3</v>
      </c>
      <c r="T153" s="60"/>
      <c r="U153" s="60">
        <v>20.084</v>
      </c>
      <c r="V153" s="113"/>
    </row>
    <row r="154" spans="1:22" s="33" customFormat="1" ht="12.75">
      <c r="A154" s="59">
        <v>6</v>
      </c>
      <c r="B154" s="61"/>
      <c r="C154" s="236" t="s">
        <v>222</v>
      </c>
      <c r="D154" s="237">
        <v>540</v>
      </c>
      <c r="E154" s="238" t="s">
        <v>223</v>
      </c>
      <c r="F154" s="202">
        <f t="shared" si="10"/>
        <v>102.947</v>
      </c>
      <c r="G154" s="239">
        <v>3</v>
      </c>
      <c r="H154" s="239">
        <v>6</v>
      </c>
      <c r="I154" s="239">
        <v>34</v>
      </c>
      <c r="J154" s="239"/>
      <c r="K154" s="239">
        <v>20</v>
      </c>
      <c r="L154" s="239"/>
      <c r="M154" s="239"/>
      <c r="N154" s="239">
        <v>15</v>
      </c>
      <c r="O154" s="239"/>
      <c r="P154" s="239">
        <v>11</v>
      </c>
      <c r="Q154" s="239"/>
      <c r="R154" s="239"/>
      <c r="S154" s="239"/>
      <c r="T154" s="239">
        <v>3</v>
      </c>
      <c r="U154" s="239">
        <v>10.947</v>
      </c>
      <c r="V154" s="113"/>
    </row>
    <row r="155" spans="1:22" s="33" customFormat="1" ht="12.75">
      <c r="A155" s="59">
        <v>7</v>
      </c>
      <c r="B155" s="61"/>
      <c r="C155" s="57" t="s">
        <v>224</v>
      </c>
      <c r="D155" s="58">
        <v>1300</v>
      </c>
      <c r="E155" s="59" t="s">
        <v>197</v>
      </c>
      <c r="F155" s="97">
        <f t="shared" si="10"/>
        <v>49.773999999999994</v>
      </c>
      <c r="G155" s="60"/>
      <c r="H155" s="60"/>
      <c r="I155" s="60"/>
      <c r="J155" s="60">
        <v>5.3</v>
      </c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>
        <v>44.474</v>
      </c>
      <c r="V155" s="113"/>
    </row>
    <row r="156" spans="1:22" s="33" customFormat="1" ht="12.75">
      <c r="A156" s="180">
        <v>8</v>
      </c>
      <c r="B156" s="61"/>
      <c r="C156" s="57" t="s">
        <v>225</v>
      </c>
      <c r="D156" s="58">
        <v>1450</v>
      </c>
      <c r="E156" s="59" t="s">
        <v>197</v>
      </c>
      <c r="F156" s="97">
        <f t="shared" si="10"/>
        <v>6.176</v>
      </c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>
        <v>6.176</v>
      </c>
      <c r="V156" s="113"/>
    </row>
    <row r="157" spans="1:22" s="33" customFormat="1" ht="12.75">
      <c r="A157" s="59">
        <v>9</v>
      </c>
      <c r="B157" s="57" t="s">
        <v>226</v>
      </c>
      <c r="C157" s="57" t="s">
        <v>227</v>
      </c>
      <c r="D157" s="58">
        <v>1306</v>
      </c>
      <c r="E157" s="59" t="s">
        <v>37</v>
      </c>
      <c r="F157" s="97">
        <f t="shared" si="10"/>
        <v>47.7</v>
      </c>
      <c r="G157" s="60">
        <v>4</v>
      </c>
      <c r="H157" s="60"/>
      <c r="I157" s="60"/>
      <c r="J157" s="60"/>
      <c r="K157" s="60"/>
      <c r="L157" s="60"/>
      <c r="M157" s="60"/>
      <c r="N157" s="60">
        <v>14.7</v>
      </c>
      <c r="O157" s="60"/>
      <c r="P157" s="60"/>
      <c r="Q157" s="60"/>
      <c r="R157" s="60"/>
      <c r="S157" s="60">
        <v>2</v>
      </c>
      <c r="T157" s="60">
        <v>1</v>
      </c>
      <c r="U157" s="60">
        <v>26</v>
      </c>
      <c r="V157" s="113"/>
    </row>
    <row r="158" spans="1:22" s="33" customFormat="1" ht="24">
      <c r="A158" s="59">
        <v>10</v>
      </c>
      <c r="B158" s="56" t="s">
        <v>228</v>
      </c>
      <c r="C158" s="57" t="s">
        <v>389</v>
      </c>
      <c r="D158" s="58">
        <v>1000</v>
      </c>
      <c r="E158" s="59" t="s">
        <v>229</v>
      </c>
      <c r="F158" s="97">
        <f t="shared" si="10"/>
        <v>19</v>
      </c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>
        <v>19</v>
      </c>
      <c r="V158" s="113"/>
    </row>
    <row r="159" spans="1:22" s="33" customFormat="1" ht="12.75">
      <c r="A159" s="180">
        <v>11</v>
      </c>
      <c r="B159" s="61"/>
      <c r="C159" s="57" t="s">
        <v>230</v>
      </c>
      <c r="D159" s="58">
        <v>1250</v>
      </c>
      <c r="E159" s="59" t="s">
        <v>229</v>
      </c>
      <c r="F159" s="97">
        <f t="shared" si="10"/>
        <v>26</v>
      </c>
      <c r="G159" s="60">
        <v>3</v>
      </c>
      <c r="H159" s="60"/>
      <c r="I159" s="60"/>
      <c r="J159" s="60">
        <v>11</v>
      </c>
      <c r="K159" s="60"/>
      <c r="L159" s="60"/>
      <c r="M159" s="60"/>
      <c r="N159" s="60">
        <v>12</v>
      </c>
      <c r="O159" s="60"/>
      <c r="P159" s="60"/>
      <c r="Q159" s="60"/>
      <c r="R159" s="60"/>
      <c r="S159" s="60"/>
      <c r="T159" s="60"/>
      <c r="U159" s="60"/>
      <c r="V159" s="113"/>
    </row>
    <row r="160" spans="1:22" s="33" customFormat="1" ht="12.75">
      <c r="A160" s="59">
        <v>12</v>
      </c>
      <c r="B160" s="61"/>
      <c r="C160" s="57" t="s">
        <v>231</v>
      </c>
      <c r="D160" s="58">
        <v>950</v>
      </c>
      <c r="E160" s="59" t="s">
        <v>229</v>
      </c>
      <c r="F160" s="97">
        <f t="shared" si="10"/>
        <v>7</v>
      </c>
      <c r="G160" s="60">
        <v>3</v>
      </c>
      <c r="H160" s="60"/>
      <c r="I160" s="60"/>
      <c r="J160" s="60"/>
      <c r="K160" s="60"/>
      <c r="L160" s="60"/>
      <c r="M160" s="60"/>
      <c r="N160" s="60">
        <v>2</v>
      </c>
      <c r="O160" s="60"/>
      <c r="P160" s="60"/>
      <c r="Q160" s="60"/>
      <c r="R160" s="60"/>
      <c r="S160" s="60"/>
      <c r="T160" s="60"/>
      <c r="U160" s="60">
        <v>2</v>
      </c>
      <c r="V160" s="113"/>
    </row>
    <row r="161" spans="1:22" s="33" customFormat="1" ht="12.75">
      <c r="A161" s="59">
        <v>13</v>
      </c>
      <c r="B161" s="56" t="s">
        <v>232</v>
      </c>
      <c r="C161" s="57" t="s">
        <v>390</v>
      </c>
      <c r="D161" s="58">
        <v>1350</v>
      </c>
      <c r="E161" s="59" t="s">
        <v>229</v>
      </c>
      <c r="F161" s="97">
        <f t="shared" si="10"/>
        <v>19.037</v>
      </c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>
        <v>0.037</v>
      </c>
      <c r="U161" s="60">
        <v>19</v>
      </c>
      <c r="V161" s="113"/>
    </row>
    <row r="162" spans="1:22" s="33" customFormat="1" ht="28.5" customHeight="1">
      <c r="A162" s="180">
        <v>14</v>
      </c>
      <c r="B162" s="61"/>
      <c r="C162" s="57" t="s">
        <v>233</v>
      </c>
      <c r="D162" s="58">
        <v>1400</v>
      </c>
      <c r="E162" s="59" t="s">
        <v>229</v>
      </c>
      <c r="F162" s="97">
        <f t="shared" si="10"/>
        <v>29.54</v>
      </c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>
        <v>0.24</v>
      </c>
      <c r="U162" s="60">
        <v>29.3</v>
      </c>
      <c r="V162" s="113"/>
    </row>
    <row r="163" spans="1:22" s="33" customFormat="1" ht="12.75">
      <c r="A163" s="59">
        <v>15</v>
      </c>
      <c r="B163" s="56" t="s">
        <v>234</v>
      </c>
      <c r="C163" s="57" t="s">
        <v>234</v>
      </c>
      <c r="D163" s="58">
        <v>540</v>
      </c>
      <c r="E163" s="59" t="s">
        <v>235</v>
      </c>
      <c r="F163" s="97">
        <f>SUM(G163:U163)</f>
        <v>63</v>
      </c>
      <c r="G163" s="60">
        <v>1.5</v>
      </c>
      <c r="H163" s="60"/>
      <c r="I163" s="60">
        <v>0.5</v>
      </c>
      <c r="J163" s="60"/>
      <c r="K163" s="60"/>
      <c r="L163" s="60"/>
      <c r="M163" s="60"/>
      <c r="N163" s="60">
        <v>10</v>
      </c>
      <c r="O163" s="60"/>
      <c r="P163" s="60"/>
      <c r="Q163" s="60"/>
      <c r="R163" s="60"/>
      <c r="S163" s="60">
        <v>45</v>
      </c>
      <c r="T163" s="60">
        <v>3</v>
      </c>
      <c r="U163" s="60">
        <v>3</v>
      </c>
      <c r="V163" s="113"/>
    </row>
    <row r="164" spans="1:22" s="33" customFormat="1" ht="12.75">
      <c r="A164" s="59">
        <v>16</v>
      </c>
      <c r="B164" s="57" t="s">
        <v>238</v>
      </c>
      <c r="C164" s="57" t="s">
        <v>236</v>
      </c>
      <c r="D164" s="58">
        <v>600</v>
      </c>
      <c r="E164" s="59" t="s">
        <v>219</v>
      </c>
      <c r="F164" s="97">
        <f t="shared" si="10"/>
        <v>92.2</v>
      </c>
      <c r="G164" s="60">
        <v>4.5</v>
      </c>
      <c r="H164" s="60"/>
      <c r="I164" s="60">
        <v>3.2</v>
      </c>
      <c r="J164" s="60"/>
      <c r="K164" s="60"/>
      <c r="L164" s="60"/>
      <c r="M164" s="60"/>
      <c r="N164" s="60">
        <v>3.4</v>
      </c>
      <c r="O164" s="60"/>
      <c r="P164" s="60"/>
      <c r="Q164" s="60">
        <v>4</v>
      </c>
      <c r="R164" s="60"/>
      <c r="S164" s="60">
        <v>42.5</v>
      </c>
      <c r="T164" s="60">
        <v>0.6</v>
      </c>
      <c r="U164" s="60">
        <v>34</v>
      </c>
      <c r="V164" s="113"/>
    </row>
    <row r="165" spans="1:22" s="33" customFormat="1" ht="12.75">
      <c r="A165" s="180">
        <v>17</v>
      </c>
      <c r="B165" s="56" t="s">
        <v>239</v>
      </c>
      <c r="C165" s="236" t="s">
        <v>240</v>
      </c>
      <c r="D165" s="237">
        <v>600</v>
      </c>
      <c r="E165" s="238" t="s">
        <v>37</v>
      </c>
      <c r="F165" s="202">
        <f t="shared" si="10"/>
        <v>52.6</v>
      </c>
      <c r="G165" s="239">
        <v>6</v>
      </c>
      <c r="H165" s="239"/>
      <c r="I165" s="239"/>
      <c r="J165" s="239">
        <v>1</v>
      </c>
      <c r="K165" s="239"/>
      <c r="L165" s="239"/>
      <c r="M165" s="239">
        <v>2</v>
      </c>
      <c r="N165" s="239">
        <v>14</v>
      </c>
      <c r="O165" s="239"/>
      <c r="P165" s="239"/>
      <c r="Q165" s="239"/>
      <c r="R165" s="239">
        <v>10</v>
      </c>
      <c r="S165" s="239"/>
      <c r="T165" s="239">
        <v>4</v>
      </c>
      <c r="U165" s="239">
        <v>15.6</v>
      </c>
      <c r="V165" s="113"/>
    </row>
    <row r="166" spans="1:22" s="33" customFormat="1" ht="12.75">
      <c r="A166" s="59">
        <v>18</v>
      </c>
      <c r="B166" s="61"/>
      <c r="C166" s="57" t="s">
        <v>241</v>
      </c>
      <c r="D166" s="58">
        <v>400</v>
      </c>
      <c r="E166" s="59" t="s">
        <v>37</v>
      </c>
      <c r="F166" s="97">
        <f t="shared" si="10"/>
        <v>44.5</v>
      </c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>
        <v>44.5</v>
      </c>
      <c r="V166" s="113"/>
    </row>
    <row r="167" spans="1:22" s="33" customFormat="1" ht="12.75">
      <c r="A167" s="59">
        <v>19</v>
      </c>
      <c r="B167" s="44" t="s">
        <v>243</v>
      </c>
      <c r="C167" s="44" t="s">
        <v>244</v>
      </c>
      <c r="D167" s="54">
        <v>700</v>
      </c>
      <c r="E167" s="46" t="s">
        <v>219</v>
      </c>
      <c r="F167" s="97">
        <f t="shared" si="10"/>
        <v>115</v>
      </c>
      <c r="G167" s="43">
        <v>12</v>
      </c>
      <c r="H167" s="43"/>
      <c r="I167" s="43">
        <v>3</v>
      </c>
      <c r="J167" s="43"/>
      <c r="K167" s="43"/>
      <c r="L167" s="43"/>
      <c r="M167" s="43"/>
      <c r="N167" s="43">
        <v>77</v>
      </c>
      <c r="O167" s="43"/>
      <c r="P167" s="43"/>
      <c r="Q167" s="43"/>
      <c r="R167" s="43"/>
      <c r="S167" s="43"/>
      <c r="T167" s="43">
        <v>0.1</v>
      </c>
      <c r="U167" s="43">
        <v>22.9</v>
      </c>
      <c r="V167" s="113"/>
    </row>
    <row r="168" spans="1:22" s="33" customFormat="1" ht="12.75">
      <c r="A168" s="180">
        <v>20</v>
      </c>
      <c r="B168" s="57" t="s">
        <v>245</v>
      </c>
      <c r="C168" s="57" t="s">
        <v>246</v>
      </c>
      <c r="D168" s="58">
        <v>161</v>
      </c>
      <c r="E168" s="59" t="s">
        <v>130</v>
      </c>
      <c r="F168" s="97">
        <f t="shared" si="10"/>
        <v>20</v>
      </c>
      <c r="G168" s="60">
        <v>1</v>
      </c>
      <c r="H168" s="60"/>
      <c r="I168" s="60">
        <v>1</v>
      </c>
      <c r="J168" s="60"/>
      <c r="K168" s="60"/>
      <c r="L168" s="60"/>
      <c r="M168" s="60">
        <v>2</v>
      </c>
      <c r="N168" s="60">
        <v>3</v>
      </c>
      <c r="O168" s="60"/>
      <c r="P168" s="60"/>
      <c r="Q168" s="60"/>
      <c r="R168" s="60"/>
      <c r="S168" s="60">
        <v>10</v>
      </c>
      <c r="T168" s="60">
        <v>0.5</v>
      </c>
      <c r="U168" s="60">
        <v>2.5</v>
      </c>
      <c r="V168" s="113"/>
    </row>
    <row r="169" spans="1:22" s="33" customFormat="1" ht="12.75">
      <c r="A169" s="59">
        <v>21</v>
      </c>
      <c r="B169" s="57"/>
      <c r="C169" s="57" t="s">
        <v>247</v>
      </c>
      <c r="D169" s="58">
        <v>1110</v>
      </c>
      <c r="E169" s="59" t="s">
        <v>248</v>
      </c>
      <c r="F169" s="97">
        <f t="shared" si="10"/>
        <v>20</v>
      </c>
      <c r="G169" s="60">
        <v>2</v>
      </c>
      <c r="H169" s="60"/>
      <c r="I169" s="60"/>
      <c r="J169" s="60"/>
      <c r="K169" s="60"/>
      <c r="L169" s="60"/>
      <c r="M169" s="60"/>
      <c r="N169" s="60">
        <v>4</v>
      </c>
      <c r="O169" s="60"/>
      <c r="P169" s="60"/>
      <c r="Q169" s="60"/>
      <c r="R169" s="60"/>
      <c r="S169" s="60"/>
      <c r="T169" s="60">
        <v>0.5</v>
      </c>
      <c r="U169" s="60">
        <v>13.5</v>
      </c>
      <c r="V169" s="113"/>
    </row>
    <row r="170" spans="1:22" s="33" customFormat="1" ht="12.75" customHeight="1">
      <c r="A170" s="59">
        <v>22</v>
      </c>
      <c r="B170" s="57" t="s">
        <v>249</v>
      </c>
      <c r="C170" s="57" t="s">
        <v>250</v>
      </c>
      <c r="D170" s="58">
        <v>900</v>
      </c>
      <c r="E170" s="59" t="s">
        <v>251</v>
      </c>
      <c r="F170" s="97">
        <f t="shared" si="10"/>
        <v>6</v>
      </c>
      <c r="G170" s="60"/>
      <c r="H170" s="60"/>
      <c r="I170" s="60">
        <v>2.6</v>
      </c>
      <c r="J170" s="60">
        <v>1.4</v>
      </c>
      <c r="K170" s="60"/>
      <c r="L170" s="60"/>
      <c r="M170" s="60"/>
      <c r="N170" s="60"/>
      <c r="O170" s="60"/>
      <c r="P170" s="60"/>
      <c r="Q170" s="60"/>
      <c r="R170" s="60"/>
      <c r="S170" s="60"/>
      <c r="T170" s="60">
        <v>1</v>
      </c>
      <c r="U170" s="60">
        <v>1</v>
      </c>
      <c r="V170" s="113"/>
    </row>
    <row r="171" spans="1:22" s="33" customFormat="1" ht="12.75" customHeight="1">
      <c r="A171" s="180">
        <v>23</v>
      </c>
      <c r="B171" s="57" t="s">
        <v>385</v>
      </c>
      <c r="C171" s="57" t="s">
        <v>386</v>
      </c>
      <c r="D171" s="58">
        <v>650</v>
      </c>
      <c r="E171" s="59" t="s">
        <v>257</v>
      </c>
      <c r="F171" s="97">
        <f>SUM(G171:U171)</f>
        <v>12</v>
      </c>
      <c r="G171" s="60">
        <v>2</v>
      </c>
      <c r="H171" s="60"/>
      <c r="I171" s="60">
        <v>4</v>
      </c>
      <c r="J171" s="60"/>
      <c r="K171" s="60">
        <v>2</v>
      </c>
      <c r="L171" s="60"/>
      <c r="M171" s="60"/>
      <c r="N171" s="60">
        <v>1</v>
      </c>
      <c r="O171" s="60"/>
      <c r="P171" s="60"/>
      <c r="Q171" s="60"/>
      <c r="R171" s="60">
        <v>2</v>
      </c>
      <c r="S171" s="60"/>
      <c r="T171" s="60">
        <v>1</v>
      </c>
      <c r="U171" s="60"/>
      <c r="V171" s="113"/>
    </row>
    <row r="172" spans="1:22" s="33" customFormat="1" ht="12.75" customHeight="1">
      <c r="A172" s="59">
        <v>24</v>
      </c>
      <c r="B172" s="57"/>
      <c r="C172" s="63" t="s">
        <v>255</v>
      </c>
      <c r="D172" s="181">
        <v>850</v>
      </c>
      <c r="E172" s="180" t="s">
        <v>256</v>
      </c>
      <c r="F172" s="97">
        <f>SUM(G172:U172)</f>
        <v>16</v>
      </c>
      <c r="G172" s="182"/>
      <c r="H172" s="182"/>
      <c r="I172" s="182">
        <v>2</v>
      </c>
      <c r="J172" s="182"/>
      <c r="K172" s="182"/>
      <c r="L172" s="182"/>
      <c r="M172" s="182"/>
      <c r="N172" s="182">
        <v>13</v>
      </c>
      <c r="O172" s="182"/>
      <c r="P172" s="182"/>
      <c r="Q172" s="182"/>
      <c r="R172" s="182"/>
      <c r="S172" s="182"/>
      <c r="T172" s="182">
        <v>1</v>
      </c>
      <c r="U172" s="182"/>
      <c r="V172" s="113"/>
    </row>
    <row r="173" spans="1:22" s="33" customFormat="1" ht="24">
      <c r="A173" s="59">
        <v>25</v>
      </c>
      <c r="B173" s="57"/>
      <c r="C173" s="57" t="s">
        <v>374</v>
      </c>
      <c r="D173" s="58">
        <v>450</v>
      </c>
      <c r="E173" s="59" t="s">
        <v>237</v>
      </c>
      <c r="F173" s="97">
        <f>SUM(G173:U173)</f>
        <v>20</v>
      </c>
      <c r="G173" s="60"/>
      <c r="H173" s="60"/>
      <c r="I173" s="60"/>
      <c r="J173" s="60"/>
      <c r="K173" s="60"/>
      <c r="L173" s="60"/>
      <c r="M173" s="60"/>
      <c r="N173" s="60">
        <v>19.5</v>
      </c>
      <c r="O173" s="60"/>
      <c r="P173" s="60"/>
      <c r="Q173" s="60"/>
      <c r="R173" s="60"/>
      <c r="S173" s="60"/>
      <c r="T173" s="60">
        <v>0.5</v>
      </c>
      <c r="U173" s="60"/>
      <c r="V173" s="113"/>
    </row>
    <row r="174" spans="1:22" s="33" customFormat="1" ht="12.75">
      <c r="A174" s="180">
        <v>26</v>
      </c>
      <c r="B174" s="57" t="s">
        <v>252</v>
      </c>
      <c r="C174" s="57" t="s">
        <v>252</v>
      </c>
      <c r="D174" s="58">
        <v>600</v>
      </c>
      <c r="E174" s="59" t="s">
        <v>253</v>
      </c>
      <c r="F174" s="97">
        <f t="shared" si="10"/>
        <v>45</v>
      </c>
      <c r="G174" s="60">
        <v>2</v>
      </c>
      <c r="H174" s="60"/>
      <c r="I174" s="60">
        <v>1</v>
      </c>
      <c r="J174" s="60"/>
      <c r="K174" s="60"/>
      <c r="L174" s="60"/>
      <c r="M174" s="60">
        <v>10</v>
      </c>
      <c r="N174" s="60">
        <v>20</v>
      </c>
      <c r="O174" s="60"/>
      <c r="P174" s="60"/>
      <c r="Q174" s="60"/>
      <c r="R174" s="60"/>
      <c r="S174" s="60">
        <v>7</v>
      </c>
      <c r="T174" s="60">
        <v>1</v>
      </c>
      <c r="U174" s="60">
        <v>4</v>
      </c>
      <c r="V174" s="113"/>
    </row>
    <row r="175" spans="1:22" s="33" customFormat="1" ht="12.75">
      <c r="A175" s="59">
        <v>27</v>
      </c>
      <c r="B175" s="56" t="s">
        <v>254</v>
      </c>
      <c r="C175" s="236" t="s">
        <v>373</v>
      </c>
      <c r="D175" s="237">
        <v>770</v>
      </c>
      <c r="E175" s="238" t="s">
        <v>368</v>
      </c>
      <c r="F175" s="202">
        <f t="shared" si="10"/>
        <v>46.03</v>
      </c>
      <c r="G175" s="239"/>
      <c r="H175" s="239"/>
      <c r="I175" s="239"/>
      <c r="J175" s="239"/>
      <c r="K175" s="239"/>
      <c r="L175" s="239"/>
      <c r="M175" s="239"/>
      <c r="N175" s="239">
        <v>29.48</v>
      </c>
      <c r="O175" s="239"/>
      <c r="P175" s="239"/>
      <c r="Q175" s="239"/>
      <c r="R175" s="239"/>
      <c r="S175" s="239"/>
      <c r="T175" s="239">
        <v>1.5</v>
      </c>
      <c r="U175" s="239">
        <v>15.05</v>
      </c>
      <c r="V175" s="113"/>
    </row>
    <row r="176" spans="1:22" s="33" customFormat="1" ht="12.75">
      <c r="A176" s="59">
        <v>28</v>
      </c>
      <c r="B176" s="61"/>
      <c r="C176" s="57" t="s">
        <v>258</v>
      </c>
      <c r="D176" s="58">
        <v>800</v>
      </c>
      <c r="E176" s="59" t="s">
        <v>237</v>
      </c>
      <c r="F176" s="97">
        <f t="shared" si="10"/>
        <v>30</v>
      </c>
      <c r="G176" s="60"/>
      <c r="H176" s="60"/>
      <c r="I176" s="60"/>
      <c r="J176" s="60"/>
      <c r="K176" s="60"/>
      <c r="L176" s="60"/>
      <c r="M176" s="60"/>
      <c r="N176" s="60">
        <v>4.5</v>
      </c>
      <c r="O176" s="60"/>
      <c r="P176" s="60"/>
      <c r="Q176" s="60"/>
      <c r="R176" s="60"/>
      <c r="S176" s="60"/>
      <c r="T176" s="60">
        <v>1.5</v>
      </c>
      <c r="U176" s="60">
        <v>24</v>
      </c>
      <c r="V176" s="113"/>
    </row>
    <row r="177" spans="1:22" s="33" customFormat="1" ht="12.75">
      <c r="A177" s="180">
        <v>29</v>
      </c>
      <c r="B177" s="62"/>
      <c r="C177" s="57" t="s">
        <v>259</v>
      </c>
      <c r="D177" s="58">
        <v>800</v>
      </c>
      <c r="E177" s="59" t="s">
        <v>142</v>
      </c>
      <c r="F177" s="97">
        <f t="shared" si="10"/>
        <v>6</v>
      </c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>
        <v>6</v>
      </c>
      <c r="V177" s="113"/>
    </row>
    <row r="178" spans="1:22" s="33" customFormat="1" ht="12.75">
      <c r="A178" s="59">
        <v>30</v>
      </c>
      <c r="B178" s="63" t="s">
        <v>260</v>
      </c>
      <c r="C178" s="57" t="s">
        <v>375</v>
      </c>
      <c r="D178" s="58">
        <v>200</v>
      </c>
      <c r="E178" s="59" t="s">
        <v>261</v>
      </c>
      <c r="F178" s="97">
        <f t="shared" si="10"/>
        <v>76</v>
      </c>
      <c r="G178" s="60"/>
      <c r="H178" s="60"/>
      <c r="I178" s="60">
        <v>1</v>
      </c>
      <c r="J178" s="60">
        <v>1</v>
      </c>
      <c r="K178" s="60"/>
      <c r="L178" s="60"/>
      <c r="M178" s="60">
        <v>20</v>
      </c>
      <c r="N178" s="60">
        <v>32</v>
      </c>
      <c r="O178" s="60"/>
      <c r="P178" s="60"/>
      <c r="Q178" s="60"/>
      <c r="R178" s="60"/>
      <c r="S178" s="60">
        <v>15</v>
      </c>
      <c r="T178" s="60">
        <v>2</v>
      </c>
      <c r="U178" s="60">
        <v>5</v>
      </c>
      <c r="V178" s="113"/>
    </row>
    <row r="179" spans="1:22" s="33" customFormat="1" ht="12.75">
      <c r="A179" s="59">
        <v>31</v>
      </c>
      <c r="B179" s="57"/>
      <c r="C179" s="57" t="s">
        <v>262</v>
      </c>
      <c r="D179" s="58">
        <v>150</v>
      </c>
      <c r="E179" s="59" t="s">
        <v>261</v>
      </c>
      <c r="F179" s="97">
        <f t="shared" si="10"/>
        <v>46.3</v>
      </c>
      <c r="G179" s="60"/>
      <c r="H179" s="60"/>
      <c r="I179" s="60"/>
      <c r="J179" s="60"/>
      <c r="K179" s="60"/>
      <c r="L179" s="60"/>
      <c r="M179" s="60"/>
      <c r="N179" s="60">
        <v>36.3</v>
      </c>
      <c r="O179" s="60"/>
      <c r="P179" s="60"/>
      <c r="Q179" s="60"/>
      <c r="R179" s="60"/>
      <c r="S179" s="60"/>
      <c r="T179" s="60">
        <v>10</v>
      </c>
      <c r="U179" s="60"/>
      <c r="V179" s="113"/>
    </row>
    <row r="180" spans="1:22" s="33" customFormat="1" ht="12.75">
      <c r="A180" s="180">
        <v>32</v>
      </c>
      <c r="B180" s="56" t="s">
        <v>263</v>
      </c>
      <c r="C180" s="251" t="s">
        <v>264</v>
      </c>
      <c r="D180" s="242">
        <v>750</v>
      </c>
      <c r="E180" s="243" t="s">
        <v>219</v>
      </c>
      <c r="F180" s="305">
        <f t="shared" si="10"/>
        <v>72</v>
      </c>
      <c r="G180" s="244">
        <v>6.8</v>
      </c>
      <c r="H180" s="244">
        <v>1</v>
      </c>
      <c r="I180" s="244">
        <v>1</v>
      </c>
      <c r="J180" s="244">
        <v>1</v>
      </c>
      <c r="K180" s="244">
        <v>2</v>
      </c>
      <c r="L180" s="244"/>
      <c r="M180" s="244"/>
      <c r="N180" s="244">
        <v>4</v>
      </c>
      <c r="O180" s="244"/>
      <c r="P180" s="244"/>
      <c r="Q180" s="244"/>
      <c r="R180" s="244"/>
      <c r="S180" s="244"/>
      <c r="T180" s="244">
        <v>1.1</v>
      </c>
      <c r="U180" s="244">
        <v>55.1</v>
      </c>
      <c r="V180" s="113"/>
    </row>
    <row r="181" spans="1:22" s="33" customFormat="1" ht="12.75">
      <c r="A181" s="59">
        <v>33</v>
      </c>
      <c r="B181" s="61"/>
      <c r="C181" s="57" t="s">
        <v>265</v>
      </c>
      <c r="D181" s="58">
        <v>650</v>
      </c>
      <c r="E181" s="59" t="s">
        <v>219</v>
      </c>
      <c r="F181" s="97">
        <f t="shared" si="10"/>
        <v>41</v>
      </c>
      <c r="G181" s="60"/>
      <c r="H181" s="60"/>
      <c r="I181" s="60">
        <v>1.6</v>
      </c>
      <c r="J181" s="60">
        <v>0.5</v>
      </c>
      <c r="K181" s="60"/>
      <c r="L181" s="60"/>
      <c r="M181" s="60"/>
      <c r="N181" s="60"/>
      <c r="O181" s="60"/>
      <c r="P181" s="60"/>
      <c r="Q181" s="60">
        <v>7</v>
      </c>
      <c r="R181" s="60"/>
      <c r="S181" s="60"/>
      <c r="T181" s="60">
        <v>0.5</v>
      </c>
      <c r="U181" s="60">
        <v>31.4</v>
      </c>
      <c r="V181" s="113"/>
    </row>
    <row r="182" spans="1:22" s="33" customFormat="1" ht="12.75">
      <c r="A182" s="59">
        <v>34</v>
      </c>
      <c r="B182" s="62"/>
      <c r="C182" s="57" t="s">
        <v>391</v>
      </c>
      <c r="D182" s="58">
        <v>1050</v>
      </c>
      <c r="E182" s="59" t="s">
        <v>37</v>
      </c>
      <c r="F182" s="97">
        <f t="shared" si="10"/>
        <v>73</v>
      </c>
      <c r="G182" s="60">
        <v>0.2</v>
      </c>
      <c r="H182" s="60"/>
      <c r="I182" s="60"/>
      <c r="J182" s="60"/>
      <c r="K182" s="60"/>
      <c r="L182" s="60"/>
      <c r="M182" s="60"/>
      <c r="N182" s="60"/>
      <c r="O182" s="60"/>
      <c r="P182" s="60"/>
      <c r="Q182" s="60">
        <v>6</v>
      </c>
      <c r="R182" s="60">
        <v>10</v>
      </c>
      <c r="S182" s="60">
        <v>32</v>
      </c>
      <c r="T182" s="60">
        <v>0.7</v>
      </c>
      <c r="U182" s="60">
        <v>24.1</v>
      </c>
      <c r="V182" s="113"/>
    </row>
    <row r="183" spans="1:22" s="33" customFormat="1" ht="12.75">
      <c r="A183" s="180">
        <v>35</v>
      </c>
      <c r="B183" s="57" t="s">
        <v>203</v>
      </c>
      <c r="C183" s="57" t="s">
        <v>266</v>
      </c>
      <c r="D183" s="58">
        <v>200</v>
      </c>
      <c r="E183" s="59" t="s">
        <v>267</v>
      </c>
      <c r="F183" s="97">
        <f t="shared" si="10"/>
        <v>72</v>
      </c>
      <c r="G183" s="60"/>
      <c r="H183" s="60"/>
      <c r="I183" s="60"/>
      <c r="J183" s="60">
        <v>1</v>
      </c>
      <c r="K183" s="60"/>
      <c r="L183" s="60"/>
      <c r="M183" s="60"/>
      <c r="N183" s="60">
        <v>60</v>
      </c>
      <c r="O183" s="60"/>
      <c r="P183" s="60"/>
      <c r="Q183" s="60"/>
      <c r="R183" s="60"/>
      <c r="S183" s="60"/>
      <c r="T183" s="60">
        <v>3</v>
      </c>
      <c r="U183" s="60">
        <v>8</v>
      </c>
      <c r="V183" s="113"/>
    </row>
    <row r="184" spans="1:23" s="33" customFormat="1" ht="12.75">
      <c r="A184" s="59">
        <v>36</v>
      </c>
      <c r="B184" s="57" t="s">
        <v>268</v>
      </c>
      <c r="C184" s="57" t="s">
        <v>87</v>
      </c>
      <c r="D184" s="58">
        <v>900</v>
      </c>
      <c r="E184" s="59" t="s">
        <v>269</v>
      </c>
      <c r="F184" s="97">
        <f t="shared" si="10"/>
        <v>32</v>
      </c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>
        <v>32</v>
      </c>
      <c r="V184" s="113"/>
      <c r="W184" s="317"/>
    </row>
    <row r="185" spans="1:23" s="33" customFormat="1" ht="12.75">
      <c r="A185" s="59">
        <v>37</v>
      </c>
      <c r="B185" s="56" t="s">
        <v>270</v>
      </c>
      <c r="C185" s="57" t="s">
        <v>272</v>
      </c>
      <c r="D185" s="58">
        <v>850</v>
      </c>
      <c r="E185" s="59" t="s">
        <v>130</v>
      </c>
      <c r="F185" s="97">
        <f t="shared" si="10"/>
        <v>72</v>
      </c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>
        <v>72</v>
      </c>
      <c r="V185" s="113"/>
      <c r="W185" s="317"/>
    </row>
    <row r="186" spans="1:23" s="33" customFormat="1" ht="12.75">
      <c r="A186" s="180">
        <v>38</v>
      </c>
      <c r="B186" s="62" t="s">
        <v>270</v>
      </c>
      <c r="C186" s="57" t="s">
        <v>271</v>
      </c>
      <c r="D186" s="58">
        <v>1200</v>
      </c>
      <c r="E186" s="59" t="s">
        <v>130</v>
      </c>
      <c r="F186" s="97">
        <f t="shared" si="10"/>
        <v>78.6</v>
      </c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>
        <v>51.6</v>
      </c>
      <c r="T186" s="60">
        <v>12</v>
      </c>
      <c r="U186" s="60">
        <v>15</v>
      </c>
      <c r="V186" s="113"/>
      <c r="W186" s="317"/>
    </row>
    <row r="187" spans="1:23" s="33" customFormat="1" ht="24">
      <c r="A187" s="59">
        <v>39</v>
      </c>
      <c r="B187" s="62" t="s">
        <v>273</v>
      </c>
      <c r="C187" s="57" t="s">
        <v>274</v>
      </c>
      <c r="D187" s="58">
        <v>900</v>
      </c>
      <c r="E187" s="59" t="s">
        <v>328</v>
      </c>
      <c r="F187" s="97">
        <f t="shared" si="10"/>
        <v>8</v>
      </c>
      <c r="G187" s="60"/>
      <c r="H187" s="60"/>
      <c r="I187" s="60"/>
      <c r="J187" s="60">
        <v>6.9</v>
      </c>
      <c r="K187" s="60"/>
      <c r="L187" s="60"/>
      <c r="M187" s="60"/>
      <c r="N187" s="60"/>
      <c r="O187" s="60"/>
      <c r="P187" s="60"/>
      <c r="Q187" s="60"/>
      <c r="R187" s="60"/>
      <c r="S187" s="60"/>
      <c r="T187" s="60">
        <v>0.1</v>
      </c>
      <c r="U187" s="60">
        <v>1</v>
      </c>
      <c r="V187" s="113"/>
      <c r="W187" s="317"/>
    </row>
    <row r="188" spans="1:22" s="33" customFormat="1" ht="24">
      <c r="A188" s="59">
        <v>40</v>
      </c>
      <c r="B188" s="61" t="s">
        <v>376</v>
      </c>
      <c r="C188" s="57" t="s">
        <v>236</v>
      </c>
      <c r="D188" s="58">
        <v>450</v>
      </c>
      <c r="E188" s="59" t="s">
        <v>282</v>
      </c>
      <c r="F188" s="97">
        <f t="shared" si="10"/>
        <v>35.3</v>
      </c>
      <c r="G188" s="60">
        <v>6.7</v>
      </c>
      <c r="H188" s="60"/>
      <c r="I188" s="60">
        <v>8</v>
      </c>
      <c r="J188" s="60"/>
      <c r="K188" s="60"/>
      <c r="L188" s="60"/>
      <c r="M188" s="60"/>
      <c r="N188" s="60">
        <v>3.2</v>
      </c>
      <c r="O188" s="60"/>
      <c r="P188" s="60">
        <v>5</v>
      </c>
      <c r="Q188" s="60"/>
      <c r="R188" s="60"/>
      <c r="S188" s="60">
        <v>12.2</v>
      </c>
      <c r="T188" s="60">
        <v>0.2</v>
      </c>
      <c r="U188" s="60"/>
      <c r="V188" s="113"/>
    </row>
    <row r="189" spans="1:22" s="33" customFormat="1" ht="12.75">
      <c r="A189" s="180">
        <v>41</v>
      </c>
      <c r="B189" s="56" t="s">
        <v>275</v>
      </c>
      <c r="C189" s="57" t="s">
        <v>276</v>
      </c>
      <c r="D189" s="58">
        <v>830</v>
      </c>
      <c r="E189" s="59" t="s">
        <v>37</v>
      </c>
      <c r="F189" s="97">
        <f t="shared" si="10"/>
        <v>200</v>
      </c>
      <c r="G189" s="60">
        <v>3</v>
      </c>
      <c r="H189" s="60"/>
      <c r="I189" s="60">
        <v>6</v>
      </c>
      <c r="J189" s="60">
        <v>12</v>
      </c>
      <c r="K189" s="60"/>
      <c r="L189" s="60"/>
      <c r="M189" s="60"/>
      <c r="N189" s="60">
        <v>85</v>
      </c>
      <c r="O189" s="60"/>
      <c r="P189" s="60"/>
      <c r="Q189" s="60"/>
      <c r="R189" s="60">
        <v>1</v>
      </c>
      <c r="S189" s="60">
        <v>5</v>
      </c>
      <c r="T189" s="60">
        <v>65</v>
      </c>
      <c r="U189" s="60">
        <v>23</v>
      </c>
      <c r="V189" s="113"/>
    </row>
    <row r="190" spans="1:22" s="33" customFormat="1" ht="12.75">
      <c r="A190" s="59">
        <v>42</v>
      </c>
      <c r="B190" s="61"/>
      <c r="C190" s="57" t="s">
        <v>278</v>
      </c>
      <c r="D190" s="58">
        <v>950</v>
      </c>
      <c r="E190" s="59" t="s">
        <v>37</v>
      </c>
      <c r="F190" s="97">
        <f t="shared" si="10"/>
        <v>16</v>
      </c>
      <c r="G190" s="60">
        <v>1</v>
      </c>
      <c r="H190" s="60">
        <v>10.5</v>
      </c>
      <c r="I190" s="60"/>
      <c r="J190" s="60">
        <v>1</v>
      </c>
      <c r="K190" s="60"/>
      <c r="L190" s="60"/>
      <c r="M190" s="60"/>
      <c r="N190" s="60">
        <v>0.5</v>
      </c>
      <c r="O190" s="60"/>
      <c r="P190" s="60"/>
      <c r="Q190" s="60"/>
      <c r="R190" s="60"/>
      <c r="S190" s="60"/>
      <c r="T190" s="60">
        <v>0.1</v>
      </c>
      <c r="U190" s="60">
        <v>2.9</v>
      </c>
      <c r="V190" s="113"/>
    </row>
    <row r="191" spans="1:22" s="33" customFormat="1" ht="12.75">
      <c r="A191" s="59">
        <v>43</v>
      </c>
      <c r="B191" s="61"/>
      <c r="C191" s="57" t="s">
        <v>277</v>
      </c>
      <c r="D191" s="58">
        <v>1200</v>
      </c>
      <c r="E191" s="59" t="s">
        <v>37</v>
      </c>
      <c r="F191" s="97">
        <f t="shared" si="10"/>
        <v>68</v>
      </c>
      <c r="G191" s="60"/>
      <c r="H191" s="60"/>
      <c r="I191" s="60"/>
      <c r="J191" s="60">
        <v>55</v>
      </c>
      <c r="K191" s="60"/>
      <c r="L191" s="60"/>
      <c r="M191" s="60"/>
      <c r="N191" s="60"/>
      <c r="O191" s="60"/>
      <c r="P191" s="60"/>
      <c r="Q191" s="60"/>
      <c r="R191" s="60"/>
      <c r="S191" s="60"/>
      <c r="T191" s="60">
        <v>1</v>
      </c>
      <c r="U191" s="60">
        <v>12</v>
      </c>
      <c r="V191" s="113"/>
    </row>
    <row r="192" spans="1:22" s="33" customFormat="1" ht="27.75" customHeight="1">
      <c r="A192" s="180">
        <v>44</v>
      </c>
      <c r="B192" s="62"/>
      <c r="C192" s="57" t="s">
        <v>279</v>
      </c>
      <c r="D192" s="58">
        <v>1350</v>
      </c>
      <c r="E192" s="59" t="s">
        <v>37</v>
      </c>
      <c r="F192" s="97">
        <f t="shared" si="10"/>
        <v>83</v>
      </c>
      <c r="G192" s="60"/>
      <c r="H192" s="60"/>
      <c r="I192" s="60"/>
      <c r="J192" s="60">
        <v>33</v>
      </c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>
        <v>50</v>
      </c>
      <c r="V192" s="113"/>
    </row>
    <row r="193" spans="1:22" s="33" customFormat="1" ht="24">
      <c r="A193" s="59">
        <v>45</v>
      </c>
      <c r="B193" s="56" t="s">
        <v>280</v>
      </c>
      <c r="C193" s="57" t="s">
        <v>281</v>
      </c>
      <c r="D193" s="58">
        <v>240</v>
      </c>
      <c r="E193" s="59" t="s">
        <v>282</v>
      </c>
      <c r="F193" s="97">
        <f t="shared" si="10"/>
        <v>50.4</v>
      </c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>
        <v>1</v>
      </c>
      <c r="S193" s="60"/>
      <c r="T193" s="60">
        <v>13</v>
      </c>
      <c r="U193" s="60">
        <v>36.4</v>
      </c>
      <c r="V193" s="113"/>
    </row>
    <row r="194" spans="1:22" s="33" customFormat="1" ht="12.75">
      <c r="A194" s="59">
        <v>46</v>
      </c>
      <c r="B194" s="61"/>
      <c r="C194" s="57" t="s">
        <v>283</v>
      </c>
      <c r="D194" s="58">
        <v>140</v>
      </c>
      <c r="E194" s="59" t="s">
        <v>267</v>
      </c>
      <c r="F194" s="97">
        <f t="shared" si="10"/>
        <v>85.6</v>
      </c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>
        <v>8</v>
      </c>
      <c r="S194" s="60">
        <v>75.6</v>
      </c>
      <c r="T194" s="60">
        <v>2</v>
      </c>
      <c r="U194" s="60"/>
      <c r="V194" s="113"/>
    </row>
    <row r="195" spans="1:22" s="33" customFormat="1" ht="12.75">
      <c r="A195" s="180">
        <v>47</v>
      </c>
      <c r="B195" s="62"/>
      <c r="C195" s="57" t="s">
        <v>284</v>
      </c>
      <c r="D195" s="58">
        <v>890</v>
      </c>
      <c r="E195" s="59" t="s">
        <v>37</v>
      </c>
      <c r="F195" s="97">
        <f t="shared" si="10"/>
        <v>31</v>
      </c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>
        <v>2</v>
      </c>
      <c r="U195" s="60">
        <v>29</v>
      </c>
      <c r="V195" s="113"/>
    </row>
    <row r="196" spans="1:22" s="33" customFormat="1" ht="12.75">
      <c r="A196" s="59">
        <v>48</v>
      </c>
      <c r="B196" s="64" t="s">
        <v>285</v>
      </c>
      <c r="C196" s="57" t="s">
        <v>286</v>
      </c>
      <c r="D196" s="58">
        <v>300</v>
      </c>
      <c r="E196" s="59" t="s">
        <v>130</v>
      </c>
      <c r="F196" s="97">
        <f t="shared" si="10"/>
        <v>41.65</v>
      </c>
      <c r="G196" s="60">
        <v>3.2</v>
      </c>
      <c r="H196" s="60"/>
      <c r="I196" s="60">
        <v>9.5</v>
      </c>
      <c r="J196" s="60"/>
      <c r="K196" s="60"/>
      <c r="L196" s="60">
        <v>0.6</v>
      </c>
      <c r="M196" s="60"/>
      <c r="N196" s="60">
        <v>10.5</v>
      </c>
      <c r="O196" s="60">
        <v>0.25</v>
      </c>
      <c r="P196" s="60">
        <v>6</v>
      </c>
      <c r="Q196" s="60"/>
      <c r="R196" s="60"/>
      <c r="S196" s="60">
        <v>4</v>
      </c>
      <c r="T196" s="60">
        <v>3.2</v>
      </c>
      <c r="U196" s="60">
        <v>4.4</v>
      </c>
      <c r="V196" s="113"/>
    </row>
    <row r="197" spans="1:22" s="33" customFormat="1" ht="12.75">
      <c r="A197" s="59">
        <v>49</v>
      </c>
      <c r="B197" s="63"/>
      <c r="C197" s="57" t="s">
        <v>369</v>
      </c>
      <c r="D197" s="58">
        <v>1100</v>
      </c>
      <c r="E197" s="59" t="s">
        <v>37</v>
      </c>
      <c r="F197" s="97">
        <f t="shared" si="10"/>
        <v>21.8</v>
      </c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>
        <v>21.8</v>
      </c>
      <c r="V197" s="113"/>
    </row>
    <row r="198" spans="1:22" s="33" customFormat="1" ht="12.75">
      <c r="A198" s="180">
        <v>50</v>
      </c>
      <c r="B198" s="56" t="s">
        <v>287</v>
      </c>
      <c r="C198" s="251" t="s">
        <v>288</v>
      </c>
      <c r="D198" s="242">
        <v>500</v>
      </c>
      <c r="E198" s="243" t="s">
        <v>219</v>
      </c>
      <c r="F198" s="305">
        <f t="shared" si="10"/>
        <v>80</v>
      </c>
      <c r="G198" s="244"/>
      <c r="H198" s="244"/>
      <c r="I198" s="244">
        <v>2</v>
      </c>
      <c r="J198" s="244">
        <v>3</v>
      </c>
      <c r="K198" s="244"/>
      <c r="L198" s="244">
        <v>8</v>
      </c>
      <c r="M198" s="244"/>
      <c r="N198" s="244">
        <v>16</v>
      </c>
      <c r="O198" s="244">
        <v>2</v>
      </c>
      <c r="P198" s="244">
        <v>27.5</v>
      </c>
      <c r="Q198" s="244"/>
      <c r="R198" s="244">
        <v>4</v>
      </c>
      <c r="S198" s="244"/>
      <c r="T198" s="244">
        <v>8</v>
      </c>
      <c r="U198" s="244">
        <v>9.5</v>
      </c>
      <c r="V198" s="113"/>
    </row>
    <row r="199" spans="1:22" s="33" customFormat="1" ht="12.75">
      <c r="A199" s="59">
        <v>51</v>
      </c>
      <c r="B199" s="61"/>
      <c r="C199" s="57" t="s">
        <v>289</v>
      </c>
      <c r="D199" s="58">
        <v>920</v>
      </c>
      <c r="E199" s="59" t="s">
        <v>37</v>
      </c>
      <c r="F199" s="97">
        <f t="shared" si="10"/>
        <v>34.04</v>
      </c>
      <c r="G199" s="60"/>
      <c r="H199" s="60"/>
      <c r="I199" s="60">
        <v>19</v>
      </c>
      <c r="J199" s="60"/>
      <c r="K199" s="60"/>
      <c r="L199" s="60"/>
      <c r="M199" s="60"/>
      <c r="N199" s="60">
        <v>12</v>
      </c>
      <c r="O199" s="60"/>
      <c r="P199" s="60"/>
      <c r="Q199" s="60"/>
      <c r="R199" s="60"/>
      <c r="S199" s="60"/>
      <c r="T199" s="60">
        <v>0.04</v>
      </c>
      <c r="U199" s="60">
        <v>3</v>
      </c>
      <c r="V199" s="113"/>
    </row>
    <row r="200" spans="1:22" s="33" customFormat="1" ht="12.75">
      <c r="A200" s="59">
        <v>52</v>
      </c>
      <c r="B200" s="252" t="s">
        <v>290</v>
      </c>
      <c r="C200" s="57" t="s">
        <v>290</v>
      </c>
      <c r="D200" s="58">
        <v>550</v>
      </c>
      <c r="E200" s="59" t="s">
        <v>291</v>
      </c>
      <c r="F200" s="97">
        <f t="shared" si="10"/>
        <v>56.859</v>
      </c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>
        <v>56.859</v>
      </c>
      <c r="V200" s="113"/>
    </row>
    <row r="201" spans="1:22" s="33" customFormat="1" ht="12.75">
      <c r="A201" s="180">
        <v>53</v>
      </c>
      <c r="B201" s="57" t="s">
        <v>292</v>
      </c>
      <c r="C201" s="236" t="s">
        <v>293</v>
      </c>
      <c r="D201" s="237">
        <v>140</v>
      </c>
      <c r="E201" s="238" t="s">
        <v>108</v>
      </c>
      <c r="F201" s="202">
        <f t="shared" si="10"/>
        <v>131.2</v>
      </c>
      <c r="G201" s="239">
        <v>1</v>
      </c>
      <c r="H201" s="239"/>
      <c r="I201" s="239">
        <v>8</v>
      </c>
      <c r="J201" s="239"/>
      <c r="K201" s="239">
        <v>45</v>
      </c>
      <c r="L201" s="239"/>
      <c r="M201" s="239">
        <v>5</v>
      </c>
      <c r="N201" s="239">
        <v>26</v>
      </c>
      <c r="O201" s="239">
        <v>0.2</v>
      </c>
      <c r="P201" s="239">
        <v>3</v>
      </c>
      <c r="Q201" s="239">
        <v>23</v>
      </c>
      <c r="R201" s="239">
        <v>8</v>
      </c>
      <c r="S201" s="239">
        <v>8</v>
      </c>
      <c r="T201" s="239">
        <v>4</v>
      </c>
      <c r="U201" s="239"/>
      <c r="V201" s="113"/>
    </row>
    <row r="202" spans="1:22" s="33" customFormat="1" ht="12.75">
      <c r="A202" s="59">
        <v>54</v>
      </c>
      <c r="B202" s="57" t="s">
        <v>294</v>
      </c>
      <c r="C202" s="57" t="s">
        <v>295</v>
      </c>
      <c r="D202" s="58">
        <v>500</v>
      </c>
      <c r="E202" s="46" t="s">
        <v>214</v>
      </c>
      <c r="F202" s="97">
        <f>SUM(G202:U202)</f>
        <v>12.3</v>
      </c>
      <c r="G202" s="60"/>
      <c r="H202" s="60"/>
      <c r="I202" s="60"/>
      <c r="J202" s="60">
        <v>1</v>
      </c>
      <c r="K202" s="60"/>
      <c r="L202" s="60"/>
      <c r="M202" s="60"/>
      <c r="N202" s="60">
        <v>9.3</v>
      </c>
      <c r="O202" s="60"/>
      <c r="P202" s="60"/>
      <c r="Q202" s="60"/>
      <c r="R202" s="60"/>
      <c r="S202" s="60"/>
      <c r="T202" s="60">
        <v>1</v>
      </c>
      <c r="U202" s="60">
        <v>1</v>
      </c>
      <c r="V202" s="113"/>
    </row>
    <row r="203" spans="1:22" s="33" customFormat="1" ht="12.75">
      <c r="A203" s="59">
        <v>55</v>
      </c>
      <c r="B203" s="57" t="s">
        <v>296</v>
      </c>
      <c r="C203" s="57" t="s">
        <v>297</v>
      </c>
      <c r="D203" s="58">
        <v>720</v>
      </c>
      <c r="E203" s="46" t="s">
        <v>237</v>
      </c>
      <c r="F203" s="97">
        <f>SUM(G203:U203)</f>
        <v>38.6</v>
      </c>
      <c r="G203" s="60"/>
      <c r="H203" s="60"/>
      <c r="I203" s="60"/>
      <c r="J203" s="60">
        <v>18.4</v>
      </c>
      <c r="K203" s="60"/>
      <c r="L203" s="60"/>
      <c r="M203" s="60"/>
      <c r="N203" s="60">
        <v>1</v>
      </c>
      <c r="O203" s="60"/>
      <c r="P203" s="60"/>
      <c r="Q203" s="60"/>
      <c r="R203" s="60"/>
      <c r="S203" s="60"/>
      <c r="T203" s="60">
        <v>2.1</v>
      </c>
      <c r="U203" s="60">
        <v>17.1</v>
      </c>
      <c r="V203" s="113"/>
    </row>
    <row r="204" spans="1:22" s="33" customFormat="1" ht="24">
      <c r="A204" s="180">
        <v>56</v>
      </c>
      <c r="B204" s="63" t="s">
        <v>392</v>
      </c>
      <c r="C204" s="57" t="s">
        <v>242</v>
      </c>
      <c r="D204" s="58">
        <v>900</v>
      </c>
      <c r="E204" s="46" t="s">
        <v>167</v>
      </c>
      <c r="F204" s="97">
        <f>SUM(G204:U204)</f>
        <v>15</v>
      </c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>
        <v>15</v>
      </c>
      <c r="V204" s="113"/>
    </row>
    <row r="205" spans="1:22" s="33" customFormat="1" ht="12.75">
      <c r="A205" s="59">
        <v>57</v>
      </c>
      <c r="B205" s="64" t="s">
        <v>298</v>
      </c>
      <c r="C205" s="64" t="s">
        <v>299</v>
      </c>
      <c r="D205" s="189">
        <v>1600</v>
      </c>
      <c r="E205" s="188" t="s">
        <v>71</v>
      </c>
      <c r="F205" s="97">
        <f>SUM(G205:U205)</f>
        <v>18</v>
      </c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>
        <v>5.5</v>
      </c>
      <c r="S205" s="190"/>
      <c r="T205" s="190">
        <v>0.5</v>
      </c>
      <c r="U205" s="190">
        <v>12</v>
      </c>
      <c r="V205" s="113"/>
    </row>
    <row r="206" spans="1:21" ht="12.75" customHeight="1">
      <c r="A206" s="355" t="s">
        <v>300</v>
      </c>
      <c r="B206" s="356"/>
      <c r="C206" s="356"/>
      <c r="D206" s="356"/>
      <c r="E206" s="357"/>
      <c r="F206" s="193">
        <f>SUM(F149:F205)</f>
        <v>2793.832</v>
      </c>
      <c r="G206" s="193">
        <f aca="true" t="shared" si="11" ref="G206:U206">SUM(G149:G205)</f>
        <v>84.30000000000001</v>
      </c>
      <c r="H206" s="193">
        <f t="shared" si="11"/>
        <v>26.2</v>
      </c>
      <c r="I206" s="193">
        <f t="shared" si="11"/>
        <v>212.49999999999997</v>
      </c>
      <c r="J206" s="193">
        <f t="shared" si="11"/>
        <v>152.5</v>
      </c>
      <c r="K206" s="193">
        <f t="shared" si="11"/>
        <v>69</v>
      </c>
      <c r="L206" s="193">
        <f t="shared" si="11"/>
        <v>8.8</v>
      </c>
      <c r="M206" s="193">
        <f t="shared" si="11"/>
        <v>40.2</v>
      </c>
      <c r="N206" s="193">
        <f t="shared" si="11"/>
        <v>565.38</v>
      </c>
      <c r="O206" s="245">
        <f t="shared" si="11"/>
        <v>3.5500000000000003</v>
      </c>
      <c r="P206" s="193">
        <f t="shared" si="11"/>
        <v>54.5</v>
      </c>
      <c r="Q206" s="193">
        <f t="shared" si="11"/>
        <v>51.1</v>
      </c>
      <c r="R206" s="193">
        <f t="shared" si="11"/>
        <v>100.5</v>
      </c>
      <c r="S206" s="193">
        <f t="shared" si="11"/>
        <v>354.4</v>
      </c>
      <c r="T206" s="193">
        <f t="shared" si="11"/>
        <v>157.21699999999998</v>
      </c>
      <c r="U206" s="193">
        <f t="shared" si="11"/>
        <v>913.6850000000001</v>
      </c>
    </row>
    <row r="207" spans="1:21" ht="13.5" thickBot="1">
      <c r="A207" s="338" t="s">
        <v>320</v>
      </c>
      <c r="B207" s="339"/>
      <c r="C207" s="339"/>
      <c r="D207" s="339"/>
      <c r="E207" s="340"/>
      <c r="F207" s="196">
        <f>SUM(G207:U207)</f>
        <v>100</v>
      </c>
      <c r="G207" s="65">
        <f>G206/F206*100</f>
        <v>3.017361101168575</v>
      </c>
      <c r="H207" s="65">
        <f>H206/F206*100</f>
        <v>0.9377800812647288</v>
      </c>
      <c r="I207" s="65">
        <f>I206/F206*100</f>
        <v>7.6060407354486586</v>
      </c>
      <c r="J207" s="65">
        <f>J206/F206*100</f>
        <v>5.458452763086685</v>
      </c>
      <c r="K207" s="65">
        <f>K206/F206*100</f>
        <v>2.469726168216271</v>
      </c>
      <c r="L207" s="65">
        <f>L206/F206*100</f>
        <v>0.31497956927975634</v>
      </c>
      <c r="M207" s="65">
        <f>M206/F206*100</f>
        <v>1.438883941482523</v>
      </c>
      <c r="N207" s="65">
        <f>N206/F206*100</f>
        <v>20.236721463566887</v>
      </c>
      <c r="O207" s="65">
        <f>O206/F206*100</f>
        <v>0.1270656216980835</v>
      </c>
      <c r="P207" s="65">
        <f>P206/F206*100</f>
        <v>1.950725741562127</v>
      </c>
      <c r="Q207" s="65">
        <f>Q206/F206*100</f>
        <v>1.8290290897949484</v>
      </c>
      <c r="R207" s="65">
        <f>R206/F206*100</f>
        <v>3.5972098537063077</v>
      </c>
      <c r="S207" s="65">
        <f>S206/F206*100</f>
        <v>12.68508629008473</v>
      </c>
      <c r="T207" s="65">
        <f>T206/F206*100</f>
        <v>5.627288970847209</v>
      </c>
      <c r="U207" s="65">
        <f>U206/F206*100</f>
        <v>32.70364860879251</v>
      </c>
    </row>
    <row r="208" spans="1:41" ht="12.75">
      <c r="A208" s="341" t="s">
        <v>301</v>
      </c>
      <c r="B208" s="342"/>
      <c r="C208" s="342"/>
      <c r="D208" s="342"/>
      <c r="E208" s="343"/>
      <c r="F208" s="194">
        <f aca="true" t="shared" si="12" ref="F208:U208">F42+F62+F79+F111+F147+F206</f>
        <v>16663.04</v>
      </c>
      <c r="G208" s="310">
        <f t="shared" si="12"/>
        <v>222.382</v>
      </c>
      <c r="H208" s="195">
        <f t="shared" si="12"/>
        <v>92.75</v>
      </c>
      <c r="I208" s="195">
        <f t="shared" si="12"/>
        <v>727.337</v>
      </c>
      <c r="J208" s="195">
        <f t="shared" si="12"/>
        <v>442.37</v>
      </c>
      <c r="K208" s="195">
        <f t="shared" si="12"/>
        <v>488.51</v>
      </c>
      <c r="L208" s="195">
        <f t="shared" si="12"/>
        <v>18.36</v>
      </c>
      <c r="M208" s="195">
        <f t="shared" si="12"/>
        <v>575.759</v>
      </c>
      <c r="N208" s="195">
        <f t="shared" si="12"/>
        <v>2632.206</v>
      </c>
      <c r="O208" s="195">
        <f t="shared" si="12"/>
        <v>17.698</v>
      </c>
      <c r="P208" s="195">
        <f t="shared" si="12"/>
        <v>633.64</v>
      </c>
      <c r="Q208" s="195">
        <f t="shared" si="12"/>
        <v>381.91200000000003</v>
      </c>
      <c r="R208" s="195">
        <f t="shared" si="12"/>
        <v>493.8</v>
      </c>
      <c r="S208" s="195">
        <f t="shared" si="12"/>
        <v>4175.043</v>
      </c>
      <c r="T208" s="195">
        <f t="shared" si="12"/>
        <v>629.0539999999999</v>
      </c>
      <c r="U208" s="195">
        <f t="shared" si="12"/>
        <v>5132.219</v>
      </c>
      <c r="W208" s="307"/>
      <c r="X208" s="307"/>
      <c r="Y208" s="307"/>
      <c r="Z208" s="307"/>
      <c r="AA208" s="307"/>
      <c r="AB208" s="307"/>
      <c r="AC208" s="307"/>
      <c r="AD208" s="307"/>
      <c r="AE208" s="307"/>
      <c r="AF208" s="307"/>
      <c r="AG208" s="307"/>
      <c r="AH208" s="307"/>
      <c r="AI208" s="307"/>
      <c r="AJ208" s="307"/>
      <c r="AK208" s="307"/>
      <c r="AL208" s="307"/>
      <c r="AM208" s="307"/>
      <c r="AN208" s="307"/>
      <c r="AO208" s="307"/>
    </row>
    <row r="209" spans="1:21" ht="12.75">
      <c r="A209" s="344" t="s">
        <v>320</v>
      </c>
      <c r="B209" s="345"/>
      <c r="C209" s="345"/>
      <c r="D209" s="345"/>
      <c r="E209" s="346"/>
      <c r="F209" s="191">
        <f>SUM(G209:U209)</f>
        <v>99.99999999999999</v>
      </c>
      <c r="G209" s="192">
        <f>G208*100/F208</f>
        <v>1.3345824051313566</v>
      </c>
      <c r="H209" s="192">
        <f>H208*100/F208</f>
        <v>0.5566211207558764</v>
      </c>
      <c r="I209" s="192">
        <f>I208*100/F208</f>
        <v>4.364971817867567</v>
      </c>
      <c r="J209" s="192">
        <f>J208*100/F208</f>
        <v>2.654797683976033</v>
      </c>
      <c r="K209" s="192">
        <f>K208*100/F208</f>
        <v>2.931697937471194</v>
      </c>
      <c r="L209" s="192">
        <f>L208*100/F208</f>
        <v>0.11018397603318482</v>
      </c>
      <c r="M209" s="192">
        <f>M208*100/F208</f>
        <v>3.4553058745583036</v>
      </c>
      <c r="N209" s="192">
        <f>N208*100/F208</f>
        <v>15.796673356122293</v>
      </c>
      <c r="O209" s="192">
        <f>O208*100/F208</f>
        <v>0.10621111153787063</v>
      </c>
      <c r="P209" s="192">
        <f>P208*100/F208</f>
        <v>3.8026674604393915</v>
      </c>
      <c r="Q209" s="192">
        <f>Q208*100/F208</f>
        <v>2.2919707328314645</v>
      </c>
      <c r="R209" s="192">
        <f>R208*100/F208</f>
        <v>2.963444845598402</v>
      </c>
      <c r="S209" s="192">
        <f>S208*100/F208</f>
        <v>25.055710122522658</v>
      </c>
      <c r="T209" s="192">
        <f>T208*100/F208</f>
        <v>3.775145471654631</v>
      </c>
      <c r="U209" s="192">
        <f>U208*100/F208</f>
        <v>30.80001608349977</v>
      </c>
    </row>
    <row r="210" spans="1:21" ht="12.75">
      <c r="A210" s="66"/>
      <c r="B210" s="67"/>
      <c r="C210" s="67"/>
      <c r="D210" s="67"/>
      <c r="E210" s="67"/>
      <c r="F210" s="119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</row>
    <row r="215" ht="12.75">
      <c r="W215" s="307"/>
    </row>
  </sheetData>
  <sheetProtection/>
  <mergeCells count="21">
    <mergeCell ref="A207:E207"/>
    <mergeCell ref="A208:E208"/>
    <mergeCell ref="A209:E209"/>
    <mergeCell ref="B83:B84"/>
    <mergeCell ref="A111:E111"/>
    <mergeCell ref="A112:E112"/>
    <mergeCell ref="B147:E147"/>
    <mergeCell ref="B148:E148"/>
    <mergeCell ref="A206:E206"/>
    <mergeCell ref="A43:E43"/>
    <mergeCell ref="A62:E62"/>
    <mergeCell ref="A63:E63"/>
    <mergeCell ref="B67:B68"/>
    <mergeCell ref="A79:E79"/>
    <mergeCell ref="A80:E80"/>
    <mergeCell ref="A3:U3"/>
    <mergeCell ref="A5:U5"/>
    <mergeCell ref="A6:U6"/>
    <mergeCell ref="G8:U8"/>
    <mergeCell ref="F10:U10"/>
    <mergeCell ref="A42:E42"/>
  </mergeCells>
  <printOptions/>
  <pageMargins left="0.15748031496062992" right="0" top="0.7874015748031497" bottom="0.5905511811023623" header="0.5118110236220472" footer="0.5118110236220472"/>
  <pageSetup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43">
      <selection activeCell="D43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Antonina S. Kostova</cp:lastModifiedBy>
  <cp:lastPrinted>2023-01-25T13:35:46Z</cp:lastPrinted>
  <dcterms:created xsi:type="dcterms:W3CDTF">2013-01-02T13:28:16Z</dcterms:created>
  <dcterms:modified xsi:type="dcterms:W3CDTF">2023-01-25T13:37:22Z</dcterms:modified>
  <cp:category/>
  <cp:version/>
  <cp:contentType/>
  <cp:contentStatus/>
</cp:coreProperties>
</file>