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330" tabRatio="945" activeTab="1"/>
  </bookViews>
  <sheets>
    <sheet name="Sheet1" sheetId="1" r:id="rId1"/>
    <sheet name="Printable" sheetId="2" r:id="rId2"/>
    <sheet name="Sheet2" sheetId="3" r:id="rId3"/>
  </sheets>
  <definedNames>
    <definedName name="_xlnm._FilterDatabase" localSheetId="1" hidden="1">'Printable'!$B$1:$B$1833</definedName>
    <definedName name="_xlnm.Print_Area" localSheetId="1">'Printable'!$A$1:$H$1804</definedName>
    <definedName name="_xlnm.Print_Titles" localSheetId="1">'Printable'!$13:$13</definedName>
  </definedNames>
  <calcPr fullCalcOnLoad="1"/>
</workbook>
</file>

<file path=xl/sharedStrings.xml><?xml version="1.0" encoding="utf-8"?>
<sst xmlns="http://schemas.openxmlformats.org/spreadsheetml/2006/main" count="3311" uniqueCount="791">
  <si>
    <t>х</t>
  </si>
  <si>
    <t xml:space="preserve"> </t>
  </si>
  <si>
    <t>Иглолистни</t>
  </si>
  <si>
    <t>Широколистни</t>
  </si>
  <si>
    <t>прерасли</t>
  </si>
  <si>
    <t>Р Е К А П И Т У Л А Ц И Я :</t>
  </si>
  <si>
    <t>ХРАСТИ</t>
  </si>
  <si>
    <t>ИГЛОЛИСТНИ</t>
  </si>
  <si>
    <t>ШИРОКОЛИСТНИ</t>
  </si>
  <si>
    <t>Храсти</t>
  </si>
  <si>
    <t>Дървесен вид</t>
  </si>
  <si>
    <t>всичко бр.</t>
  </si>
  <si>
    <t>бр.</t>
  </si>
  <si>
    <t>Nо по ред</t>
  </si>
  <si>
    <t>ОБЩО:</t>
  </si>
  <si>
    <t>в т. ч. годни за зале-сяване, бр.</t>
  </si>
  <si>
    <t>ОБЩО ДЕКОРАТИВНИ</t>
  </si>
  <si>
    <t>и облагородени фиданки</t>
  </si>
  <si>
    <t>Налични  фиданки</t>
  </si>
  <si>
    <t>средна височина, m</t>
  </si>
  <si>
    <t>Брой фиданки /контей-нери/</t>
  </si>
  <si>
    <t>І. ПИКИРАНИ (ШКОЛУВАНИ) ФИДАНКИ ЗА ЗАЛЕСЯВАНЕ</t>
  </si>
  <si>
    <t>ІІІ. КОНТЕЙНЕРНИ ФИДАНКИ ЗА ЗАЛЕСЯВАНЕ</t>
  </si>
  <si>
    <t>ІХ. КОЛЕДНИ ЕЛХИ</t>
  </si>
  <si>
    <t xml:space="preserve">ІV.ПИКИРАНИ (ШКОЛУВАНИ) ФИДАНКИ ЗА ДЕКОРАТИВНИ ЦЕЛИ </t>
  </si>
  <si>
    <t>ХІ. ОБЛАГОРОДЕНИ ФИДАНКИ ЗА ЗАЛЕСЯВАНЕ</t>
  </si>
  <si>
    <t>Х. КОНТЕЙНЕРНИ ФИДАНКИ ЗА КОЛЕДНИ ЕЛХИ</t>
  </si>
  <si>
    <t>ІІ. ВЕГЕТАТИВНИ ФИДАНКИ ЗА ЗАЛЕСЯВАНЕ</t>
  </si>
  <si>
    <t>V. ВЕГЕТАТИВНИ ФИДАНКИ ЗА ДЕКОРАТИВНИ ЦЕЛИ</t>
  </si>
  <si>
    <t>VІ. КОНТЕЙНЕРНИ ФИДАНКИ ЗА ДЕКОРАТИВНИ ЦЕЛИ</t>
  </si>
  <si>
    <t>VІІ. ПИКИРАНИ (ШКОЛУВАНИ) ФИДАНКИ ЗА ОБЛАГОРОДЯВАНЕ ЗА ДЕКОРАТИВНИ ЦЕЛИ</t>
  </si>
  <si>
    <t>VІІІ. ПИКИРАНИ (ШКОЛУВАНИ) ФИДАНКИ ЗА ОБЛАГОРОДЯВАНЕ ЗА ОВОЩАРСТВОТО</t>
  </si>
  <si>
    <t>ХІІ. ОБЛАГОРОДЕНИ ФИДАНКИ ЗА ДЕКОРАТИВНИ ЦЕЛИ</t>
  </si>
  <si>
    <t>ХІІІ. ОБЛАГОРОДЕНИ ФИДАНКИ ЗА ОВОЩАРСТВОТО</t>
  </si>
  <si>
    <t>ОБЩО :</t>
  </si>
  <si>
    <t>ОБЩО КОЛЕДНИ ЕЛХИ:</t>
  </si>
  <si>
    <t>О Б О Б Щ И Т Е Л Е Н       П Р О Т О К О Л  №__</t>
  </si>
  <si>
    <t>ОБЩО ОБЛАГОРОДЕНИ</t>
  </si>
  <si>
    <t>Бор веймутов</t>
  </si>
  <si>
    <t>Дугласка зелена</t>
  </si>
  <si>
    <t>Ела испанска</t>
  </si>
  <si>
    <t>Ела обикновена</t>
  </si>
  <si>
    <t>Кедър атласки</t>
  </si>
  <si>
    <t>Кедър хималайски</t>
  </si>
  <si>
    <t>Кипарис обикновен</t>
  </si>
  <si>
    <t>Смърч сребрист</t>
  </si>
  <si>
    <t>Туя източна</t>
  </si>
  <si>
    <t>Дъб червен</t>
  </si>
  <si>
    <t>Кестен конски</t>
  </si>
  <si>
    <t>Липа сребролистна</t>
  </si>
  <si>
    <t>Явор обикновен</t>
  </si>
  <si>
    <t>Ясен полски</t>
  </si>
  <si>
    <t>Дойция грацилис</t>
  </si>
  <si>
    <t>Лоницера серотина</t>
  </si>
  <si>
    <t>Спирея флобели</t>
  </si>
  <si>
    <t>Спирея японика криспа</t>
  </si>
  <si>
    <t>Възраст и тип на фиданките</t>
  </si>
  <si>
    <t>Бор черен</t>
  </si>
  <si>
    <t>Шестил</t>
  </si>
  <si>
    <t>Дървовидна ружа</t>
  </si>
  <si>
    <t>Каталпа</t>
  </si>
  <si>
    <t>Ела гръцка</t>
  </si>
  <si>
    <t>Кипарис аризонски</t>
  </si>
  <si>
    <t>Смърч обикновен</t>
  </si>
  <si>
    <t>Китайски мехурник</t>
  </si>
  <si>
    <t>Туя западна</t>
  </si>
  <si>
    <t>Албиция</t>
  </si>
  <si>
    <t>Златен дъжд</t>
  </si>
  <si>
    <t>Офика</t>
  </si>
  <si>
    <t>Хибискус</t>
  </si>
  <si>
    <t xml:space="preserve">Керия </t>
  </si>
  <si>
    <t>Птиче грозде</t>
  </si>
  <si>
    <t>Ела борисова</t>
  </si>
  <si>
    <t>Вайгела</t>
  </si>
  <si>
    <t>Смрика</t>
  </si>
  <si>
    <t>Чашкодрян</t>
  </si>
  <si>
    <t>Кестен обикновен</t>
  </si>
  <si>
    <t>ІV.</t>
  </si>
  <si>
    <t>V.</t>
  </si>
  <si>
    <t>VІ.</t>
  </si>
  <si>
    <t>ІХ.</t>
  </si>
  <si>
    <t>ЮИДП - Сливен</t>
  </si>
  <si>
    <t>Лавровишна</t>
  </si>
  <si>
    <t>Jasminum revolutum</t>
  </si>
  <si>
    <t>за инвентаризация на пикирани (школувани), вегетативни, контейнерни</t>
  </si>
  <si>
    <t>Ела сребриста</t>
  </si>
  <si>
    <t>Ела кавказка</t>
  </si>
  <si>
    <t>Кипарис блатен</t>
  </si>
  <si>
    <t>Лъжекипарис лавзонов</t>
  </si>
  <si>
    <t>Лъжекипарис</t>
  </si>
  <si>
    <t>Либоцедрус</t>
  </si>
  <si>
    <t>Секвоя гигантска</t>
  </si>
  <si>
    <t>Туя гигантска</t>
  </si>
  <si>
    <t>Албиция ленкорска</t>
  </si>
  <si>
    <t>Бреза бяла</t>
  </si>
  <si>
    <t>Върба къдрава</t>
  </si>
  <si>
    <t>Лирово дърво</t>
  </si>
  <si>
    <t>Липа дребнолистна</t>
  </si>
  <si>
    <t>Маклура</t>
  </si>
  <si>
    <t>Скоруша</t>
  </si>
  <si>
    <t>Явор захарен</t>
  </si>
  <si>
    <t>Явор червен</t>
  </si>
  <si>
    <t>Явор ясенолистен</t>
  </si>
  <si>
    <t>Ясен американски</t>
  </si>
  <si>
    <t>Люляк обикновен</t>
  </si>
  <si>
    <t>Махония</t>
  </si>
  <si>
    <t xml:space="preserve">Чашкодрян </t>
  </si>
  <si>
    <t>Чемшир</t>
  </si>
  <si>
    <t xml:space="preserve">Кисел трън </t>
  </si>
  <si>
    <t>Кисел трън</t>
  </si>
  <si>
    <t xml:space="preserve">Гинко билоба </t>
  </si>
  <si>
    <t xml:space="preserve">Лъжекипарис </t>
  </si>
  <si>
    <t xml:space="preserve">Туя западна </t>
  </si>
  <si>
    <t xml:space="preserve">Котонеастър </t>
  </si>
  <si>
    <t xml:space="preserve">Птиче грозде </t>
  </si>
  <si>
    <t>Тамарикс</t>
  </si>
  <si>
    <t xml:space="preserve">Форзиция </t>
  </si>
  <si>
    <t>Форзиция</t>
  </si>
  <si>
    <t xml:space="preserve">Чемшир </t>
  </si>
  <si>
    <t>СЗДП - Враца</t>
  </si>
  <si>
    <t>Гинкго билоба</t>
  </si>
  <si>
    <t xml:space="preserve">Бор хималайски </t>
  </si>
  <si>
    <t xml:space="preserve">Смърч сребрист в/у смърч обикн. </t>
  </si>
  <si>
    <t>ВСИЧКО иглолистни</t>
  </si>
  <si>
    <t>ВСИЧКО широколистни :</t>
  </si>
  <si>
    <t>Див рожков</t>
  </si>
  <si>
    <t>Спирея</t>
  </si>
  <si>
    <t>СЦДП - Габрово</t>
  </si>
  <si>
    <t>Смрика миризлива</t>
  </si>
  <si>
    <t>Мукина</t>
  </si>
  <si>
    <t>Спарциум</t>
  </si>
  <si>
    <t>Дойция</t>
  </si>
  <si>
    <t>Розмарин</t>
  </si>
  <si>
    <t>РЕКАПИТУЛАЦИЯ</t>
  </si>
  <si>
    <t>СИДП - Шумен</t>
  </si>
  <si>
    <t xml:space="preserve">ВСИЧКО широколистни </t>
  </si>
  <si>
    <t xml:space="preserve">Орех обикновен </t>
  </si>
  <si>
    <t>Ела корейска</t>
  </si>
  <si>
    <t>ВСИЧКО широколистни</t>
  </si>
  <si>
    <t>в т.ч.</t>
  </si>
  <si>
    <t>Метасеквоя</t>
  </si>
  <si>
    <t>Туя златиста</t>
  </si>
  <si>
    <t>Магнолия</t>
  </si>
  <si>
    <t>Люляк индийски</t>
  </si>
  <si>
    <t>Бор бял</t>
  </si>
  <si>
    <t>Еукомия</t>
  </si>
  <si>
    <t>Киселица</t>
  </si>
  <si>
    <t>Мелия</t>
  </si>
  <si>
    <t>Арония</t>
  </si>
  <si>
    <t>Магнолия вечнозелена</t>
  </si>
  <si>
    <t>Див лимон</t>
  </si>
  <si>
    <t>Филодендрон</t>
  </si>
  <si>
    <t>Еводия</t>
  </si>
  <si>
    <t>ЮЦДП - Смолян</t>
  </si>
  <si>
    <t>ВСИЧКО храсти</t>
  </si>
  <si>
    <t xml:space="preserve">ОБЩО </t>
  </si>
  <si>
    <t xml:space="preserve">VІІ.  </t>
  </si>
  <si>
    <t>ВСИЧКО иглолистни:</t>
  </si>
  <si>
    <t>ОБЩО</t>
  </si>
  <si>
    <t>ЮЗДП - Благоевград</t>
  </si>
  <si>
    <t>Липа едролистна</t>
  </si>
  <si>
    <t>Чашкодрян японски</t>
  </si>
  <si>
    <t>Смрика пирамидална</t>
  </si>
  <si>
    <t>Лъжекипарис"Версиколор"</t>
  </si>
  <si>
    <t>Дрян</t>
  </si>
  <si>
    <t>Касис</t>
  </si>
  <si>
    <t>Сантолина</t>
  </si>
  <si>
    <t>Чашкодрян"Емералд голд"</t>
  </si>
  <si>
    <t>Чемшир дървовиден</t>
  </si>
  <si>
    <t>Туя ерикоидна</t>
  </si>
  <si>
    <t>Вишна японска</t>
  </si>
  <si>
    <t xml:space="preserve">Бор бял </t>
  </si>
  <si>
    <t xml:space="preserve">Дюля японска </t>
  </si>
  <si>
    <t>Смрика стелеща се</t>
  </si>
  <si>
    <t>Ела балсамова</t>
  </si>
  <si>
    <t>Туя източна зелена</t>
  </si>
  <si>
    <t>VІІІ.</t>
  </si>
  <si>
    <t>ОТДЕЛ "ДЪРЖАВНИ ГОРСКИ ПРЕДПРИЯТИЯ"</t>
  </si>
  <si>
    <t>ПИКИРАНИ ЗА ЗАЛЕСЯВАНЕ</t>
  </si>
  <si>
    <t xml:space="preserve">в т. ч. иглолистни </t>
  </si>
  <si>
    <t xml:space="preserve">           широколистни</t>
  </si>
  <si>
    <t xml:space="preserve">           храсти</t>
  </si>
  <si>
    <t>ВЕГЕТАТИВНИ</t>
  </si>
  <si>
    <t>КОНТЕЙНЕРНИ</t>
  </si>
  <si>
    <t>ОБЛАГОРОДЕНИ</t>
  </si>
  <si>
    <t>ПИКИРАНИ ЗА ДЕКОРАТИВНИ ЦЕЛИ</t>
  </si>
  <si>
    <t>ПИКИРАНИ ЗА ОБЛАГОРОДЯВАНЕ</t>
  </si>
  <si>
    <t>ПИКИРАНИ ЗА КОЛЕДНИ ЕЛХИ</t>
  </si>
  <si>
    <t>ВИД НА ФИДАНКИТЕ</t>
  </si>
  <si>
    <t>І.</t>
  </si>
  <si>
    <t>ІІ.</t>
  </si>
  <si>
    <t>ІІІ.</t>
  </si>
  <si>
    <t>VІІ.</t>
  </si>
  <si>
    <t xml:space="preserve">Приложение №16 </t>
  </si>
  <si>
    <t>Брой фиданки (контей-нери)</t>
  </si>
  <si>
    <t>Туя западна "Смарагд"</t>
  </si>
  <si>
    <t>Бук обикновен (черв. ф-ма)</t>
  </si>
  <si>
    <t>Мекиш</t>
  </si>
  <si>
    <t>Платан западен</t>
  </si>
  <si>
    <t>Платан източен</t>
  </si>
  <si>
    <t>Дюла японска</t>
  </si>
  <si>
    <t>Амброво дърво (Ликвидамбър)</t>
  </si>
  <si>
    <t>Приложение № 16</t>
  </si>
  <si>
    <t>13</t>
  </si>
  <si>
    <t>Орех обикновен сорт Дряново</t>
  </si>
  <si>
    <t>Орех обикновен сорт Шейново</t>
  </si>
  <si>
    <t>Бреза обикновена</t>
  </si>
  <si>
    <t>Голямо сапунено орехче</t>
  </si>
  <si>
    <t>Дюля японска</t>
  </si>
  <si>
    <t>15</t>
  </si>
  <si>
    <t>16</t>
  </si>
  <si>
    <t xml:space="preserve">Бор морски </t>
  </si>
  <si>
    <t xml:space="preserve">Нар </t>
  </si>
  <si>
    <t>Орех обикновен сорт Извор -10</t>
  </si>
  <si>
    <t>Орех обикновен сорт Сливенски</t>
  </si>
  <si>
    <t>Череша обикновена (дива)</t>
  </si>
  <si>
    <t>Бор пиния</t>
  </si>
  <si>
    <t>Смрика дървовидна</t>
  </si>
  <si>
    <t>Акация бяла</t>
  </si>
  <si>
    <t>Жасмин зимен</t>
  </si>
  <si>
    <t>Моливно дърво (Виргинска хвойна)</t>
  </si>
  <si>
    <t>Туя западна ерикоидна</t>
  </si>
  <si>
    <t xml:space="preserve">Клен хиркански </t>
  </si>
  <si>
    <t>Евонимус фортуней</t>
  </si>
  <si>
    <t>Туя западна кълбовидна</t>
  </si>
  <si>
    <t>Круша дива (обикновена)</t>
  </si>
  <si>
    <t>Ясен обикновен (планински)</t>
  </si>
  <si>
    <t>Магнолия кобус (японска магнолия)</t>
  </si>
  <si>
    <t>Пираканта червена</t>
  </si>
  <si>
    <t>Смрика (Juniperus gold coast)</t>
  </si>
  <si>
    <t>Смрика (J. Scorpuloruns)</t>
  </si>
  <si>
    <t>Вечнозелени храсти</t>
  </si>
  <si>
    <t>Цъфтящи храсти</t>
  </si>
  <si>
    <t>Лъжекипарис "Алуми"</t>
  </si>
  <si>
    <t>Туя западна колоновидна</t>
  </si>
  <si>
    <t>Туйопсис</t>
  </si>
  <si>
    <t>I.</t>
  </si>
  <si>
    <t>II.</t>
  </si>
  <si>
    <t>III.</t>
  </si>
  <si>
    <t>Котонеастър микрофила</t>
  </si>
  <si>
    <t>ВСИЧКО иглолистни :</t>
  </si>
  <si>
    <t>XIII.</t>
  </si>
  <si>
    <t>към чл. 35, ал.3</t>
  </si>
  <si>
    <t>Леска обикновена</t>
  </si>
  <si>
    <t>Калоцедрус ароматен</t>
  </si>
  <si>
    <t>Лъжекипарис лавзанов грахов BL</t>
  </si>
  <si>
    <t>Туя западна (Albospicataa)</t>
  </si>
  <si>
    <t>Туя източна пирамидално златиста</t>
  </si>
  <si>
    <t>Спирея Ван хутей /спирея майски сняг</t>
  </si>
  <si>
    <t>Птиче грозде златисто</t>
  </si>
  <si>
    <t>Клек</t>
  </si>
  <si>
    <t>17</t>
  </si>
  <si>
    <t>Тис</t>
  </si>
  <si>
    <t>Акация жълта</t>
  </si>
  <si>
    <t>Върба манджурска</t>
  </si>
  <si>
    <t>12</t>
  </si>
  <si>
    <t>Туя западна рейнголд</t>
  </si>
  <si>
    <t>Лигуструм</t>
  </si>
  <si>
    <t>Евонимус</t>
  </si>
  <si>
    <t>Нокът дребнолистен</t>
  </si>
  <si>
    <t>Птиче грозде цветно</t>
  </si>
  <si>
    <t>Пириканта</t>
  </si>
  <si>
    <t>Спирея (майски сняг)</t>
  </si>
  <si>
    <t>Орлов нокът</t>
  </si>
  <si>
    <t>8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</si>
  <si>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</si>
  <si>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</si>
  <si>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</si>
  <si>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</si>
  <si>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</si>
  <si>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</si>
  <si>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</si>
  <si>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</si>
  <si>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</si>
  <si>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</si>
  <si>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14</t>
  </si>
  <si>
    <t>19</t>
  </si>
  <si>
    <t>Кипарис сребрист</t>
  </si>
  <si>
    <t>Лоницера нитида</t>
  </si>
  <si>
    <t>Лешник бадемовиден</t>
  </si>
  <si>
    <t>Лешник ран трапузендски</t>
  </si>
  <si>
    <t>Лешник римски</t>
  </si>
  <si>
    <t>Лешник тонда джентиле</t>
  </si>
  <si>
    <t>Лъжекипарис грахов</t>
  </si>
  <si>
    <t>Туя кълбовидна</t>
  </si>
  <si>
    <t>Чашкодрян цветен</t>
  </si>
  <si>
    <t>Платан яворолистен - хибриден</t>
  </si>
  <si>
    <t>Зеленика</t>
  </si>
  <si>
    <t>Лешник</t>
  </si>
  <si>
    <t>Туя западна (Golden globe)</t>
  </si>
  <si>
    <t>Смрика обикновена</t>
  </si>
  <si>
    <t>Кариоптерис</t>
  </si>
  <si>
    <t xml:space="preserve">Леска </t>
  </si>
  <si>
    <t xml:space="preserve">Хибискус сириакус </t>
  </si>
  <si>
    <t>Цезалпиния</t>
  </si>
  <si>
    <t>Vitex</t>
  </si>
  <si>
    <t>Туя западна "Рейн голд"</t>
  </si>
  <si>
    <t>Ясен кълб.ф-ма в/у ам. ясен</t>
  </si>
  <si>
    <t>Туя кълбовидна гигант</t>
  </si>
  <si>
    <t>Туя кълбовидна джуджевидна</t>
  </si>
  <si>
    <t xml:space="preserve">Платан </t>
  </si>
  <si>
    <t>Туя западна "Голд"</t>
  </si>
  <si>
    <t>Туя западна "Пирамидална"</t>
  </si>
  <si>
    <t>Смрика китайска (Pfitzeriana)</t>
  </si>
  <si>
    <t>Смрика китайска (Sea Green)</t>
  </si>
  <si>
    <t>Смрика китайска (Sargenti)</t>
  </si>
  <si>
    <t>Лигуструм обикновен</t>
  </si>
  <si>
    <t>Лигуструм жълто зелен</t>
  </si>
  <si>
    <t>Лоницера</t>
  </si>
  <si>
    <t>Орех</t>
  </si>
  <si>
    <t>Туя кълбовидна Даника</t>
  </si>
  <si>
    <t>Хвойна Принца на Уелс</t>
  </si>
  <si>
    <t>Хебе</t>
  </si>
  <si>
    <t>Копривка южна</t>
  </si>
  <si>
    <t>Дива лоза</t>
  </si>
  <si>
    <t>Спирея (майски сняг) бяла</t>
  </si>
  <si>
    <t>Спирея (майски сняг) червена</t>
  </si>
  <si>
    <t>Спирея Дуглази</t>
  </si>
  <si>
    <t>Люляк персика</t>
  </si>
  <si>
    <t>Juniperus sabina (Aureovariegata)</t>
  </si>
  <si>
    <t>Гледичия</t>
  </si>
  <si>
    <t>Туя западна Globosa</t>
  </si>
  <si>
    <t>Туя западна Golden globe</t>
  </si>
  <si>
    <t>Туя западна Тини тим</t>
  </si>
  <si>
    <t>Кедър сбит речен</t>
  </si>
  <si>
    <t>Дъб космат</t>
  </si>
  <si>
    <t>Смрика (J. Rocery gen)</t>
  </si>
  <si>
    <t>Джанка</t>
  </si>
  <si>
    <t>Туя колоновидна</t>
  </si>
  <si>
    <t>Дафиново дърво</t>
  </si>
  <si>
    <t>Аукуба</t>
  </si>
  <si>
    <t>Филаделфус - булчино венче</t>
  </si>
  <si>
    <t>Смърч сръбски</t>
  </si>
  <si>
    <t xml:space="preserve">Смрика червена </t>
  </si>
  <si>
    <t xml:space="preserve">Бук обикновен </t>
  </si>
  <si>
    <t>Явор палмолистен</t>
  </si>
  <si>
    <t xml:space="preserve">Туя </t>
  </si>
  <si>
    <t>Вишна японска плачеща форма</t>
  </si>
  <si>
    <t>Орех обикновен сорт Джиново</t>
  </si>
  <si>
    <t>Орех обикновен сорт Пловдивски</t>
  </si>
  <si>
    <t>Орех обикновен сорт Силистренски</t>
  </si>
  <si>
    <t>Роза</t>
  </si>
  <si>
    <t>Дъб благун</t>
  </si>
  <si>
    <t>Дъб зимен</t>
  </si>
  <si>
    <t>Дъб цер</t>
  </si>
  <si>
    <t>Круша дива</t>
  </si>
  <si>
    <t>Елша черна</t>
  </si>
  <si>
    <t xml:space="preserve">Дъб летен </t>
  </si>
  <si>
    <t>Хвойна Блу чип</t>
  </si>
  <si>
    <t>Туя "Смарагд"</t>
  </si>
  <si>
    <t>Бъз черен</t>
  </si>
  <si>
    <t>Филаделфус</t>
  </si>
  <si>
    <t>Бор алепски</t>
  </si>
  <si>
    <t>Лъжекипарис грахов жълт</t>
  </si>
  <si>
    <t>Лъжекипарис лавзонов син</t>
  </si>
  <si>
    <t>Върба декоративна</t>
  </si>
  <si>
    <t>Смрика китайска</t>
  </si>
  <si>
    <t>Леска турска</t>
  </si>
  <si>
    <t>Кипарис сребрист цветен</t>
  </si>
  <si>
    <t>Нар</t>
  </si>
  <si>
    <t>Глициния синя</t>
  </si>
  <si>
    <t>Декоративен храст</t>
  </si>
  <si>
    <t>Скимия (японски люляк)</t>
  </si>
  <si>
    <t xml:space="preserve">Кестен конски </t>
  </si>
  <si>
    <t xml:space="preserve">Липа сребролистна </t>
  </si>
  <si>
    <t>Лавандула</t>
  </si>
  <si>
    <t>Нокът цветен стелещ се</t>
  </si>
  <si>
    <r>
      <t>от септември</t>
    </r>
    <r>
      <rPr>
        <b/>
        <sz val="12"/>
        <rFont val="Calibri"/>
        <family val="2"/>
      </rPr>
      <t> 2022 год.</t>
    </r>
  </si>
  <si>
    <t>- 1/6 РХ</t>
  </si>
  <si>
    <t>- 1/5 РХ</t>
  </si>
  <si>
    <t>2/23</t>
  </si>
  <si>
    <t>2/4</t>
  </si>
  <si>
    <t>2/16</t>
  </si>
  <si>
    <t>3/3</t>
  </si>
  <si>
    <t>5/1</t>
  </si>
  <si>
    <t>2/3</t>
  </si>
  <si>
    <t>5/14</t>
  </si>
  <si>
    <t>3/9</t>
  </si>
  <si>
    <t>2/7</t>
  </si>
  <si>
    <t>3/7</t>
  </si>
  <si>
    <t>3/6</t>
  </si>
  <si>
    <t>2/2</t>
  </si>
  <si>
    <t>0,40</t>
  </si>
  <si>
    <t>5/6</t>
  </si>
  <si>
    <t>3/12</t>
  </si>
  <si>
    <t>2/10</t>
  </si>
  <si>
    <t>1,25-1,50</t>
  </si>
  <si>
    <t>1/20</t>
  </si>
  <si>
    <t>1/10</t>
  </si>
  <si>
    <t>3,60-4,10</t>
  </si>
  <si>
    <t>8/4</t>
  </si>
  <si>
    <t>5/12</t>
  </si>
  <si>
    <t>2/11</t>
  </si>
  <si>
    <t>1/11</t>
  </si>
  <si>
    <t>3/13</t>
  </si>
  <si>
    <t>1/4/11</t>
  </si>
  <si>
    <t>3/10</t>
  </si>
  <si>
    <t>4/9</t>
  </si>
  <si>
    <t>2/9</t>
  </si>
  <si>
    <t>2/1</t>
  </si>
  <si>
    <t>4/10</t>
  </si>
  <si>
    <t>3/5</t>
  </si>
  <si>
    <t>6/13</t>
  </si>
  <si>
    <t>5/10</t>
  </si>
  <si>
    <t>6/8</t>
  </si>
  <si>
    <t>1/4/8/3</t>
  </si>
  <si>
    <t>1/12/3</t>
  </si>
  <si>
    <t>1/4</t>
  </si>
  <si>
    <t>1/5</t>
  </si>
  <si>
    <t>3/11</t>
  </si>
  <si>
    <t>4/7</t>
  </si>
  <si>
    <t>2/3С/4</t>
  </si>
  <si>
    <t>2/12</t>
  </si>
  <si>
    <t>1/7</t>
  </si>
  <si>
    <t>1/9</t>
  </si>
  <si>
    <t>2/14</t>
  </si>
  <si>
    <t>1/8</t>
  </si>
  <si>
    <t>3/4</t>
  </si>
  <si>
    <t>4/14</t>
  </si>
  <si>
    <t>2/15</t>
  </si>
  <si>
    <t>13/1</t>
  </si>
  <si>
    <t>1/12</t>
  </si>
  <si>
    <t>1/6С/4</t>
  </si>
  <si>
    <t>3/15</t>
  </si>
  <si>
    <t>1/2/15</t>
  </si>
  <si>
    <t>6/3</t>
  </si>
  <si>
    <t>1/6</t>
  </si>
  <si>
    <t>3/3/13</t>
  </si>
  <si>
    <t>6/4</t>
  </si>
  <si>
    <t>2/18</t>
  </si>
  <si>
    <t>2/13</t>
  </si>
  <si>
    <t>0/9</t>
  </si>
  <si>
    <t>0/11</t>
  </si>
  <si>
    <t>0/12</t>
  </si>
  <si>
    <t>0/16</t>
  </si>
  <si>
    <t>0/1/5</t>
  </si>
  <si>
    <t>0/10</t>
  </si>
  <si>
    <t>2/7С 2,5l</t>
  </si>
  <si>
    <t>2/4С 3l</t>
  </si>
  <si>
    <t>3/1</t>
  </si>
  <si>
    <t>5/3</t>
  </si>
  <si>
    <t>4/4</t>
  </si>
  <si>
    <t>1/17</t>
  </si>
  <si>
    <t>7/1</t>
  </si>
  <si>
    <t>6/5</t>
  </si>
  <si>
    <t>4/2</t>
  </si>
  <si>
    <t>10/4</t>
  </si>
  <si>
    <t>4/23</t>
  </si>
  <si>
    <t>5/9</t>
  </si>
  <si>
    <t>5/8</t>
  </si>
  <si>
    <t>5/7</t>
  </si>
  <si>
    <t>5/13</t>
  </si>
  <si>
    <t>3/16</t>
  </si>
  <si>
    <t>3/18</t>
  </si>
  <si>
    <t>10/5</t>
  </si>
  <si>
    <t>4/8</t>
  </si>
  <si>
    <t>12/3</t>
  </si>
  <si>
    <t>5/11</t>
  </si>
  <si>
    <t>4/11</t>
  </si>
  <si>
    <t>9/6</t>
  </si>
  <si>
    <t>8/7</t>
  </si>
  <si>
    <t>7/8</t>
  </si>
  <si>
    <t>4/1</t>
  </si>
  <si>
    <t>х/х/13</t>
  </si>
  <si>
    <t>х/х/14</t>
  </si>
  <si>
    <t>1/2</t>
  </si>
  <si>
    <t>1/2/3; 3/1</t>
  </si>
  <si>
    <t>1/3</t>
  </si>
  <si>
    <t>1/1</t>
  </si>
  <si>
    <t>1/2/3;3/1</t>
  </si>
  <si>
    <t>1/2/3</t>
  </si>
  <si>
    <t>1/0 С 5</t>
  </si>
  <si>
    <t>2/0 C 5</t>
  </si>
  <si>
    <t>8/0 С 28</t>
  </si>
  <si>
    <t>1/0 С 6</t>
  </si>
  <si>
    <t>0,7</t>
  </si>
  <si>
    <t>2/6</t>
  </si>
  <si>
    <t>1/1/16</t>
  </si>
  <si>
    <t>2/5</t>
  </si>
  <si>
    <t>4/13</t>
  </si>
  <si>
    <t>3,6</t>
  </si>
  <si>
    <t>1/0</t>
  </si>
  <si>
    <t>2/17</t>
  </si>
  <si>
    <t>1/2/18</t>
  </si>
  <si>
    <t>1/14</t>
  </si>
  <si>
    <t>1/15</t>
  </si>
  <si>
    <t>1/2/3; 1/2</t>
  </si>
  <si>
    <t>1/0 C6</t>
  </si>
  <si>
    <t>0/5 С 6</t>
  </si>
  <si>
    <t>0/4 С 6</t>
  </si>
  <si>
    <t>5/0 С 6</t>
  </si>
  <si>
    <t>6/0 С 6</t>
  </si>
  <si>
    <t>8/0 С 6</t>
  </si>
  <si>
    <t>4/0 С 5</t>
  </si>
  <si>
    <t xml:space="preserve">8/1 </t>
  </si>
  <si>
    <t xml:space="preserve">6/1 </t>
  </si>
  <si>
    <t>над 3,00</t>
  </si>
  <si>
    <t>3/1С/2</t>
  </si>
  <si>
    <t>1/24</t>
  </si>
  <si>
    <t>0/10С/6</t>
  </si>
  <si>
    <t>0/6С/5</t>
  </si>
  <si>
    <t>0,4-0,6-1,5</t>
  </si>
  <si>
    <t>0,7-2,2-4,0</t>
  </si>
  <si>
    <t>2/19</t>
  </si>
  <si>
    <t>0,4-0,8</t>
  </si>
  <si>
    <t>2/1C/3</t>
  </si>
  <si>
    <t>1/13</t>
  </si>
  <si>
    <t>3,0-5,0</t>
  </si>
  <si>
    <t>1/19</t>
  </si>
  <si>
    <t>1,5-3,0</t>
  </si>
  <si>
    <t>0/4С/6</t>
  </si>
  <si>
    <t>0,1-0,2</t>
  </si>
  <si>
    <t>4/6</t>
  </si>
  <si>
    <t>0,6-0,8</t>
  </si>
  <si>
    <t>1,0-3,0</t>
  </si>
  <si>
    <t>0,6-2,5</t>
  </si>
  <si>
    <t>5/5</t>
  </si>
  <si>
    <t>0,4-0,6</t>
  </si>
  <si>
    <t>0,6-2,6</t>
  </si>
  <si>
    <t>1/22</t>
  </si>
  <si>
    <t>1/26</t>
  </si>
  <si>
    <t>0/6С/6</t>
  </si>
  <si>
    <t>0/7С/6</t>
  </si>
  <si>
    <t>1,0-1,7</t>
  </si>
  <si>
    <t>2/22</t>
  </si>
  <si>
    <t>2,0-4,0</t>
  </si>
  <si>
    <t>3,0-6,0</t>
  </si>
  <si>
    <t>Хинап</t>
  </si>
  <si>
    <t>3,5-5,5</t>
  </si>
  <si>
    <t>0,5-1,5</t>
  </si>
  <si>
    <t>2,5-3,0</t>
  </si>
  <si>
    <t>6/7</t>
  </si>
  <si>
    <t>0,8-1,2</t>
  </si>
  <si>
    <t>0/2С/6</t>
  </si>
  <si>
    <t>0/5C/3</t>
  </si>
  <si>
    <t>0/3С/6</t>
  </si>
  <si>
    <t>0/5С/6</t>
  </si>
  <si>
    <t>0/1С/6</t>
  </si>
  <si>
    <t>0/3С/5</t>
  </si>
  <si>
    <t>0/4С/3</t>
  </si>
  <si>
    <t>7/6</t>
  </si>
  <si>
    <t>7/5</t>
  </si>
  <si>
    <t>0/10С</t>
  </si>
  <si>
    <t>0/8С</t>
  </si>
  <si>
    <t>0.5-1.3</t>
  </si>
  <si>
    <t>0.7-2.3</t>
  </si>
  <si>
    <t>0.7-1.3</t>
  </si>
  <si>
    <t>0.6-2.2</t>
  </si>
  <si>
    <t>Х/5/2</t>
  </si>
  <si>
    <t>3/2</t>
  </si>
  <si>
    <t>1/0С5</t>
  </si>
  <si>
    <t>2/0С5</t>
  </si>
  <si>
    <t>1/16</t>
  </si>
  <si>
    <t>1,5-2,0</t>
  </si>
  <si>
    <t>1/9 С 5</t>
  </si>
  <si>
    <t>7/7</t>
  </si>
  <si>
    <t>3/8</t>
  </si>
  <si>
    <t>4/4/6</t>
  </si>
  <si>
    <t>4/3/6</t>
  </si>
  <si>
    <t>0,3-0,5</t>
  </si>
  <si>
    <t>1,00-1,50</t>
  </si>
  <si>
    <t>2.5-5.2</t>
  </si>
  <si>
    <t>1.5-2.0</t>
  </si>
  <si>
    <t>3/28</t>
  </si>
  <si>
    <t>3,00-4,00</t>
  </si>
  <si>
    <t>2/9 С 5</t>
  </si>
  <si>
    <t>1,5-2,5</t>
  </si>
  <si>
    <t>3/8.</t>
  </si>
  <si>
    <t>1.20 - 1,50</t>
  </si>
  <si>
    <t>1-1,5</t>
  </si>
  <si>
    <t>1-2,00</t>
  </si>
  <si>
    <t>2-4,00</t>
  </si>
  <si>
    <t>2-3,5</t>
  </si>
  <si>
    <t>до 1.00</t>
  </si>
  <si>
    <t>0.7-1.4</t>
  </si>
  <si>
    <t>1-1.5</t>
  </si>
  <si>
    <t>1/8.</t>
  </si>
  <si>
    <t>1.21-1.50</t>
  </si>
  <si>
    <t>1.00-1.50</t>
  </si>
  <si>
    <t>1,00-1,30</t>
  </si>
  <si>
    <t>1.50-2.50</t>
  </si>
  <si>
    <t>1,00-1,80</t>
  </si>
  <si>
    <t>1,80-2,10</t>
  </si>
  <si>
    <t>0.15-0.5</t>
  </si>
  <si>
    <t>1,50-2,00</t>
  </si>
  <si>
    <t>1,60-2,00</t>
  </si>
  <si>
    <t>0,5-1,10</t>
  </si>
  <si>
    <t>0/2</t>
  </si>
  <si>
    <t>0/3</t>
  </si>
  <si>
    <t>0/1</t>
  </si>
  <si>
    <t>0,3</t>
  </si>
  <si>
    <t>2/2/1 С5000</t>
  </si>
  <si>
    <t>0.15 - 0.30</t>
  </si>
  <si>
    <t>2/2/1 С7000</t>
  </si>
  <si>
    <t>0.30 - 0.40</t>
  </si>
  <si>
    <t>1/3 С 4000</t>
  </si>
  <si>
    <t>0.31-0.50</t>
  </si>
  <si>
    <t>1/3/1 С 4000</t>
  </si>
  <si>
    <t>1/2/2 С 5000</t>
  </si>
  <si>
    <t>2/2/1 С 7000</t>
  </si>
  <si>
    <t>0.81-1.20</t>
  </si>
  <si>
    <t>1/2/1 С 7000</t>
  </si>
  <si>
    <t>0.51-0.80</t>
  </si>
  <si>
    <t>до 1</t>
  </si>
  <si>
    <t>над 1</t>
  </si>
  <si>
    <t>2/3/3</t>
  </si>
  <si>
    <t>3*4</t>
  </si>
  <si>
    <t>1--1.9</t>
  </si>
  <si>
    <t>3/17</t>
  </si>
  <si>
    <t>3/23</t>
  </si>
  <si>
    <t>3/2/3</t>
  </si>
  <si>
    <t>3/2/4</t>
  </si>
  <si>
    <t>3/3/1</t>
  </si>
  <si>
    <t>3/3/3</t>
  </si>
  <si>
    <t>3/3/4</t>
  </si>
  <si>
    <t>3/3/7</t>
  </si>
  <si>
    <t>3/4/1</t>
  </si>
  <si>
    <t>3/6/6</t>
  </si>
  <si>
    <t>4/3/5</t>
  </si>
  <si>
    <t>4/11.</t>
  </si>
  <si>
    <t>5/3/5</t>
  </si>
  <si>
    <t>6/12</t>
  </si>
  <si>
    <t>1.3-1.8</t>
  </si>
  <si>
    <t>3/4/13</t>
  </si>
  <si>
    <t>1,00</t>
  </si>
  <si>
    <t>Х/1/0</t>
  </si>
  <si>
    <t>Х/2/0</t>
  </si>
  <si>
    <t>до 1,00</t>
  </si>
  <si>
    <t>Х/3/0</t>
  </si>
  <si>
    <t>0,31-1,50</t>
  </si>
  <si>
    <t>0 / 1</t>
  </si>
  <si>
    <t>0.2-0.4</t>
  </si>
  <si>
    <t>1 / 1</t>
  </si>
  <si>
    <t>0.9</t>
  </si>
  <si>
    <t>1-2,0</t>
  </si>
  <si>
    <t>1\0 С10</t>
  </si>
  <si>
    <t>1\4</t>
  </si>
  <si>
    <t>1\8</t>
  </si>
  <si>
    <t>3\1</t>
  </si>
  <si>
    <t>1\3</t>
  </si>
  <si>
    <t>5\6</t>
  </si>
  <si>
    <t>1\1</t>
  </si>
  <si>
    <t>1\2</t>
  </si>
  <si>
    <t>1\14</t>
  </si>
  <si>
    <t>1\5</t>
  </si>
  <si>
    <t>1\7</t>
  </si>
  <si>
    <t>1\10</t>
  </si>
  <si>
    <t>1\15</t>
  </si>
  <si>
    <t>2\14</t>
  </si>
  <si>
    <t>2\1</t>
  </si>
  <si>
    <t>3\9</t>
  </si>
  <si>
    <t>1\6</t>
  </si>
  <si>
    <t>1\13</t>
  </si>
  <si>
    <t>2\5</t>
  </si>
  <si>
    <t>3\8</t>
  </si>
  <si>
    <t>5\15</t>
  </si>
  <si>
    <t>2\2</t>
  </si>
  <si>
    <t>2\13</t>
  </si>
  <si>
    <t>2\16</t>
  </si>
  <si>
    <t>5\19</t>
  </si>
  <si>
    <t>1\9</t>
  </si>
  <si>
    <t>1\11</t>
  </si>
  <si>
    <t>2\10</t>
  </si>
  <si>
    <t>2\12</t>
  </si>
  <si>
    <t>0/1/2</t>
  </si>
  <si>
    <t>Кипарис лейландски</t>
  </si>
  <si>
    <t>0/1/9</t>
  </si>
  <si>
    <t>2\8</t>
  </si>
  <si>
    <t>0\1\5</t>
  </si>
  <si>
    <t>2\6</t>
  </si>
  <si>
    <t>2\9</t>
  </si>
  <si>
    <t>3\2</t>
  </si>
  <si>
    <t>2\7</t>
  </si>
  <si>
    <t>2\3</t>
  </si>
  <si>
    <t>5\5</t>
  </si>
  <si>
    <t>X/1/12</t>
  </si>
  <si>
    <t>0/1/6</t>
  </si>
  <si>
    <t>2\11</t>
  </si>
  <si>
    <t>3\5</t>
  </si>
  <si>
    <t>1\12</t>
  </si>
  <si>
    <t>3\6</t>
  </si>
  <si>
    <t>0/2/4</t>
  </si>
  <si>
    <t>Върба плачеща</t>
  </si>
  <si>
    <t>5\8</t>
  </si>
  <si>
    <t>5\2</t>
  </si>
  <si>
    <t>1\111</t>
  </si>
  <si>
    <t>1/1/6</t>
  </si>
  <si>
    <t>1/1/5</t>
  </si>
  <si>
    <t>ЮИДП - Сливен (цветна)</t>
  </si>
  <si>
    <t>0/4/1</t>
  </si>
  <si>
    <t>ЮИДП- Сливен</t>
  </si>
  <si>
    <t>0/2/5</t>
  </si>
  <si>
    <t>0/3/1</t>
  </si>
  <si>
    <t>Фотиния</t>
  </si>
  <si>
    <t>0/1/0</t>
  </si>
  <si>
    <t>0/1/1</t>
  </si>
  <si>
    <t>0\1</t>
  </si>
  <si>
    <t>2\0 С10</t>
  </si>
  <si>
    <t>4\0 С10</t>
  </si>
  <si>
    <t>0\2 С10</t>
  </si>
  <si>
    <t>0\3 С10</t>
  </si>
  <si>
    <t>0\5 С10</t>
  </si>
  <si>
    <t>3\0 С10</t>
  </si>
  <si>
    <t>0/2 С10</t>
  </si>
  <si>
    <t>0/3 С10</t>
  </si>
  <si>
    <t>0/4 С10</t>
  </si>
  <si>
    <t>0/6 С10</t>
  </si>
  <si>
    <t>0\4 С10</t>
  </si>
  <si>
    <t>0\8 С10</t>
  </si>
  <si>
    <t xml:space="preserve">Туя кълбовидна </t>
  </si>
  <si>
    <t>0\2 С11</t>
  </si>
  <si>
    <t>0\4 С11</t>
  </si>
  <si>
    <t>3\0 С11</t>
  </si>
  <si>
    <t>0\7 С10</t>
  </si>
  <si>
    <t>0\10 С10</t>
  </si>
  <si>
    <t>0\6 С10</t>
  </si>
  <si>
    <t>0\3 С11</t>
  </si>
  <si>
    <t>5\0 С10</t>
  </si>
  <si>
    <t>0\9 С10</t>
  </si>
  <si>
    <t>0/10 С10</t>
  </si>
  <si>
    <t>0\11 С10</t>
  </si>
  <si>
    <t>3\4</t>
  </si>
  <si>
    <t>1-год.</t>
  </si>
  <si>
    <t>2-год.</t>
  </si>
  <si>
    <t>3-год.</t>
  </si>
  <si>
    <t>0,50-0,80</t>
  </si>
  <si>
    <t>0,30-080</t>
  </si>
  <si>
    <t>2/20</t>
  </si>
  <si>
    <t>Криптомерия  японска</t>
  </si>
  <si>
    <t>2/8</t>
  </si>
  <si>
    <t>2/4/9</t>
  </si>
  <si>
    <t>4/3</t>
  </si>
  <si>
    <t>4/16</t>
  </si>
  <si>
    <t>2/28</t>
  </si>
  <si>
    <t>1/4/10</t>
  </si>
  <si>
    <t>1/18</t>
  </si>
  <si>
    <t>0/8</t>
  </si>
  <si>
    <t>3/14</t>
  </si>
  <si>
    <t>4/15</t>
  </si>
  <si>
    <t>8/6</t>
  </si>
  <si>
    <t>0,05</t>
  </si>
  <si>
    <t>0/0/5</t>
  </si>
  <si>
    <t>0/3/7</t>
  </si>
  <si>
    <t>0/1/11</t>
  </si>
  <si>
    <t>0/2/10</t>
  </si>
  <si>
    <t>0/2/7</t>
  </si>
  <si>
    <t>0/1/4</t>
  </si>
  <si>
    <t>0/2/13</t>
  </si>
  <si>
    <t>0/1/7</t>
  </si>
  <si>
    <t>0/1/3</t>
  </si>
  <si>
    <t>0/2/2</t>
  </si>
  <si>
    <t>0/2/3</t>
  </si>
  <si>
    <t>0/2/8</t>
  </si>
  <si>
    <t>0/2/</t>
  </si>
  <si>
    <t>0/1/8</t>
  </si>
  <si>
    <t>0/3/3</t>
  </si>
  <si>
    <t>0/2/11</t>
  </si>
  <si>
    <t>0/6x4</t>
  </si>
  <si>
    <t>0/5x4</t>
  </si>
  <si>
    <t>0/3/6</t>
  </si>
  <si>
    <t>0/1/14</t>
  </si>
  <si>
    <t>0/13</t>
  </si>
  <si>
    <t>0/1/12</t>
  </si>
  <si>
    <t>0/1/13</t>
  </si>
  <si>
    <t>0/2/6</t>
  </si>
  <si>
    <t>0/2/13/С20</t>
  </si>
  <si>
    <t>3/3С17</t>
  </si>
  <si>
    <t>2/4С17</t>
  </si>
  <si>
    <t>4/4С20</t>
  </si>
  <si>
    <t>3/3С20</t>
  </si>
  <si>
    <t>1/7С14</t>
  </si>
  <si>
    <t>2/14С20</t>
  </si>
  <si>
    <t>0/2х8С20</t>
  </si>
  <si>
    <t>0,40-0,80</t>
  </si>
  <si>
    <t>1/4С20</t>
  </si>
  <si>
    <t>2/3С20</t>
  </si>
  <si>
    <t>1/3С17</t>
  </si>
  <si>
    <t>1/8 С20</t>
  </si>
  <si>
    <t>0/1х7С20</t>
  </si>
  <si>
    <t>1/7С20</t>
  </si>
  <si>
    <t>до3м</t>
  </si>
  <si>
    <t>3/5/9</t>
  </si>
  <si>
    <t>2/24</t>
  </si>
  <si>
    <t>3/25</t>
  </si>
  <si>
    <t>2/26</t>
  </si>
  <si>
    <t>11/12</t>
  </si>
  <si>
    <t>X/3/5</t>
  </si>
  <si>
    <t>x/3/5</t>
  </si>
  <si>
    <t>1,3-2</t>
  </si>
  <si>
    <t>1,20</t>
  </si>
  <si>
    <t>0,8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</si>
</sst>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;\-&quot;лв&quot;#,##0"/>
    <numFmt numFmtId="181" formatCode="&quot;лв&quot;#,##0;[Red]\-&quot;лв&quot;#,##0"/>
    <numFmt numFmtId="182" formatCode="&quot;лв&quot;#,##0.00;\-&quot;лв&quot;#,##0.00"/>
    <numFmt numFmtId="183" formatCode="&quot;лв&quot;#,##0.00;[Red]\-&quot;лв&quot;#,##0.00"/>
    <numFmt numFmtId="184" formatCode="_-&quot;лв&quot;* #,##0_-;\-&quot;лв&quot;* #,##0_-;_-&quot;лв&quot;* &quot;-&quot;_-;_-@_-"/>
    <numFmt numFmtId="185" formatCode="_-* #,##0_-;\-* #,##0_-;_-* &quot;-&quot;_-;_-@_-"/>
    <numFmt numFmtId="186" formatCode="_-&quot;лв&quot;* #,##0.00_-;\-&quot;лв&quot;* #,##0.00_-;_-&quot;лв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[$€-2]\ #,##0.00_);[Red]\([$€-2]\ #,##0.00\)"/>
    <numFmt numFmtId="193" formatCode="0.000"/>
    <numFmt numFmtId="194" formatCode="_-* #,##0.0\ _л_в_-;\-* #,##0.0\ _л_в_-;_-* &quot;-&quot;??\ _л_в_-;_-@_-"/>
    <numFmt numFmtId="195" formatCode="#,##0.0"/>
    <numFmt numFmtId="196" formatCode="0.00000"/>
    <numFmt numFmtId="197" formatCode="0.0000"/>
    <numFmt numFmtId="198" formatCode="_-* #,##0.00\ _ë_â_-;\-* #,##0.00\ _ë_â_-;_-* &quot;-&quot;??\ _ë_â_-;_-@_-"/>
    <numFmt numFmtId="199" formatCode="_-* #,##0.000\ _л_в_-;\-* #,##0.000\ _л_в_-;_-* &quot;-&quot;??\ _л_в_-;_-@_-"/>
    <numFmt numFmtId="200" formatCode="0.00;[Red]0.00"/>
    <numFmt numFmtId="201" formatCode="_-* #,##0.0000\ _л_в_-;\-* #,##0.0000\ _л_в_-;_-* &quot;-&quot;??\ _л_в_-;_-@_-"/>
    <numFmt numFmtId="202" formatCode="_-* #,##0\ _л_в_-;\-* #,##0\ _л_в_-;_-* &quot;-&quot;??\ _л_в_-;_-@_-"/>
    <numFmt numFmtId="203" formatCode="0.0;[Red]0.0"/>
    <numFmt numFmtId="204" formatCode="0;[Red]0"/>
    <numFmt numFmtId="205" formatCode="[$-402]dd\ mmmm\ yyyy\ &quot;г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ючено&quot;;&quot; Включено &quot;;&quot; Изключено &quot;"/>
    <numFmt numFmtId="209" formatCode="#,##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u val="single"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23" fillId="0" borderId="16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1" fontId="22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/>
    </xf>
    <xf numFmtId="0" fontId="24" fillId="0" borderId="20" xfId="0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vertical="top" wrapText="1"/>
    </xf>
    <xf numFmtId="0" fontId="22" fillId="0" borderId="13" xfId="0" applyFont="1" applyFill="1" applyBorder="1" applyAlignment="1">
      <alignment/>
    </xf>
    <xf numFmtId="0" fontId="22" fillId="0" borderId="12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23" fillId="0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3" fillId="0" borderId="23" xfId="0" applyFont="1" applyFill="1" applyBorder="1" applyAlignment="1">
      <alignment wrapText="1"/>
    </xf>
    <xf numFmtId="0" fontId="23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/>
    </xf>
    <xf numFmtId="49" fontId="22" fillId="0" borderId="2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49" fontId="23" fillId="0" borderId="18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91" fontId="22" fillId="0" borderId="0" xfId="0" applyNumberFormat="1" applyFont="1" applyFill="1" applyAlignment="1">
      <alignment/>
    </xf>
    <xf numFmtId="49" fontId="22" fillId="0" borderId="18" xfId="0" applyNumberFormat="1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2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/>
    </xf>
    <xf numFmtId="0" fontId="23" fillId="0" borderId="28" xfId="0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top" wrapText="1"/>
    </xf>
    <xf numFmtId="49" fontId="23" fillId="0" borderId="26" xfId="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8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26" fillId="0" borderId="12" xfId="0" applyFont="1" applyBorder="1" applyAlignment="1">
      <alignment/>
    </xf>
    <xf numFmtId="1" fontId="26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26" fillId="0" borderId="15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0" fontId="22" fillId="0" borderId="41" xfId="0" applyFont="1" applyFill="1" applyBorder="1" applyAlignment="1">
      <alignment/>
    </xf>
    <xf numFmtId="3" fontId="22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 horizontal="right"/>
    </xf>
    <xf numFmtId="3" fontId="23" fillId="0" borderId="26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 vertical="top" wrapText="1"/>
    </xf>
    <xf numFmtId="3" fontId="23" fillId="0" borderId="20" xfId="0" applyNumberFormat="1" applyFont="1" applyFill="1" applyBorder="1" applyAlignment="1">
      <alignment horizontal="right" vertical="top" wrapText="1"/>
    </xf>
    <xf numFmtId="3" fontId="23" fillId="0" borderId="26" xfId="0" applyNumberFormat="1" applyFont="1" applyFill="1" applyBorder="1" applyAlignment="1">
      <alignment horizontal="right" vertical="top" wrapText="1"/>
    </xf>
    <xf numFmtId="3" fontId="23" fillId="0" borderId="18" xfId="0" applyNumberFormat="1" applyFont="1" applyFill="1" applyBorder="1" applyAlignment="1">
      <alignment horizontal="right" vertical="top" wrapText="1"/>
    </xf>
    <xf numFmtId="3" fontId="23" fillId="0" borderId="17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13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center" vertical="top" wrapText="1"/>
    </xf>
    <xf numFmtId="3" fontId="23" fillId="0" borderId="18" xfId="0" applyNumberFormat="1" applyFont="1" applyFill="1" applyBorder="1" applyAlignment="1">
      <alignment horizontal="center" vertical="top" wrapText="1"/>
    </xf>
    <xf numFmtId="3" fontId="22" fillId="0" borderId="18" xfId="0" applyNumberFormat="1" applyFont="1" applyFill="1" applyBorder="1" applyAlignment="1">
      <alignment horizontal="right" vertical="top" wrapText="1"/>
    </xf>
    <xf numFmtId="3" fontId="23" fillId="0" borderId="28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/>
    </xf>
    <xf numFmtId="49" fontId="23" fillId="0" borderId="42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right" vertical="top" wrapText="1"/>
    </xf>
    <xf numFmtId="49" fontId="22" fillId="0" borderId="44" xfId="0" applyNumberFormat="1" applyFont="1" applyFill="1" applyBorder="1" applyAlignment="1">
      <alignment horizontal="right" vertical="top" wrapText="1"/>
    </xf>
    <xf numFmtId="49" fontId="23" fillId="0" borderId="45" xfId="0" applyNumberFormat="1" applyFont="1" applyFill="1" applyBorder="1" applyAlignment="1">
      <alignment horizontal="right"/>
    </xf>
    <xf numFmtId="49" fontId="22" fillId="0" borderId="45" xfId="0" applyNumberFormat="1" applyFont="1" applyFill="1" applyBorder="1" applyAlignment="1">
      <alignment horizontal="right"/>
    </xf>
    <xf numFmtId="49" fontId="22" fillId="0" borderId="44" xfId="0" applyNumberFormat="1" applyFont="1" applyFill="1" applyBorder="1" applyAlignment="1">
      <alignment horizontal="right"/>
    </xf>
    <xf numFmtId="49" fontId="23" fillId="0" borderId="43" xfId="0" applyNumberFormat="1" applyFont="1" applyFill="1" applyBorder="1" applyAlignment="1">
      <alignment horizontal="right" vertical="top" wrapText="1"/>
    </xf>
    <xf numFmtId="49" fontId="22" fillId="0" borderId="46" xfId="0" applyNumberFormat="1" applyFont="1" applyFill="1" applyBorder="1" applyAlignment="1">
      <alignment horizontal="right"/>
    </xf>
    <xf numFmtId="49" fontId="22" fillId="0" borderId="43" xfId="0" applyNumberFormat="1" applyFont="1" applyFill="1" applyBorder="1" applyAlignment="1">
      <alignment horizontal="right"/>
    </xf>
    <xf numFmtId="49" fontId="22" fillId="0" borderId="47" xfId="0" applyNumberFormat="1" applyFont="1" applyFill="1" applyBorder="1" applyAlignment="1">
      <alignment horizontal="right"/>
    </xf>
    <xf numFmtId="49" fontId="22" fillId="0" borderId="48" xfId="0" applyNumberFormat="1" applyFont="1" applyFill="1" applyBorder="1" applyAlignment="1">
      <alignment horizontal="right"/>
    </xf>
    <xf numFmtId="49" fontId="22" fillId="0" borderId="30" xfId="0" applyNumberFormat="1" applyFont="1" applyFill="1" applyBorder="1" applyAlignment="1">
      <alignment horizontal="right"/>
    </xf>
    <xf numFmtId="49" fontId="23" fillId="0" borderId="49" xfId="0" applyNumberFormat="1" applyFont="1" applyFill="1" applyBorder="1" applyAlignment="1">
      <alignment horizontal="right" vertical="top" wrapText="1"/>
    </xf>
    <xf numFmtId="49" fontId="23" fillId="0" borderId="29" xfId="0" applyNumberFormat="1" applyFont="1" applyFill="1" applyBorder="1" applyAlignment="1">
      <alignment horizontal="right" vertical="top" wrapText="1"/>
    </xf>
    <xf numFmtId="49" fontId="23" fillId="0" borderId="45" xfId="0" applyNumberFormat="1" applyFont="1" applyFill="1" applyBorder="1" applyAlignment="1">
      <alignment horizontal="right" vertical="top" wrapText="1"/>
    </xf>
    <xf numFmtId="49" fontId="22" fillId="0" borderId="45" xfId="0" applyNumberFormat="1" applyFont="1" applyFill="1" applyBorder="1" applyAlignment="1">
      <alignment/>
    </xf>
    <xf numFmtId="49" fontId="23" fillId="0" borderId="44" xfId="0" applyNumberFormat="1" applyFont="1" applyFill="1" applyBorder="1" applyAlignment="1">
      <alignment horizontal="right" vertical="top" wrapText="1"/>
    </xf>
    <xf numFmtId="49" fontId="22" fillId="0" borderId="45" xfId="0" applyNumberFormat="1" applyFont="1" applyFill="1" applyBorder="1" applyAlignment="1">
      <alignment horizontal="right" vertical="top" wrapText="1"/>
    </xf>
    <xf numFmtId="49" fontId="23" fillId="0" borderId="50" xfId="0" applyNumberFormat="1" applyFont="1" applyFill="1" applyBorder="1" applyAlignment="1">
      <alignment horizontal="right" vertical="top" wrapText="1"/>
    </xf>
    <xf numFmtId="49" fontId="23" fillId="0" borderId="48" xfId="0" applyNumberFormat="1" applyFont="1" applyFill="1" applyBorder="1" applyAlignment="1">
      <alignment horizontal="right" vertical="top" wrapText="1"/>
    </xf>
    <xf numFmtId="49" fontId="22" fillId="0" borderId="49" xfId="0" applyNumberFormat="1" applyFont="1" applyFill="1" applyBorder="1" applyAlignment="1">
      <alignment horizontal="right" vertical="top" wrapText="1"/>
    </xf>
    <xf numFmtId="49" fontId="22" fillId="0" borderId="45" xfId="0" applyNumberFormat="1" applyFont="1" applyFill="1" applyBorder="1" applyAlignment="1">
      <alignment vertical="top" wrapText="1"/>
    </xf>
    <xf numFmtId="49" fontId="22" fillId="0" borderId="51" xfId="0" applyNumberFormat="1" applyFont="1" applyFill="1" applyBorder="1" applyAlignment="1">
      <alignment horizontal="right"/>
    </xf>
    <xf numFmtId="49" fontId="22" fillId="0" borderId="52" xfId="0" applyNumberFormat="1" applyFont="1" applyFill="1" applyBorder="1" applyAlignment="1">
      <alignment horizontal="right" vertical="top" wrapText="1"/>
    </xf>
    <xf numFmtId="49" fontId="22" fillId="0" borderId="53" xfId="0" applyNumberFormat="1" applyFont="1" applyFill="1" applyBorder="1" applyAlignment="1" quotePrefix="1">
      <alignment horizontal="right" vertical="top" wrapText="1"/>
    </xf>
    <xf numFmtId="49" fontId="22" fillId="0" borderId="52" xfId="0" applyNumberFormat="1" applyFont="1" applyFill="1" applyBorder="1" applyAlignment="1">
      <alignment horizontal="right"/>
    </xf>
    <xf numFmtId="49" fontId="22" fillId="0" borderId="51" xfId="0" applyNumberFormat="1" applyFont="1" applyFill="1" applyBorder="1" applyAlignment="1">
      <alignment horizontal="right" vertical="top" wrapText="1"/>
    </xf>
    <xf numFmtId="49" fontId="22" fillId="0" borderId="54" xfId="0" applyNumberFormat="1" applyFont="1" applyFill="1" applyBorder="1" applyAlignment="1">
      <alignment horizontal="right" vertical="top" wrapText="1"/>
    </xf>
    <xf numFmtId="49" fontId="22" fillId="0" borderId="55" xfId="0" applyNumberFormat="1" applyFont="1" applyFill="1" applyBorder="1" applyAlignment="1">
      <alignment horizontal="right" vertical="top" wrapText="1"/>
    </xf>
    <xf numFmtId="49" fontId="22" fillId="0" borderId="46" xfId="0" applyNumberFormat="1" applyFont="1" applyFill="1" applyBorder="1" applyAlignment="1">
      <alignment horizontal="right" vertical="top" wrapText="1"/>
    </xf>
    <xf numFmtId="49" fontId="22" fillId="0" borderId="55" xfId="0" applyNumberFormat="1" applyFont="1" applyFill="1" applyBorder="1" applyAlignment="1">
      <alignment horizontal="right"/>
    </xf>
    <xf numFmtId="49" fontId="22" fillId="0" borderId="49" xfId="0" applyNumberFormat="1" applyFont="1" applyFill="1" applyBorder="1" applyAlignment="1">
      <alignment horizontal="right"/>
    </xf>
    <xf numFmtId="49" fontId="23" fillId="0" borderId="51" xfId="0" applyNumberFormat="1" applyFont="1" applyFill="1" applyBorder="1" applyAlignment="1">
      <alignment horizontal="right"/>
    </xf>
    <xf numFmtId="49" fontId="22" fillId="0" borderId="50" xfId="0" applyNumberFormat="1" applyFont="1" applyFill="1" applyBorder="1" applyAlignment="1">
      <alignment horizontal="right"/>
    </xf>
    <xf numFmtId="49" fontId="22" fillId="0" borderId="53" xfId="0" applyNumberFormat="1" applyFont="1" applyFill="1" applyBorder="1" applyAlignment="1">
      <alignment horizontal="right"/>
    </xf>
    <xf numFmtId="49" fontId="22" fillId="0" borderId="51" xfId="0" applyNumberFormat="1" applyFont="1" applyFill="1" applyBorder="1" applyAlignment="1">
      <alignment/>
    </xf>
    <xf numFmtId="49" fontId="22" fillId="0" borderId="48" xfId="0" applyNumberFormat="1" applyFont="1" applyFill="1" applyBorder="1" applyAlignment="1">
      <alignment horizontal="right" vertical="top" wrapText="1"/>
    </xf>
    <xf numFmtId="49" fontId="23" fillId="0" borderId="43" xfId="0" applyNumberFormat="1" applyFont="1" applyFill="1" applyBorder="1" applyAlignment="1">
      <alignment horizontal="right"/>
    </xf>
    <xf numFmtId="49" fontId="23" fillId="0" borderId="44" xfId="0" applyNumberFormat="1" applyFont="1" applyFill="1" applyBorder="1" applyAlignment="1">
      <alignment horizontal="center" vertical="top" wrapText="1"/>
    </xf>
    <xf numFmtId="49" fontId="23" fillId="0" borderId="48" xfId="0" applyNumberFormat="1" applyFont="1" applyFill="1" applyBorder="1" applyAlignment="1">
      <alignment horizontal="center" vertical="top" wrapText="1"/>
    </xf>
    <xf numFmtId="49" fontId="22" fillId="0" borderId="50" xfId="0" applyNumberFormat="1" applyFont="1" applyFill="1" applyBorder="1" applyAlignment="1">
      <alignment horizontal="right" vertical="top" wrapText="1"/>
    </xf>
    <xf numFmtId="49" fontId="22" fillId="0" borderId="29" xfId="0" applyNumberFormat="1" applyFont="1" applyFill="1" applyBorder="1" applyAlignment="1">
      <alignment horizontal="right" vertical="top" wrapText="1"/>
    </xf>
    <xf numFmtId="49" fontId="23" fillId="0" borderId="42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/>
    </xf>
    <xf numFmtId="2" fontId="22" fillId="0" borderId="13" xfId="0" applyNumberFormat="1" applyFont="1" applyFill="1" applyBorder="1" applyAlignment="1">
      <alignment horizontal="left" vertical="top" wrapText="1"/>
    </xf>
    <xf numFmtId="3" fontId="26" fillId="0" borderId="12" xfId="0" applyNumberFormat="1" applyFont="1" applyFill="1" applyBorder="1" applyAlignment="1">
      <alignment/>
    </xf>
    <xf numFmtId="3" fontId="22" fillId="0" borderId="27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/>
    </xf>
    <xf numFmtId="49" fontId="22" fillId="0" borderId="56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top" wrapText="1"/>
    </xf>
    <xf numFmtId="49" fontId="22" fillId="0" borderId="53" xfId="0" applyNumberFormat="1" applyFont="1" applyFill="1" applyBorder="1" applyAlignment="1">
      <alignment horizontal="right" vertical="top" wrapText="1"/>
    </xf>
    <xf numFmtId="3" fontId="22" fillId="0" borderId="15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 vertical="top" wrapText="1"/>
    </xf>
    <xf numFmtId="3" fontId="22" fillId="0" borderId="12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 vertical="top" wrapText="1"/>
    </xf>
    <xf numFmtId="3" fontId="22" fillId="0" borderId="57" xfId="0" applyNumberFormat="1" applyFont="1" applyFill="1" applyBorder="1" applyAlignment="1">
      <alignment horizontal="right" vertical="top" wrapText="1"/>
    </xf>
    <xf numFmtId="3" fontId="22" fillId="0" borderId="58" xfId="0" applyNumberFormat="1" applyFont="1" applyFill="1" applyBorder="1" applyAlignment="1">
      <alignment horizontal="right" vertical="top" wrapText="1"/>
    </xf>
    <xf numFmtId="3" fontId="22" fillId="0" borderId="59" xfId="0" applyNumberFormat="1" applyFont="1" applyFill="1" applyBorder="1" applyAlignment="1">
      <alignment horizontal="right" vertical="top" wrapText="1"/>
    </xf>
    <xf numFmtId="49" fontId="22" fillId="0" borderId="60" xfId="0" applyNumberFormat="1" applyFont="1" applyFill="1" applyBorder="1" applyAlignment="1" quotePrefix="1">
      <alignment horizontal="right" vertical="top" wrapText="1"/>
    </xf>
    <xf numFmtId="49" fontId="22" fillId="0" borderId="60" xfId="0" applyNumberFormat="1" applyFont="1" applyFill="1" applyBorder="1" applyAlignment="1">
      <alignment horizontal="right" vertical="top" wrapText="1"/>
    </xf>
    <xf numFmtId="49" fontId="22" fillId="0" borderId="61" xfId="0" applyNumberFormat="1" applyFont="1" applyFill="1" applyBorder="1" applyAlignment="1">
      <alignment horizontal="right" vertical="top" wrapText="1"/>
    </xf>
    <xf numFmtId="49" fontId="22" fillId="0" borderId="61" xfId="0" applyNumberFormat="1" applyFont="1" applyFill="1" applyBorder="1" applyAlignment="1" quotePrefix="1">
      <alignment horizontal="right" vertical="top" wrapText="1"/>
    </xf>
    <xf numFmtId="49" fontId="22" fillId="0" borderId="62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63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right" vertical="top" wrapText="1"/>
    </xf>
    <xf numFmtId="3" fontId="23" fillId="0" borderId="13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49" fontId="22" fillId="0" borderId="27" xfId="0" applyNumberFormat="1" applyFont="1" applyFill="1" applyBorder="1" applyAlignment="1">
      <alignment horizontal="center" vertical="top" wrapText="1"/>
    </xf>
    <xf numFmtId="49" fontId="22" fillId="0" borderId="64" xfId="0" applyNumberFormat="1" applyFont="1" applyFill="1" applyBorder="1" applyAlignment="1">
      <alignment horizontal="center" vertical="top" wrapText="1"/>
    </xf>
    <xf numFmtId="3" fontId="22" fillId="0" borderId="64" xfId="0" applyNumberFormat="1" applyFont="1" applyFill="1" applyBorder="1" applyAlignment="1">
      <alignment horizontal="right"/>
    </xf>
    <xf numFmtId="2" fontId="23" fillId="0" borderId="12" xfId="0" applyNumberFormat="1" applyFont="1" applyFill="1" applyBorder="1" applyAlignment="1">
      <alignment horizontal="right" vertical="top" wrapText="1"/>
    </xf>
    <xf numFmtId="2" fontId="22" fillId="0" borderId="13" xfId="0" applyNumberFormat="1" applyFont="1" applyFill="1" applyBorder="1" applyAlignment="1">
      <alignment horizontal="right" vertical="top" wrapText="1"/>
    </xf>
    <xf numFmtId="49" fontId="22" fillId="0" borderId="51" xfId="0" applyNumberFormat="1" applyFont="1" applyFill="1" applyBorder="1" applyAlignment="1" quotePrefix="1">
      <alignment horizontal="right"/>
    </xf>
    <xf numFmtId="49" fontId="23" fillId="0" borderId="51" xfId="0" applyNumberFormat="1" applyFont="1" applyFill="1" applyBorder="1" applyAlignment="1">
      <alignment horizontal="right" vertical="center"/>
    </xf>
    <xf numFmtId="0" fontId="23" fillId="0" borderId="65" xfId="0" applyFont="1" applyFill="1" applyBorder="1" applyAlignment="1">
      <alignment/>
    </xf>
    <xf numFmtId="49" fontId="23" fillId="0" borderId="51" xfId="0" applyNumberFormat="1" applyFont="1" applyFill="1" applyBorder="1" applyAlignment="1">
      <alignment horizontal="right" vertical="top" wrapText="1"/>
    </xf>
    <xf numFmtId="0" fontId="22" fillId="0" borderId="13" xfId="0" applyFont="1" applyFill="1" applyBorder="1" applyAlignment="1">
      <alignment horizontal="left"/>
    </xf>
    <xf numFmtId="0" fontId="22" fillId="0" borderId="41" xfId="0" applyFont="1" applyFill="1" applyBorder="1" applyAlignment="1">
      <alignment wrapText="1"/>
    </xf>
    <xf numFmtId="0" fontId="22" fillId="0" borderId="22" xfId="0" applyFont="1" applyFill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center"/>
    </xf>
    <xf numFmtId="49" fontId="23" fillId="0" borderId="28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 quotePrefix="1">
      <alignment horizontal="center" vertical="top" wrapText="1"/>
    </xf>
    <xf numFmtId="49" fontId="22" fillId="0" borderId="11" xfId="0" applyNumberFormat="1" applyFont="1" applyFill="1" applyBorder="1" applyAlignment="1" quotePrefix="1">
      <alignment horizontal="center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49" fontId="22" fillId="0" borderId="19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 quotePrefix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quotePrefix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5" xfId="0" applyNumberFormat="1" applyFont="1" applyFill="1" applyBorder="1" applyAlignment="1">
      <alignment horizontal="center" vertical="center" wrapText="1"/>
    </xf>
    <xf numFmtId="49" fontId="22" fillId="0" borderId="49" xfId="0" applyNumberFormat="1" applyFont="1" applyFill="1" applyBorder="1" applyAlignment="1" quotePrefix="1">
      <alignment horizontal="right" vertical="top" wrapText="1"/>
    </xf>
    <xf numFmtId="49" fontId="23" fillId="0" borderId="45" xfId="0" applyNumberFormat="1" applyFont="1" applyFill="1" applyBorder="1" applyAlignment="1" quotePrefix="1">
      <alignment horizontal="right" vertical="top" wrapText="1"/>
    </xf>
    <xf numFmtId="0" fontId="23" fillId="0" borderId="66" xfId="0" applyFont="1" applyFill="1" applyBorder="1" applyAlignment="1">
      <alignment/>
    </xf>
    <xf numFmtId="0" fontId="22" fillId="0" borderId="67" xfId="0" applyFont="1" applyFill="1" applyBorder="1" applyAlignment="1">
      <alignment/>
    </xf>
    <xf numFmtId="2" fontId="22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2" fontId="22" fillId="0" borderId="0" xfId="0" applyNumberFormat="1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center"/>
    </xf>
    <xf numFmtId="1" fontId="23" fillId="0" borderId="68" xfId="0" applyNumberFormat="1" applyFont="1" applyFill="1" applyBorder="1" applyAlignment="1">
      <alignment horizontal="center" vertical="center" wrapText="1"/>
    </xf>
    <xf numFmtId="1" fontId="23" fillId="0" borderId="38" xfId="0" applyNumberFormat="1" applyFont="1" applyFill="1" applyBorder="1" applyAlignment="1">
      <alignment horizontal="center" vertical="top" wrapText="1"/>
    </xf>
    <xf numFmtId="1" fontId="23" fillId="0" borderId="69" xfId="0" applyNumberFormat="1" applyFont="1" applyFill="1" applyBorder="1" applyAlignment="1">
      <alignment horizontal="center" vertical="top" wrapText="1"/>
    </xf>
    <xf numFmtId="1" fontId="23" fillId="0" borderId="70" xfId="0" applyNumberFormat="1" applyFont="1" applyFill="1" applyBorder="1" applyAlignment="1">
      <alignment horizontal="center" vertical="top" wrapText="1"/>
    </xf>
    <xf numFmtId="1" fontId="22" fillId="0" borderId="71" xfId="0" applyNumberFormat="1" applyFont="1" applyFill="1" applyBorder="1" applyAlignment="1">
      <alignment horizontal="center" vertical="top" wrapText="1"/>
    </xf>
    <xf numFmtId="1" fontId="22" fillId="0" borderId="72" xfId="0" applyNumberFormat="1" applyFont="1" applyFill="1" applyBorder="1" applyAlignment="1">
      <alignment horizontal="center" vertical="top" wrapText="1"/>
    </xf>
    <xf numFmtId="1" fontId="23" fillId="0" borderId="36" xfId="0" applyNumberFormat="1" applyFont="1" applyFill="1" applyBorder="1" applyAlignment="1">
      <alignment horizontal="center" vertical="top" wrapText="1"/>
    </xf>
    <xf numFmtId="1" fontId="23" fillId="0" borderId="71" xfId="0" applyNumberFormat="1" applyFont="1" applyFill="1" applyBorder="1" applyAlignment="1">
      <alignment horizontal="center" vertical="top" wrapText="1"/>
    </xf>
    <xf numFmtId="1" fontId="23" fillId="0" borderId="72" xfId="0" applyNumberFormat="1" applyFont="1" applyFill="1" applyBorder="1" applyAlignment="1">
      <alignment horizontal="center" vertical="top" wrapText="1"/>
    </xf>
    <xf numFmtId="1" fontId="22" fillId="0" borderId="73" xfId="0" applyNumberFormat="1" applyFont="1" applyFill="1" applyBorder="1" applyAlignment="1">
      <alignment horizontal="center" vertical="top" wrapText="1"/>
    </xf>
    <xf numFmtId="1" fontId="23" fillId="0" borderId="74" xfId="0" applyNumberFormat="1" applyFont="1" applyFill="1" applyBorder="1" applyAlignment="1">
      <alignment horizontal="center" vertical="top" wrapText="1"/>
    </xf>
    <xf numFmtId="1" fontId="23" fillId="0" borderId="37" xfId="0" applyNumberFormat="1" applyFont="1" applyFill="1" applyBorder="1" applyAlignment="1">
      <alignment horizontal="center" vertical="top" wrapText="1"/>
    </xf>
    <xf numFmtId="1" fontId="23" fillId="0" borderId="35" xfId="0" applyNumberFormat="1" applyFont="1" applyFill="1" applyBorder="1" applyAlignment="1">
      <alignment horizontal="center" vertical="top" wrapText="1"/>
    </xf>
    <xf numFmtId="1" fontId="23" fillId="0" borderId="40" xfId="0" applyNumberFormat="1" applyFont="1" applyFill="1" applyBorder="1" applyAlignment="1">
      <alignment horizontal="center" vertical="top" wrapText="1"/>
    </xf>
    <xf numFmtId="1" fontId="23" fillId="0" borderId="75" xfId="0" applyNumberFormat="1" applyFont="1" applyFill="1" applyBorder="1" applyAlignment="1">
      <alignment horizontal="center" vertical="top" wrapText="1"/>
    </xf>
    <xf numFmtId="1" fontId="23" fillId="0" borderId="76" xfId="0" applyNumberFormat="1" applyFont="1" applyFill="1" applyBorder="1" applyAlignment="1">
      <alignment horizontal="center" vertical="top" wrapText="1"/>
    </xf>
    <xf numFmtId="1" fontId="23" fillId="0" borderId="73" xfId="0" applyNumberFormat="1" applyFont="1" applyFill="1" applyBorder="1" applyAlignment="1">
      <alignment horizontal="center" vertical="top" wrapText="1"/>
    </xf>
    <xf numFmtId="1" fontId="22" fillId="0" borderId="37" xfId="0" applyNumberFormat="1" applyFont="1" applyFill="1" applyBorder="1" applyAlignment="1">
      <alignment horizontal="center" vertical="top" wrapText="1"/>
    </xf>
    <xf numFmtId="1" fontId="22" fillId="0" borderId="36" xfId="0" applyNumberFormat="1" applyFont="1" applyFill="1" applyBorder="1" applyAlignment="1">
      <alignment horizontal="center" vertical="top" wrapText="1"/>
    </xf>
    <xf numFmtId="1" fontId="23" fillId="0" borderId="77" xfId="0" applyNumberFormat="1" applyFont="1" applyFill="1" applyBorder="1" applyAlignment="1">
      <alignment horizontal="center" vertical="top" wrapText="1"/>
    </xf>
    <xf numFmtId="1" fontId="23" fillId="0" borderId="70" xfId="0" applyNumberFormat="1" applyFont="1" applyFill="1" applyBorder="1" applyAlignment="1">
      <alignment horizontal="center"/>
    </xf>
    <xf numFmtId="1" fontId="22" fillId="0" borderId="36" xfId="0" applyNumberFormat="1" applyFont="1" applyFill="1" applyBorder="1" applyAlignment="1">
      <alignment horizontal="center"/>
    </xf>
    <xf numFmtId="1" fontId="22" fillId="0" borderId="71" xfId="0" applyNumberFormat="1" applyFont="1" applyFill="1" applyBorder="1" applyAlignment="1">
      <alignment horizontal="center"/>
    </xf>
    <xf numFmtId="1" fontId="23" fillId="0" borderId="78" xfId="0" applyNumberFormat="1" applyFont="1" applyFill="1" applyBorder="1" applyAlignment="1">
      <alignment horizontal="center" vertical="top" wrapText="1"/>
    </xf>
    <xf numFmtId="1" fontId="23" fillId="0" borderId="79" xfId="0" applyNumberFormat="1" applyFont="1" applyFill="1" applyBorder="1" applyAlignment="1">
      <alignment horizontal="center" vertical="top" wrapText="1"/>
    </xf>
    <xf numFmtId="1" fontId="23" fillId="0" borderId="80" xfId="0" applyNumberFormat="1" applyFont="1" applyFill="1" applyBorder="1" applyAlignment="1">
      <alignment horizontal="center" vertical="top" wrapText="1"/>
    </xf>
    <xf numFmtId="1" fontId="23" fillId="0" borderId="81" xfId="0" applyNumberFormat="1" applyFont="1" applyFill="1" applyBorder="1" applyAlignment="1">
      <alignment horizontal="center" vertical="top" wrapText="1"/>
    </xf>
    <xf numFmtId="1" fontId="23" fillId="0" borderId="36" xfId="0" applyNumberFormat="1" applyFont="1" applyFill="1" applyBorder="1" applyAlignment="1">
      <alignment horizontal="center"/>
    </xf>
    <xf numFmtId="1" fontId="23" fillId="0" borderId="72" xfId="0" applyNumberFormat="1" applyFont="1" applyFill="1" applyBorder="1" applyAlignment="1">
      <alignment horizontal="center"/>
    </xf>
    <xf numFmtId="1" fontId="23" fillId="0" borderId="71" xfId="0" applyNumberFormat="1" applyFont="1" applyFill="1" applyBorder="1" applyAlignment="1">
      <alignment horizontal="center"/>
    </xf>
    <xf numFmtId="1" fontId="23" fillId="0" borderId="37" xfId="0" applyNumberFormat="1" applyFont="1" applyFill="1" applyBorder="1" applyAlignment="1">
      <alignment horizontal="center"/>
    </xf>
    <xf numFmtId="1" fontId="22" fillId="0" borderId="77" xfId="0" applyNumberFormat="1" applyFont="1" applyFill="1" applyBorder="1" applyAlignment="1">
      <alignment horizontal="center" vertical="top" wrapText="1"/>
    </xf>
    <xf numFmtId="1" fontId="23" fillId="0" borderId="78" xfId="0" applyNumberFormat="1" applyFont="1" applyFill="1" applyBorder="1" applyAlignment="1">
      <alignment horizontal="center"/>
    </xf>
    <xf numFmtId="1" fontId="22" fillId="0" borderId="37" xfId="0" applyNumberFormat="1" applyFont="1" applyFill="1" applyBorder="1" applyAlignment="1">
      <alignment horizontal="center"/>
    </xf>
    <xf numFmtId="1" fontId="23" fillId="0" borderId="68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49" fontId="22" fillId="0" borderId="45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/>
    </xf>
    <xf numFmtId="2" fontId="22" fillId="0" borderId="53" xfId="0" applyNumberFormat="1" applyFont="1" applyFill="1" applyBorder="1" applyAlignment="1">
      <alignment horizontal="right" vertical="top" wrapText="1"/>
    </xf>
    <xf numFmtId="0" fontId="22" fillId="0" borderId="82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2" fontId="22" fillId="0" borderId="13" xfId="0" applyNumberFormat="1" applyFont="1" applyFill="1" applyBorder="1" applyAlignment="1">
      <alignment horizontal="center" vertical="top" wrapText="1"/>
    </xf>
    <xf numFmtId="2" fontId="22" fillId="0" borderId="55" xfId="0" applyNumberFormat="1" applyFont="1" applyFill="1" applyBorder="1" applyAlignment="1">
      <alignment horizontal="right" vertical="top" wrapText="1"/>
    </xf>
    <xf numFmtId="1" fontId="23" fillId="33" borderId="38" xfId="0" applyNumberFormat="1" applyFont="1" applyFill="1" applyBorder="1" applyAlignment="1">
      <alignment horizontal="center" vertical="top" wrapText="1"/>
    </xf>
    <xf numFmtId="0" fontId="23" fillId="33" borderId="26" xfId="0" applyFont="1" applyFill="1" applyBorder="1" applyAlignment="1">
      <alignment horizontal="left" vertical="top" wrapText="1"/>
    </xf>
    <xf numFmtId="49" fontId="22" fillId="33" borderId="26" xfId="0" applyNumberFormat="1" applyFont="1" applyFill="1" applyBorder="1" applyAlignment="1">
      <alignment horizontal="center" vertical="top" wrapText="1"/>
    </xf>
    <xf numFmtId="3" fontId="23" fillId="33" borderId="26" xfId="0" applyNumberFormat="1" applyFont="1" applyFill="1" applyBorder="1" applyAlignment="1">
      <alignment horizontal="right"/>
    </xf>
    <xf numFmtId="49" fontId="23" fillId="33" borderId="43" xfId="0" applyNumberFormat="1" applyFont="1" applyFill="1" applyBorder="1" applyAlignment="1">
      <alignment horizontal="right"/>
    </xf>
    <xf numFmtId="1" fontId="23" fillId="19" borderId="38" xfId="0" applyNumberFormat="1" applyFont="1" applyFill="1" applyBorder="1" applyAlignment="1">
      <alignment horizontal="center" vertical="top" wrapText="1"/>
    </xf>
    <xf numFmtId="0" fontId="23" fillId="19" borderId="26" xfId="0" applyFont="1" applyFill="1" applyBorder="1" applyAlignment="1">
      <alignment horizontal="left" vertical="top" wrapText="1"/>
    </xf>
    <xf numFmtId="1" fontId="23" fillId="13" borderId="38" xfId="0" applyNumberFormat="1" applyFont="1" applyFill="1" applyBorder="1" applyAlignment="1">
      <alignment horizontal="center" vertical="top" wrapText="1"/>
    </xf>
    <xf numFmtId="0" fontId="23" fillId="13" borderId="26" xfId="0" applyFont="1" applyFill="1" applyBorder="1" applyAlignment="1">
      <alignment horizontal="left" vertical="top" wrapText="1"/>
    </xf>
    <xf numFmtId="49" fontId="23" fillId="13" borderId="26" xfId="0" applyNumberFormat="1" applyFont="1" applyFill="1" applyBorder="1" applyAlignment="1">
      <alignment horizontal="center" vertical="top" wrapText="1"/>
    </xf>
    <xf numFmtId="3" fontId="23" fillId="13" borderId="26" xfId="0" applyNumberFormat="1" applyFont="1" applyFill="1" applyBorder="1" applyAlignment="1">
      <alignment horizontal="right"/>
    </xf>
    <xf numFmtId="49" fontId="23" fillId="13" borderId="43" xfId="0" applyNumberFormat="1" applyFont="1" applyFill="1" applyBorder="1" applyAlignment="1">
      <alignment horizontal="right"/>
    </xf>
    <xf numFmtId="1" fontId="23" fillId="14" borderId="38" xfId="0" applyNumberFormat="1" applyFont="1" applyFill="1" applyBorder="1" applyAlignment="1">
      <alignment horizontal="center" vertical="top" wrapText="1"/>
    </xf>
    <xf numFmtId="0" fontId="23" fillId="14" borderId="26" xfId="0" applyFont="1" applyFill="1" applyBorder="1" applyAlignment="1">
      <alignment horizontal="left" vertical="top" wrapText="1"/>
    </xf>
    <xf numFmtId="49" fontId="23" fillId="14" borderId="26" xfId="0" applyNumberFormat="1" applyFont="1" applyFill="1" applyBorder="1" applyAlignment="1">
      <alignment horizontal="center" vertical="top" wrapText="1"/>
    </xf>
    <xf numFmtId="3" fontId="23" fillId="14" borderId="26" xfId="0" applyNumberFormat="1" applyFont="1" applyFill="1" applyBorder="1" applyAlignment="1">
      <alignment horizontal="right"/>
    </xf>
    <xf numFmtId="49" fontId="23" fillId="14" borderId="43" xfId="0" applyNumberFormat="1" applyFont="1" applyFill="1" applyBorder="1" applyAlignment="1">
      <alignment horizontal="right"/>
    </xf>
    <xf numFmtId="1" fontId="23" fillId="14" borderId="74" xfId="0" applyNumberFormat="1" applyFont="1" applyFill="1" applyBorder="1" applyAlignment="1">
      <alignment horizontal="center" vertical="top" wrapText="1"/>
    </xf>
    <xf numFmtId="0" fontId="23" fillId="14" borderId="64" xfId="0" applyFont="1" applyFill="1" applyBorder="1" applyAlignment="1">
      <alignment horizontal="left" vertical="top" wrapText="1"/>
    </xf>
    <xf numFmtId="49" fontId="22" fillId="14" borderId="64" xfId="0" applyNumberFormat="1" applyFont="1" applyFill="1" applyBorder="1" applyAlignment="1">
      <alignment horizontal="center" vertical="top" wrapText="1"/>
    </xf>
    <xf numFmtId="3" fontId="23" fillId="14" borderId="64" xfId="0" applyNumberFormat="1" applyFont="1" applyFill="1" applyBorder="1" applyAlignment="1">
      <alignment horizontal="right"/>
    </xf>
    <xf numFmtId="49" fontId="22" fillId="14" borderId="30" xfId="0" applyNumberFormat="1" applyFont="1" applyFill="1" applyBorder="1" applyAlignment="1">
      <alignment horizontal="right"/>
    </xf>
    <xf numFmtId="1" fontId="23" fillId="34" borderId="38" xfId="0" applyNumberFormat="1" applyFont="1" applyFill="1" applyBorder="1" applyAlignment="1">
      <alignment horizontal="center" vertical="top" wrapText="1"/>
    </xf>
    <xf numFmtId="0" fontId="23" fillId="34" borderId="26" xfId="0" applyFont="1" applyFill="1" applyBorder="1" applyAlignment="1">
      <alignment horizontal="left" vertical="top" wrapText="1"/>
    </xf>
    <xf numFmtId="49" fontId="23" fillId="34" borderId="26" xfId="0" applyNumberFormat="1" applyFont="1" applyFill="1" applyBorder="1" applyAlignment="1">
      <alignment horizontal="center" vertical="top" wrapText="1"/>
    </xf>
    <xf numFmtId="3" fontId="23" fillId="34" borderId="26" xfId="0" applyNumberFormat="1" applyFont="1" applyFill="1" applyBorder="1" applyAlignment="1">
      <alignment horizontal="right"/>
    </xf>
    <xf numFmtId="49" fontId="23" fillId="34" borderId="43" xfId="0" applyNumberFormat="1" applyFont="1" applyFill="1" applyBorder="1" applyAlignment="1">
      <alignment horizontal="right"/>
    </xf>
    <xf numFmtId="49" fontId="22" fillId="13" borderId="26" xfId="0" applyNumberFormat="1" applyFont="1" applyFill="1" applyBorder="1" applyAlignment="1">
      <alignment horizontal="center" vertical="top" wrapText="1"/>
    </xf>
    <xf numFmtId="49" fontId="22" fillId="13" borderId="43" xfId="0" applyNumberFormat="1" applyFont="1" applyFill="1" applyBorder="1" applyAlignment="1">
      <alignment horizontal="right"/>
    </xf>
    <xf numFmtId="3" fontId="23" fillId="14" borderId="10" xfId="0" applyNumberFormat="1" applyFont="1" applyFill="1" applyBorder="1" applyAlignment="1">
      <alignment horizontal="right"/>
    </xf>
    <xf numFmtId="49" fontId="22" fillId="34" borderId="26" xfId="0" applyNumberFormat="1" applyFont="1" applyFill="1" applyBorder="1" applyAlignment="1">
      <alignment horizontal="center" vertical="top" wrapText="1"/>
    </xf>
    <xf numFmtId="49" fontId="22" fillId="34" borderId="43" xfId="0" applyNumberFormat="1" applyFont="1" applyFill="1" applyBorder="1" applyAlignment="1">
      <alignment horizontal="right"/>
    </xf>
    <xf numFmtId="1" fontId="23" fillId="16" borderId="38" xfId="0" applyNumberFormat="1" applyFont="1" applyFill="1" applyBorder="1" applyAlignment="1">
      <alignment horizontal="center" vertical="top" wrapText="1"/>
    </xf>
    <xf numFmtId="49" fontId="23" fillId="16" borderId="26" xfId="0" applyNumberFormat="1" applyFont="1" applyFill="1" applyBorder="1" applyAlignment="1">
      <alignment horizontal="center" vertical="top" wrapText="1"/>
    </xf>
    <xf numFmtId="0" fontId="24" fillId="33" borderId="26" xfId="0" applyFont="1" applyFill="1" applyBorder="1" applyAlignment="1">
      <alignment horizontal="left" vertical="top" wrapText="1"/>
    </xf>
    <xf numFmtId="49" fontId="23" fillId="33" borderId="26" xfId="0" applyNumberFormat="1" applyFont="1" applyFill="1" applyBorder="1" applyAlignment="1">
      <alignment horizontal="center" vertical="top" wrapText="1"/>
    </xf>
    <xf numFmtId="3" fontId="23" fillId="33" borderId="26" xfId="0" applyNumberFormat="1" applyFont="1" applyFill="1" applyBorder="1" applyAlignment="1">
      <alignment horizontal="right" vertical="top" wrapText="1"/>
    </xf>
    <xf numFmtId="49" fontId="23" fillId="33" borderId="43" xfId="0" applyNumberFormat="1" applyFont="1" applyFill="1" applyBorder="1" applyAlignment="1">
      <alignment horizontal="right" vertical="top" wrapText="1"/>
    </xf>
    <xf numFmtId="1" fontId="23" fillId="13" borderId="74" xfId="0" applyNumberFormat="1" applyFont="1" applyFill="1" applyBorder="1" applyAlignment="1">
      <alignment horizontal="center" vertical="top" wrapText="1"/>
    </xf>
    <xf numFmtId="0" fontId="24" fillId="13" borderId="64" xfId="0" applyFont="1" applyFill="1" applyBorder="1" applyAlignment="1">
      <alignment horizontal="left" vertical="top" wrapText="1"/>
    </xf>
    <xf numFmtId="49" fontId="22" fillId="13" borderId="64" xfId="0" applyNumberFormat="1" applyFont="1" applyFill="1" applyBorder="1" applyAlignment="1">
      <alignment horizontal="center" vertical="top" wrapText="1"/>
    </xf>
    <xf numFmtId="3" fontId="23" fillId="13" borderId="64" xfId="0" applyNumberFormat="1" applyFont="1" applyFill="1" applyBorder="1" applyAlignment="1">
      <alignment horizontal="right" vertical="top" wrapText="1"/>
    </xf>
    <xf numFmtId="49" fontId="23" fillId="13" borderId="30" xfId="0" applyNumberFormat="1" applyFont="1" applyFill="1" applyBorder="1" applyAlignment="1">
      <alignment horizontal="right" vertical="top" wrapText="1"/>
    </xf>
    <xf numFmtId="0" fontId="24" fillId="14" borderId="26" xfId="0" applyFont="1" applyFill="1" applyBorder="1" applyAlignment="1">
      <alignment horizontal="left" vertical="top" wrapText="1"/>
    </xf>
    <xf numFmtId="49" fontId="22" fillId="14" borderId="26" xfId="0" applyNumberFormat="1" applyFont="1" applyFill="1" applyBorder="1" applyAlignment="1">
      <alignment horizontal="center" vertical="top" wrapText="1"/>
    </xf>
    <xf numFmtId="3" fontId="23" fillId="14" borderId="26" xfId="0" applyNumberFormat="1" applyFont="1" applyFill="1" applyBorder="1" applyAlignment="1">
      <alignment horizontal="right" vertical="top" wrapText="1"/>
    </xf>
    <xf numFmtId="49" fontId="23" fillId="14" borderId="43" xfId="0" applyNumberFormat="1" applyFont="1" applyFill="1" applyBorder="1" applyAlignment="1">
      <alignment horizontal="right" vertical="top" wrapText="1"/>
    </xf>
    <xf numFmtId="0" fontId="23" fillId="16" borderId="26" xfId="0" applyFont="1" applyFill="1" applyBorder="1" applyAlignment="1">
      <alignment horizontal="left" vertical="top" wrapText="1"/>
    </xf>
    <xf numFmtId="3" fontId="23" fillId="34" borderId="26" xfId="0" applyNumberFormat="1" applyFont="1" applyFill="1" applyBorder="1" applyAlignment="1">
      <alignment horizontal="right" vertical="top" wrapText="1"/>
    </xf>
    <xf numFmtId="49" fontId="23" fillId="34" borderId="43" xfId="0" applyNumberFormat="1" applyFont="1" applyFill="1" applyBorder="1" applyAlignment="1">
      <alignment horizontal="right" vertical="top" wrapText="1"/>
    </xf>
    <xf numFmtId="49" fontId="23" fillId="19" borderId="26" xfId="0" applyNumberFormat="1" applyFont="1" applyFill="1" applyBorder="1" applyAlignment="1">
      <alignment horizontal="center" vertical="center" wrapText="1"/>
    </xf>
    <xf numFmtId="3" fontId="23" fillId="19" borderId="26" xfId="0" applyNumberFormat="1" applyFont="1" applyFill="1" applyBorder="1" applyAlignment="1">
      <alignment horizontal="right" vertical="top" wrapText="1"/>
    </xf>
    <xf numFmtId="49" fontId="23" fillId="19" borderId="43" xfId="0" applyNumberFormat="1" applyFont="1" applyFill="1" applyBorder="1" applyAlignment="1">
      <alignment horizontal="right" vertical="top" wrapText="1"/>
    </xf>
    <xf numFmtId="3" fontId="23" fillId="13" borderId="26" xfId="0" applyNumberFormat="1" applyFont="1" applyFill="1" applyBorder="1" applyAlignment="1">
      <alignment horizontal="right" vertical="top" wrapText="1"/>
    </xf>
    <xf numFmtId="3" fontId="23" fillId="16" borderId="26" xfId="0" applyNumberFormat="1" applyFont="1" applyFill="1" applyBorder="1" applyAlignment="1">
      <alignment horizontal="right"/>
    </xf>
    <xf numFmtId="49" fontId="23" fillId="16" borderId="43" xfId="0" applyNumberFormat="1" applyFont="1" applyFill="1" applyBorder="1" applyAlignment="1">
      <alignment horizontal="right"/>
    </xf>
    <xf numFmtId="49" fontId="23" fillId="0" borderId="49" xfId="0" applyNumberFormat="1" applyFont="1" applyFill="1" applyBorder="1" applyAlignment="1">
      <alignment horizontal="right"/>
    </xf>
    <xf numFmtId="49" fontId="22" fillId="14" borderId="43" xfId="0" applyNumberFormat="1" applyFont="1" applyFill="1" applyBorder="1" applyAlignment="1">
      <alignment horizontal="right"/>
    </xf>
    <xf numFmtId="49" fontId="22" fillId="33" borderId="43" xfId="0" applyNumberFormat="1" applyFont="1" applyFill="1" applyBorder="1" applyAlignment="1">
      <alignment horizontal="right" vertical="top" wrapText="1"/>
    </xf>
    <xf numFmtId="49" fontId="22" fillId="13" borderId="43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26" fillId="0" borderId="5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53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4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26" fillId="0" borderId="83" xfId="0" applyNumberFormat="1" applyFont="1" applyBorder="1" applyAlignment="1">
      <alignment/>
    </xf>
    <xf numFmtId="3" fontId="26" fillId="0" borderId="84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47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3" fontId="22" fillId="0" borderId="20" xfId="0" applyNumberFormat="1" applyFont="1" applyFill="1" applyBorder="1" applyAlignment="1">
      <alignment horizontal="right" vertical="top" wrapText="1"/>
    </xf>
    <xf numFmtId="2" fontId="22" fillId="0" borderId="71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191" fontId="22" fillId="0" borderId="53" xfId="0" applyNumberFormat="1" applyFont="1" applyFill="1" applyBorder="1" applyAlignment="1">
      <alignment horizontal="right" vertical="top" wrapText="1"/>
    </xf>
    <xf numFmtId="49" fontId="22" fillId="0" borderId="85" xfId="0" applyNumberFormat="1" applyFont="1" applyFill="1" applyBorder="1" applyAlignment="1">
      <alignment horizontal="center" vertical="top" wrapText="1"/>
    </xf>
    <xf numFmtId="1" fontId="23" fillId="0" borderId="86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0" fontId="23" fillId="0" borderId="64" xfId="0" applyFont="1" applyFill="1" applyBorder="1" applyAlignment="1">
      <alignment horizontal="left" vertical="top" wrapText="1"/>
    </xf>
    <xf numFmtId="1" fontId="24" fillId="0" borderId="36" xfId="0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3" fontId="22" fillId="0" borderId="87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" fontId="23" fillId="0" borderId="35" xfId="0" applyNumberFormat="1" applyFont="1" applyFill="1" applyBorder="1" applyAlignment="1">
      <alignment horizontal="center" vertical="center" wrapText="1"/>
    </xf>
    <xf numFmtId="1" fontId="23" fillId="0" borderId="36" xfId="0" applyNumberFormat="1" applyFont="1" applyFill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top" wrapText="1"/>
    </xf>
    <xf numFmtId="0" fontId="23" fillId="0" borderId="94" xfId="0" applyFont="1" applyFill="1" applyBorder="1" applyAlignment="1">
      <alignment horizontal="center" vertical="top" wrapText="1"/>
    </xf>
    <xf numFmtId="0" fontId="23" fillId="0" borderId="95" xfId="0" applyFont="1" applyFill="1" applyBorder="1" applyAlignment="1">
      <alignment horizontal="center" vertical="top" wrapText="1"/>
    </xf>
    <xf numFmtId="0" fontId="23" fillId="0" borderId="31" xfId="0" applyFont="1" applyFill="1" applyBorder="1" applyAlignment="1">
      <alignment horizontal="center" vertical="top" wrapText="1"/>
    </xf>
    <xf numFmtId="0" fontId="23" fillId="0" borderId="83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49" fontId="23" fillId="0" borderId="53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96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84" xfId="0" applyFont="1" applyFill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4">
      <selection activeCell="S37" sqref="S37"/>
    </sheetView>
  </sheetViews>
  <sheetFormatPr defaultColWidth="9.140625" defaultRowHeight="12.75"/>
  <cols>
    <col min="1" max="1" width="4.57421875" style="92" customWidth="1"/>
    <col min="2" max="2" width="9.140625" style="67" customWidth="1"/>
    <col min="3" max="3" width="33.28125" style="67" customWidth="1"/>
    <col min="4" max="4" width="11.28125" style="67" customWidth="1"/>
    <col min="5" max="5" width="10.421875" style="67" customWidth="1"/>
    <col min="6" max="6" width="11.421875" style="67" customWidth="1"/>
    <col min="7" max="7" width="10.28125" style="67" customWidth="1"/>
    <col min="8" max="16384" width="9.140625" style="67" customWidth="1"/>
  </cols>
  <sheetData>
    <row r="2" spans="1:7" ht="15.75">
      <c r="A2" s="391" t="s">
        <v>202</v>
      </c>
      <c r="B2" s="391"/>
      <c r="C2" s="391"/>
      <c r="D2" s="391"/>
      <c r="E2" s="391"/>
      <c r="F2" s="391"/>
      <c r="G2" s="391"/>
    </row>
    <row r="3" spans="1:7" ht="15.75">
      <c r="A3" s="392" t="s">
        <v>133</v>
      </c>
      <c r="B3" s="392"/>
      <c r="C3" s="392"/>
      <c r="D3" s="392"/>
      <c r="E3" s="392"/>
      <c r="F3" s="392"/>
      <c r="G3" s="392"/>
    </row>
    <row r="4" spans="1:7" ht="16.5" thickBot="1">
      <c r="A4" s="68"/>
      <c r="B4" s="68"/>
      <c r="C4" s="68"/>
      <c r="D4" s="68"/>
      <c r="E4" s="68"/>
      <c r="F4" s="68"/>
      <c r="G4" s="68"/>
    </row>
    <row r="5" spans="1:7" ht="16.5" thickBot="1">
      <c r="A5" s="393" t="s">
        <v>13</v>
      </c>
      <c r="B5" s="394" t="s">
        <v>188</v>
      </c>
      <c r="C5" s="395"/>
      <c r="D5" s="400" t="s">
        <v>20</v>
      </c>
      <c r="E5" s="401" t="s">
        <v>18</v>
      </c>
      <c r="F5" s="402"/>
      <c r="G5" s="403"/>
    </row>
    <row r="6" spans="1:7" ht="32.25" thickBot="1">
      <c r="A6" s="393"/>
      <c r="B6" s="396"/>
      <c r="C6" s="397"/>
      <c r="D6" s="400"/>
      <c r="E6" s="400" t="s">
        <v>11</v>
      </c>
      <c r="F6" s="404" t="s">
        <v>15</v>
      </c>
      <c r="G6" s="69" t="s">
        <v>4</v>
      </c>
    </row>
    <row r="7" spans="1:7" ht="51.75" customHeight="1" thickBot="1">
      <c r="A7" s="393"/>
      <c r="B7" s="398"/>
      <c r="C7" s="399"/>
      <c r="D7" s="400"/>
      <c r="E7" s="400"/>
      <c r="F7" s="404"/>
      <c r="G7" s="70" t="s">
        <v>12</v>
      </c>
    </row>
    <row r="8" spans="1:7" s="72" customFormat="1" ht="15.75">
      <c r="A8" s="84" t="s">
        <v>189</v>
      </c>
      <c r="B8" s="71" t="s">
        <v>178</v>
      </c>
      <c r="C8" s="71"/>
      <c r="D8" s="361">
        <f>SUM(D9:D11)</f>
        <v>101961</v>
      </c>
      <c r="E8" s="361">
        <f>SUM(E9:E11)</f>
        <v>66527</v>
      </c>
      <c r="F8" s="361">
        <f>SUM(F9:F11)</f>
        <v>16622</v>
      </c>
      <c r="G8" s="362">
        <f>SUM(G9:G11)</f>
        <v>16800</v>
      </c>
    </row>
    <row r="9" spans="1:8" ht="15.75">
      <c r="A9" s="85"/>
      <c r="B9" s="73" t="s">
        <v>179</v>
      </c>
      <c r="C9" s="73"/>
      <c r="D9" s="187">
        <f>Printable!D32</f>
        <v>101599</v>
      </c>
      <c r="E9" s="187">
        <f>Printable!E32</f>
        <v>66165</v>
      </c>
      <c r="F9" s="187">
        <f>Printable!F32</f>
        <v>16260</v>
      </c>
      <c r="G9" s="363">
        <f>Printable!G32</f>
        <v>16800</v>
      </c>
      <c r="H9" s="74"/>
    </row>
    <row r="10" spans="1:7" ht="15.75">
      <c r="A10" s="85"/>
      <c r="B10" s="73" t="s">
        <v>180</v>
      </c>
      <c r="C10" s="73"/>
      <c r="D10" s="187">
        <f>Printable!D40</f>
        <v>362</v>
      </c>
      <c r="E10" s="187">
        <f>Printable!E40</f>
        <v>362</v>
      </c>
      <c r="F10" s="187">
        <f>Printable!F40</f>
        <v>362</v>
      </c>
      <c r="G10" s="363">
        <f>Printable!G40</f>
        <v>0</v>
      </c>
    </row>
    <row r="11" spans="1:7" ht="15.75">
      <c r="A11" s="85"/>
      <c r="B11" s="73" t="s">
        <v>181</v>
      </c>
      <c r="C11" s="73"/>
      <c r="D11" s="187">
        <f>Printable!D42</f>
        <v>0</v>
      </c>
      <c r="E11" s="187">
        <f>Printable!E42</f>
        <v>0</v>
      </c>
      <c r="F11" s="187">
        <f>Printable!F42</f>
        <v>0</v>
      </c>
      <c r="G11" s="363">
        <f>Printable!G42</f>
        <v>0</v>
      </c>
    </row>
    <row r="12" spans="1:7" s="72" customFormat="1" ht="15.75">
      <c r="A12" s="86" t="s">
        <v>190</v>
      </c>
      <c r="B12" s="75" t="s">
        <v>182</v>
      </c>
      <c r="C12" s="75"/>
      <c r="D12" s="364">
        <f>SUM(D13:D15)</f>
        <v>9608</v>
      </c>
      <c r="E12" s="364">
        <f>SUM(E13:E15)</f>
        <v>7440</v>
      </c>
      <c r="F12" s="364">
        <f>SUM(F13:F15)</f>
        <v>6224</v>
      </c>
      <c r="G12" s="365">
        <f>SUM(G13:G15)</f>
        <v>882.2</v>
      </c>
    </row>
    <row r="13" spans="1:7" ht="15.75">
      <c r="A13" s="85"/>
      <c r="B13" s="73" t="s">
        <v>179</v>
      </c>
      <c r="C13" s="73"/>
      <c r="D13" s="187">
        <f>Printable!D1238+Printable!D46</f>
        <v>2262</v>
      </c>
      <c r="E13" s="187">
        <f>Printable!E1238+Printable!E46</f>
        <v>2667</v>
      </c>
      <c r="F13" s="187">
        <f>Printable!F1238+Printable!F46</f>
        <v>2667</v>
      </c>
      <c r="G13" s="363">
        <f>Printable!G1238+Printable!G46</f>
        <v>0</v>
      </c>
    </row>
    <row r="14" spans="1:7" ht="15.75">
      <c r="A14" s="85"/>
      <c r="B14" s="73" t="s">
        <v>180</v>
      </c>
      <c r="C14" s="73"/>
      <c r="D14" s="187">
        <f>Printable!D51+Printable!D1245</f>
        <v>331</v>
      </c>
      <c r="E14" s="187">
        <f>Printable!E51+Printable!E1245</f>
        <v>189</v>
      </c>
      <c r="F14" s="187">
        <f>Printable!F51+Printable!F1245</f>
        <v>189</v>
      </c>
      <c r="G14" s="363">
        <f>Printable!G51+Printable!G1245</f>
        <v>0</v>
      </c>
    </row>
    <row r="15" spans="1:7" ht="15.75">
      <c r="A15" s="85"/>
      <c r="B15" s="73" t="s">
        <v>181</v>
      </c>
      <c r="C15" s="73"/>
      <c r="D15" s="187">
        <f>Printable!D1342+Printable!D53</f>
        <v>7015</v>
      </c>
      <c r="E15" s="187">
        <f>Printable!E1342+Printable!E53</f>
        <v>4584</v>
      </c>
      <c r="F15" s="187">
        <f>Printable!F1342+Printable!F53</f>
        <v>3368</v>
      </c>
      <c r="G15" s="363">
        <f>Printable!G1342+Printable!G53</f>
        <v>882.2</v>
      </c>
    </row>
    <row r="16" spans="1:7" s="72" customFormat="1" ht="15.75">
      <c r="A16" s="86" t="s">
        <v>191</v>
      </c>
      <c r="B16" s="75" t="s">
        <v>183</v>
      </c>
      <c r="C16" s="75"/>
      <c r="D16" s="364">
        <f>SUM(D17:D19)</f>
        <v>950455</v>
      </c>
      <c r="E16" s="364">
        <f>SUM(E17:E19)</f>
        <v>930297</v>
      </c>
      <c r="F16" s="364">
        <f>SUM(F17:F19)</f>
        <v>857271</v>
      </c>
      <c r="G16" s="365">
        <f>SUM(G17:G19)</f>
        <v>20</v>
      </c>
    </row>
    <row r="17" spans="1:7" ht="15.75">
      <c r="A17" s="85"/>
      <c r="B17" s="73" t="s">
        <v>179</v>
      </c>
      <c r="C17" s="73"/>
      <c r="D17" s="187">
        <f>Printable!D68+Printable!D1432</f>
        <v>717057</v>
      </c>
      <c r="E17" s="187">
        <f>Printable!E68+Printable!E1432</f>
        <v>698136</v>
      </c>
      <c r="F17" s="187">
        <f>Printable!F68+Printable!F1432</f>
        <v>625110</v>
      </c>
      <c r="G17" s="363">
        <f>Printable!G68+Printable!G1432</f>
        <v>20</v>
      </c>
    </row>
    <row r="18" spans="1:7" ht="15.75">
      <c r="A18" s="85"/>
      <c r="B18" s="73" t="s">
        <v>180</v>
      </c>
      <c r="C18" s="73"/>
      <c r="D18" s="187">
        <f>Printable!D1458+Printable!D91</f>
        <v>230730</v>
      </c>
      <c r="E18" s="187">
        <f>Printable!E1458+Printable!E91</f>
        <v>230642</v>
      </c>
      <c r="F18" s="187">
        <f>Printable!F1458+Printable!F91</f>
        <v>230642</v>
      </c>
      <c r="G18" s="363">
        <f>Printable!G1458+Printable!G91</f>
        <v>0</v>
      </c>
    </row>
    <row r="19" spans="1:7" ht="15.75">
      <c r="A19" s="85"/>
      <c r="B19" s="73" t="s">
        <v>181</v>
      </c>
      <c r="C19" s="73"/>
      <c r="D19" s="187">
        <f>Printable!D93+Printable!D1535</f>
        <v>2668</v>
      </c>
      <c r="E19" s="187">
        <f>Printable!E93+Printable!E1535</f>
        <v>1519</v>
      </c>
      <c r="F19" s="187">
        <f>Printable!F93+Printable!F1535</f>
        <v>1519</v>
      </c>
      <c r="G19" s="363">
        <f>Printable!G93+Printable!G1535</f>
        <v>0</v>
      </c>
    </row>
    <row r="20" spans="1:7" s="72" customFormat="1" ht="15.75">
      <c r="A20" s="86" t="s">
        <v>77</v>
      </c>
      <c r="B20" s="75" t="s">
        <v>185</v>
      </c>
      <c r="C20" s="75"/>
      <c r="D20" s="364">
        <f>SUM(D21:D23)</f>
        <v>247989</v>
      </c>
      <c r="E20" s="364">
        <f>SUM(E21:E23)</f>
        <v>125581</v>
      </c>
      <c r="F20" s="364">
        <f>SUM(F21:F23)</f>
        <v>90381</v>
      </c>
      <c r="G20" s="365">
        <f>SUM(G21:G23)</f>
        <v>11247</v>
      </c>
    </row>
    <row r="21" spans="1:7" ht="15.75">
      <c r="A21" s="85"/>
      <c r="B21" s="73" t="s">
        <v>179</v>
      </c>
      <c r="C21" s="73"/>
      <c r="D21" s="187">
        <f>Printable!D642</f>
        <v>183620</v>
      </c>
      <c r="E21" s="187">
        <f>Printable!E642</f>
        <v>85681</v>
      </c>
      <c r="F21" s="187">
        <f>Printable!F642</f>
        <v>64866</v>
      </c>
      <c r="G21" s="363">
        <f>Printable!G642</f>
        <v>7563</v>
      </c>
    </row>
    <row r="22" spans="1:7" ht="15.75">
      <c r="A22" s="85"/>
      <c r="B22" s="73" t="s">
        <v>180</v>
      </c>
      <c r="C22" s="73"/>
      <c r="D22" s="187">
        <f>Printable!D947</f>
        <v>41878</v>
      </c>
      <c r="E22" s="187">
        <f>Printable!E947</f>
        <v>25759</v>
      </c>
      <c r="F22" s="187">
        <f>Printable!F947</f>
        <v>13074</v>
      </c>
      <c r="G22" s="363">
        <f>Printable!G947</f>
        <v>3177</v>
      </c>
    </row>
    <row r="23" spans="1:7" ht="15.75">
      <c r="A23" s="85"/>
      <c r="B23" s="73" t="s">
        <v>181</v>
      </c>
      <c r="C23" s="73"/>
      <c r="D23" s="187">
        <f>Printable!D1180</f>
        <v>22491</v>
      </c>
      <c r="E23" s="187">
        <f>Printable!E1180</f>
        <v>14141</v>
      </c>
      <c r="F23" s="187">
        <f>Printable!F1180</f>
        <v>12441</v>
      </c>
      <c r="G23" s="363">
        <f>Printable!G1180</f>
        <v>507</v>
      </c>
    </row>
    <row r="24" spans="1:7" s="72" customFormat="1" ht="15.75">
      <c r="A24" s="86" t="s">
        <v>78</v>
      </c>
      <c r="B24" s="75" t="s">
        <v>186</v>
      </c>
      <c r="C24" s="75"/>
      <c r="D24" s="364">
        <f>SUM(D25:D27)</f>
        <v>6400</v>
      </c>
      <c r="E24" s="364">
        <f>SUM(E25:E27)</f>
        <v>7120</v>
      </c>
      <c r="F24" s="364">
        <f>SUM(F25:F27)</f>
        <v>7120</v>
      </c>
      <c r="G24" s="365">
        <f>SUM(G25:G27)</f>
        <v>0</v>
      </c>
    </row>
    <row r="25" spans="1:7" ht="15.75">
      <c r="A25" s="85"/>
      <c r="B25" s="73" t="s">
        <v>179</v>
      </c>
      <c r="C25" s="73"/>
      <c r="D25" s="187">
        <f>Printable!D1539</f>
        <v>0</v>
      </c>
      <c r="E25" s="187">
        <f>Printable!E1539</f>
        <v>0</v>
      </c>
      <c r="F25" s="187">
        <f>Printable!F1539</f>
        <v>0</v>
      </c>
      <c r="G25" s="363">
        <f>Printable!G1539</f>
        <v>0</v>
      </c>
    </row>
    <row r="26" spans="1:7" ht="15.75">
      <c r="A26" s="85"/>
      <c r="B26" s="73" t="s">
        <v>180</v>
      </c>
      <c r="C26" s="73"/>
      <c r="D26" s="187">
        <f>Printable!D1555</f>
        <v>0</v>
      </c>
      <c r="E26" s="187">
        <f>Printable!E1555</f>
        <v>0</v>
      </c>
      <c r="F26" s="187">
        <f>Printable!F1555</f>
        <v>0</v>
      </c>
      <c r="G26" s="363">
        <f>Printable!G1555</f>
        <v>0</v>
      </c>
    </row>
    <row r="27" spans="1:7" ht="15.75">
      <c r="A27" s="85"/>
      <c r="B27" s="73" t="s">
        <v>181</v>
      </c>
      <c r="C27" s="73"/>
      <c r="D27" s="187">
        <f>Printable!D1550</f>
        <v>6400</v>
      </c>
      <c r="E27" s="187">
        <f>Printable!E1550</f>
        <v>7120</v>
      </c>
      <c r="F27" s="187">
        <f>Printable!F1550</f>
        <v>7120</v>
      </c>
      <c r="G27" s="187">
        <f>Printable!G1550</f>
        <v>0</v>
      </c>
    </row>
    <row r="28" spans="1:7" s="72" customFormat="1" ht="15.75">
      <c r="A28" s="86" t="s">
        <v>79</v>
      </c>
      <c r="B28" s="75" t="s">
        <v>187</v>
      </c>
      <c r="C28" s="75"/>
      <c r="D28" s="364">
        <f>Printable!D1710</f>
        <v>175391</v>
      </c>
      <c r="E28" s="364">
        <f>Printable!E1710</f>
        <v>96215</v>
      </c>
      <c r="F28" s="364">
        <f>Printable!F1710</f>
        <v>56555</v>
      </c>
      <c r="G28" s="365">
        <f>Printable!G1710</f>
        <v>9991</v>
      </c>
    </row>
    <row r="29" spans="1:7" s="72" customFormat="1" ht="15.75">
      <c r="A29" s="86" t="s">
        <v>192</v>
      </c>
      <c r="B29" s="75" t="s">
        <v>184</v>
      </c>
      <c r="C29" s="75"/>
      <c r="D29" s="366">
        <f>SUM(D30:D32)</f>
        <v>19955</v>
      </c>
      <c r="E29" s="366">
        <f>SUM(E30:E32)</f>
        <v>13029</v>
      </c>
      <c r="F29" s="366">
        <f>SUM(F30:F32)</f>
        <v>1433</v>
      </c>
      <c r="G29" s="367">
        <f>SUM(G30:G32)</f>
        <v>94</v>
      </c>
    </row>
    <row r="30" spans="1:7" ht="15.75">
      <c r="A30" s="85"/>
      <c r="B30" s="73" t="s">
        <v>179</v>
      </c>
      <c r="C30" s="73"/>
      <c r="D30" s="368">
        <f>Printable!D1714+Printable!D1725</f>
        <v>920</v>
      </c>
      <c r="E30" s="368">
        <f>Printable!E1714+Printable!E1725</f>
        <v>434</v>
      </c>
      <c r="F30" s="368">
        <f>Printable!F1714+Printable!F1725</f>
        <v>105</v>
      </c>
      <c r="G30" s="369">
        <f>Printable!G1714+Printable!G1725</f>
        <v>0</v>
      </c>
    </row>
    <row r="31" spans="1:7" ht="15.75">
      <c r="A31" s="85"/>
      <c r="B31" s="73" t="s">
        <v>180</v>
      </c>
      <c r="C31" s="73"/>
      <c r="D31" s="368">
        <f>Printable!D1737+Printable!D1789</f>
        <v>17215</v>
      </c>
      <c r="E31" s="368">
        <f>Printable!E1737+Printable!E1789</f>
        <v>11187</v>
      </c>
      <c r="F31" s="368">
        <f>Printable!F1737+Printable!F1789</f>
        <v>1190</v>
      </c>
      <c r="G31" s="369">
        <f>Printable!G1737+Printable!G1789</f>
        <v>94</v>
      </c>
    </row>
    <row r="32" spans="1:7" ht="16.5" thickBot="1">
      <c r="A32" s="87"/>
      <c r="B32" s="76" t="s">
        <v>181</v>
      </c>
      <c r="C32" s="76"/>
      <c r="D32" s="370">
        <f>Printable!D1796</f>
        <v>1820</v>
      </c>
      <c r="E32" s="370">
        <f>Printable!E1796</f>
        <v>1408</v>
      </c>
      <c r="F32" s="370">
        <f>Printable!F1796</f>
        <v>138</v>
      </c>
      <c r="G32" s="371">
        <f>Printable!G1796</f>
        <v>0</v>
      </c>
    </row>
    <row r="33" spans="1:7" s="72" customFormat="1" ht="16.5" thickBot="1">
      <c r="A33" s="88"/>
      <c r="B33" s="77" t="s">
        <v>158</v>
      </c>
      <c r="C33" s="78"/>
      <c r="D33" s="372">
        <f>D8+D12+D16+D20+D24+D28+D29</f>
        <v>1511759</v>
      </c>
      <c r="E33" s="372">
        <f>E8+E12+E16+E20+E24+E28+E29</f>
        <v>1246209</v>
      </c>
      <c r="F33" s="372">
        <f>F8+F12+F16+F20+F24+F28+F29</f>
        <v>1035606</v>
      </c>
      <c r="G33" s="372">
        <f>G8+G12+G16+G20+G24+G28+G29</f>
        <v>39034.2</v>
      </c>
    </row>
    <row r="34" spans="1:7" ht="16.5" thickBot="1">
      <c r="A34" s="89"/>
      <c r="B34" s="79" t="s">
        <v>139</v>
      </c>
      <c r="C34" s="80"/>
      <c r="D34" s="373"/>
      <c r="E34" s="373"/>
      <c r="F34" s="373"/>
      <c r="G34" s="374"/>
    </row>
    <row r="35" spans="1:7" ht="15.75">
      <c r="A35" s="90"/>
      <c r="B35" s="81" t="s">
        <v>2</v>
      </c>
      <c r="C35" s="81"/>
      <c r="D35" s="375">
        <f>D9+D13+D17+D21+D25+D28+D30</f>
        <v>1180849</v>
      </c>
      <c r="E35" s="375">
        <f>E9+E13+E17+E21+E25+E28+E30</f>
        <v>949298</v>
      </c>
      <c r="F35" s="375">
        <f>F9+F13+F17+F21+F25+F28+F30</f>
        <v>765563</v>
      </c>
      <c r="G35" s="376">
        <f>G9+G13+G17+G21+G25+G28+G30</f>
        <v>34374</v>
      </c>
    </row>
    <row r="36" spans="1:7" ht="15.75">
      <c r="A36" s="85"/>
      <c r="B36" s="73" t="s">
        <v>3</v>
      </c>
      <c r="C36" s="73"/>
      <c r="D36" s="368">
        <f>D10+D14+D18+D22+D26+D31</f>
        <v>290516</v>
      </c>
      <c r="E36" s="368">
        <f aca="true" t="shared" si="0" ref="E36:G37">E10+E14+E18+E22+E26+E31</f>
        <v>268139</v>
      </c>
      <c r="F36" s="368">
        <f t="shared" si="0"/>
        <v>245457</v>
      </c>
      <c r="G36" s="369">
        <f t="shared" si="0"/>
        <v>3271</v>
      </c>
    </row>
    <row r="37" spans="1:7" ht="16.5" thickBot="1">
      <c r="A37" s="91"/>
      <c r="B37" s="82" t="s">
        <v>9</v>
      </c>
      <c r="C37" s="83"/>
      <c r="D37" s="377">
        <f>D11+D15+D19+D23+D27+D32</f>
        <v>40394</v>
      </c>
      <c r="E37" s="377">
        <f t="shared" si="0"/>
        <v>28772</v>
      </c>
      <c r="F37" s="377">
        <f t="shared" si="0"/>
        <v>24586</v>
      </c>
      <c r="G37" s="378">
        <f t="shared" si="0"/>
        <v>1389.2</v>
      </c>
    </row>
    <row r="38" spans="4:7" ht="15.75">
      <c r="D38" s="74"/>
      <c r="E38" s="74"/>
      <c r="F38" s="74"/>
      <c r="G38" s="74"/>
    </row>
  </sheetData>
  <sheetProtection/>
  <mergeCells count="8">
    <mergeCell ref="A2:G2"/>
    <mergeCell ref="A3:G3"/>
    <mergeCell ref="A5:A7"/>
    <mergeCell ref="B5:C7"/>
    <mergeCell ref="D5:D7"/>
    <mergeCell ref="E5:G5"/>
    <mergeCell ref="E6:E7"/>
    <mergeCell ref="F6:F7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1833"/>
  <sheetViews>
    <sheetView tabSelected="1" workbookViewId="0" topLeftCell="A1507">
      <selection activeCell="E1799" sqref="E1799:E1801"/>
    </sheetView>
  </sheetViews>
  <sheetFormatPr defaultColWidth="9.140625" defaultRowHeight="12.75"/>
  <cols>
    <col min="1" max="1" width="4.7109375" style="291" customWidth="1"/>
    <col min="2" max="2" width="25.421875" style="59" customWidth="1"/>
    <col min="3" max="3" width="11.28125" style="222" bestFit="1" customWidth="1"/>
    <col min="4" max="4" width="10.140625" style="96" customWidth="1"/>
    <col min="5" max="5" width="9.7109375" style="96" customWidth="1"/>
    <col min="6" max="6" width="10.57421875" style="96" customWidth="1"/>
    <col min="7" max="7" width="9.421875" style="96" bestFit="1" customWidth="1"/>
    <col min="8" max="8" width="10.57421875" style="139" customWidth="1"/>
    <col min="9" max="16384" width="9.140625" style="1" customWidth="1"/>
  </cols>
  <sheetData>
    <row r="1" spans="1:8" ht="13.5" customHeight="1">
      <c r="A1" s="253"/>
      <c r="F1" s="97"/>
      <c r="G1" s="98"/>
      <c r="H1" s="138" t="s">
        <v>193</v>
      </c>
    </row>
    <row r="2" spans="1:8" ht="13.5" customHeight="1">
      <c r="A2" s="253"/>
      <c r="F2" s="97"/>
      <c r="G2" s="97"/>
      <c r="H2" s="138" t="s">
        <v>242</v>
      </c>
    </row>
    <row r="3" spans="1:8" ht="17.25" customHeight="1">
      <c r="A3" s="405" t="s">
        <v>177</v>
      </c>
      <c r="B3" s="405"/>
      <c r="C3" s="405"/>
      <c r="D3" s="405"/>
      <c r="E3" s="405"/>
      <c r="F3" s="405"/>
      <c r="G3" s="405"/>
      <c r="H3" s="405"/>
    </row>
    <row r="4" ht="13.5" customHeight="1">
      <c r="A4" s="253"/>
    </row>
    <row r="5" spans="1:8" ht="14.25" customHeight="1">
      <c r="A5" s="406" t="s">
        <v>36</v>
      </c>
      <c r="B5" s="406"/>
      <c r="C5" s="406"/>
      <c r="D5" s="406"/>
      <c r="E5" s="406"/>
      <c r="F5" s="406"/>
      <c r="G5" s="406"/>
      <c r="H5" s="406"/>
    </row>
    <row r="6" spans="1:8" ht="15" customHeight="1">
      <c r="A6" s="406" t="s">
        <v>367</v>
      </c>
      <c r="B6" s="406"/>
      <c r="C6" s="406"/>
      <c r="D6" s="406"/>
      <c r="E6" s="406"/>
      <c r="F6" s="406"/>
      <c r="G6" s="406"/>
      <c r="H6" s="406"/>
    </row>
    <row r="7" spans="1:8" ht="12.75" customHeight="1">
      <c r="A7" s="407" t="s">
        <v>84</v>
      </c>
      <c r="B7" s="407"/>
      <c r="C7" s="407"/>
      <c r="D7" s="407"/>
      <c r="E7" s="407"/>
      <c r="F7" s="407"/>
      <c r="G7" s="407"/>
      <c r="H7" s="407"/>
    </row>
    <row r="8" spans="1:8" ht="12" customHeight="1">
      <c r="A8" s="407" t="s">
        <v>17</v>
      </c>
      <c r="B8" s="407"/>
      <c r="C8" s="407"/>
      <c r="D8" s="407"/>
      <c r="E8" s="407"/>
      <c r="F8" s="407"/>
      <c r="G8" s="407"/>
      <c r="H8" s="407"/>
    </row>
    <row r="9" ht="16.5" customHeight="1" thickBot="1">
      <c r="A9" s="253"/>
    </row>
    <row r="10" spans="1:8" ht="15" customHeight="1">
      <c r="A10" s="408" t="s">
        <v>13</v>
      </c>
      <c r="B10" s="411" t="s">
        <v>10</v>
      </c>
      <c r="C10" s="414" t="s">
        <v>56</v>
      </c>
      <c r="D10" s="417" t="s">
        <v>194</v>
      </c>
      <c r="E10" s="411" t="s">
        <v>18</v>
      </c>
      <c r="F10" s="411"/>
      <c r="G10" s="411"/>
      <c r="H10" s="420"/>
    </row>
    <row r="11" spans="1:8" ht="15" customHeight="1">
      <c r="A11" s="409"/>
      <c r="B11" s="412"/>
      <c r="C11" s="415"/>
      <c r="D11" s="418"/>
      <c r="E11" s="418" t="s">
        <v>11</v>
      </c>
      <c r="F11" s="418" t="s">
        <v>15</v>
      </c>
      <c r="G11" s="244" t="s">
        <v>4</v>
      </c>
      <c r="H11" s="427" t="s">
        <v>19</v>
      </c>
    </row>
    <row r="12" spans="1:8" ht="19.5" customHeight="1">
      <c r="A12" s="410"/>
      <c r="B12" s="413"/>
      <c r="C12" s="416"/>
      <c r="D12" s="419"/>
      <c r="E12" s="419"/>
      <c r="F12" s="419"/>
      <c r="G12" s="99" t="s">
        <v>12</v>
      </c>
      <c r="H12" s="428"/>
    </row>
    <row r="13" spans="1:8" ht="12.75" customHeight="1" thickBot="1">
      <c r="A13" s="254">
        <v>1</v>
      </c>
      <c r="B13" s="60">
        <v>2</v>
      </c>
      <c r="C13" s="223">
        <v>3</v>
      </c>
      <c r="D13" s="100">
        <v>4</v>
      </c>
      <c r="E13" s="100">
        <v>5</v>
      </c>
      <c r="F13" s="100">
        <v>6</v>
      </c>
      <c r="G13" s="100">
        <v>7</v>
      </c>
      <c r="H13" s="140">
        <v>8</v>
      </c>
    </row>
    <row r="14" spans="1:8" ht="14.25" customHeight="1" thickBot="1">
      <c r="A14" s="255"/>
      <c r="B14" s="429" t="s">
        <v>21</v>
      </c>
      <c r="C14" s="429"/>
      <c r="D14" s="429"/>
      <c r="E14" s="429"/>
      <c r="F14" s="429"/>
      <c r="G14" s="429"/>
      <c r="H14" s="141"/>
    </row>
    <row r="15" spans="1:8" ht="12" customHeight="1">
      <c r="A15" s="256"/>
      <c r="B15" s="8" t="s">
        <v>7</v>
      </c>
      <c r="C15" s="224"/>
      <c r="D15" s="101"/>
      <c r="E15" s="101"/>
      <c r="F15" s="101"/>
      <c r="G15" s="101"/>
      <c r="H15" s="142"/>
    </row>
    <row r="16" spans="1:8" ht="12" customHeight="1">
      <c r="A16" s="257" t="s">
        <v>265</v>
      </c>
      <c r="B16" s="2" t="s">
        <v>41</v>
      </c>
      <c r="C16" s="35"/>
      <c r="D16" s="102">
        <f>D17</f>
        <v>431</v>
      </c>
      <c r="E16" s="102">
        <f>E17</f>
        <v>431</v>
      </c>
      <c r="F16" s="102">
        <f>F17</f>
        <v>431</v>
      </c>
      <c r="G16" s="102">
        <f>G17</f>
        <v>0</v>
      </c>
      <c r="H16" s="143"/>
    </row>
    <row r="17" spans="1:8" ht="12" customHeight="1">
      <c r="A17" s="258"/>
      <c r="B17" s="6" t="s">
        <v>127</v>
      </c>
      <c r="C17" s="225" t="s">
        <v>465</v>
      </c>
      <c r="D17" s="123">
        <v>431</v>
      </c>
      <c r="E17" s="123">
        <v>431</v>
      </c>
      <c r="F17" s="123">
        <v>431</v>
      </c>
      <c r="G17" s="123">
        <v>0</v>
      </c>
      <c r="H17" s="170">
        <v>0.2</v>
      </c>
    </row>
    <row r="18" spans="1:8" ht="12.75" customHeight="1">
      <c r="A18" s="257" t="s">
        <v>266</v>
      </c>
      <c r="B18" s="2" t="s">
        <v>63</v>
      </c>
      <c r="C18" s="35"/>
      <c r="D18" s="102">
        <f>SUM(D19:D25)</f>
        <v>100870</v>
      </c>
      <c r="E18" s="102">
        <f>SUM(E19:E25)</f>
        <v>65436</v>
      </c>
      <c r="F18" s="102">
        <f>SUM(F19:F25)</f>
        <v>15531</v>
      </c>
      <c r="G18" s="102">
        <f>SUM(G19:G25)</f>
        <v>16800</v>
      </c>
      <c r="H18" s="144"/>
    </row>
    <row r="19" spans="1:8" ht="12.75" customHeight="1">
      <c r="A19" s="260"/>
      <c r="B19" s="5" t="s">
        <v>153</v>
      </c>
      <c r="C19" s="57" t="s">
        <v>439</v>
      </c>
      <c r="D19" s="126">
        <v>30000</v>
      </c>
      <c r="E19" s="126">
        <v>29580</v>
      </c>
      <c r="F19" s="126">
        <v>0</v>
      </c>
      <c r="G19" s="126">
        <v>0</v>
      </c>
      <c r="H19" s="174">
        <v>0.32</v>
      </c>
    </row>
    <row r="20" spans="1:8" ht="12.75" customHeight="1">
      <c r="A20" s="260"/>
      <c r="B20" s="5" t="s">
        <v>153</v>
      </c>
      <c r="C20" s="57" t="s">
        <v>549</v>
      </c>
      <c r="D20" s="126">
        <v>5100</v>
      </c>
      <c r="E20" s="126">
        <v>5000</v>
      </c>
      <c r="F20" s="126">
        <v>4950</v>
      </c>
      <c r="G20" s="126">
        <v>0</v>
      </c>
      <c r="H20" s="174">
        <v>0.2</v>
      </c>
    </row>
    <row r="21" spans="1:8" ht="12.75" customHeight="1">
      <c r="A21" s="260"/>
      <c r="B21" s="5" t="s">
        <v>153</v>
      </c>
      <c r="C21" s="57" t="s">
        <v>373</v>
      </c>
      <c r="D21" s="126">
        <v>10100</v>
      </c>
      <c r="E21" s="126">
        <v>7475</v>
      </c>
      <c r="F21" s="126">
        <v>4000</v>
      </c>
      <c r="G21" s="126">
        <v>0</v>
      </c>
      <c r="H21" s="174">
        <v>0.55</v>
      </c>
    </row>
    <row r="22" spans="1:8" ht="12.75" customHeight="1">
      <c r="A22" s="260"/>
      <c r="B22" s="5" t="s">
        <v>153</v>
      </c>
      <c r="C22" s="57" t="s">
        <v>417</v>
      </c>
      <c r="D22" s="126">
        <v>50000</v>
      </c>
      <c r="E22" s="126">
        <v>18800</v>
      </c>
      <c r="F22" s="126">
        <v>2000</v>
      </c>
      <c r="G22" s="126">
        <v>16800</v>
      </c>
      <c r="H22" s="174">
        <v>0.5</v>
      </c>
    </row>
    <row r="23" spans="1:8" ht="12.75" customHeight="1">
      <c r="A23" s="260"/>
      <c r="B23" s="5" t="s">
        <v>153</v>
      </c>
      <c r="C23" s="57" t="s">
        <v>401</v>
      </c>
      <c r="D23" s="126">
        <v>2020</v>
      </c>
      <c r="E23" s="126">
        <v>1311</v>
      </c>
      <c r="F23" s="126">
        <v>1311</v>
      </c>
      <c r="G23" s="126">
        <v>0</v>
      </c>
      <c r="H23" s="174">
        <v>0.67</v>
      </c>
    </row>
    <row r="24" spans="1:8" ht="12.75" customHeight="1">
      <c r="A24" s="260"/>
      <c r="B24" s="5" t="s">
        <v>153</v>
      </c>
      <c r="C24" s="57" t="s">
        <v>380</v>
      </c>
      <c r="D24" s="126">
        <v>800</v>
      </c>
      <c r="E24" s="126">
        <v>583</v>
      </c>
      <c r="F24" s="126">
        <v>583</v>
      </c>
      <c r="G24" s="126">
        <v>0</v>
      </c>
      <c r="H24" s="174">
        <v>0.6</v>
      </c>
    </row>
    <row r="25" spans="1:8" ht="12.75" customHeight="1">
      <c r="A25" s="265"/>
      <c r="B25" s="9" t="s">
        <v>153</v>
      </c>
      <c r="C25" s="205" t="s">
        <v>441</v>
      </c>
      <c r="D25" s="104">
        <v>2850</v>
      </c>
      <c r="E25" s="104">
        <v>2687</v>
      </c>
      <c r="F25" s="104">
        <v>2687</v>
      </c>
      <c r="G25" s="104">
        <v>0</v>
      </c>
      <c r="H25" s="147">
        <v>0.38</v>
      </c>
    </row>
    <row r="26" spans="1:8" s="3" customFormat="1" ht="12.75" customHeight="1">
      <c r="A26" s="257">
        <v>3</v>
      </c>
      <c r="B26" s="2" t="s">
        <v>332</v>
      </c>
      <c r="C26" s="44"/>
      <c r="D26" s="102">
        <f>SUM(D27)</f>
        <v>12</v>
      </c>
      <c r="E26" s="102">
        <f>SUM(E27)</f>
        <v>12</v>
      </c>
      <c r="F26" s="102">
        <f>SUM(F27)</f>
        <v>12</v>
      </c>
      <c r="G26" s="102"/>
      <c r="H26" s="143"/>
    </row>
    <row r="27" spans="1:8" ht="12.75" customHeight="1">
      <c r="A27" s="273"/>
      <c r="B27" s="40" t="s">
        <v>127</v>
      </c>
      <c r="C27" s="18" t="s">
        <v>468</v>
      </c>
      <c r="D27" s="209">
        <v>12</v>
      </c>
      <c r="E27" s="209">
        <v>12</v>
      </c>
      <c r="F27" s="209">
        <v>12</v>
      </c>
      <c r="G27" s="209"/>
      <c r="H27" s="173">
        <v>0.3</v>
      </c>
    </row>
    <row r="28" spans="1:8" ht="12.75" customHeight="1">
      <c r="A28" s="257">
        <v>4</v>
      </c>
      <c r="B28" s="2" t="s">
        <v>46</v>
      </c>
      <c r="C28" s="35"/>
      <c r="D28" s="102">
        <f>SUM(D29:D29)</f>
        <v>209</v>
      </c>
      <c r="E28" s="102">
        <f>SUM(E29:E29)</f>
        <v>209</v>
      </c>
      <c r="F28" s="102">
        <f>SUM(F29:F29)</f>
        <v>209</v>
      </c>
      <c r="G28" s="102">
        <f>SUM(G29:G29)</f>
        <v>0</v>
      </c>
      <c r="H28" s="144"/>
    </row>
    <row r="29" spans="1:8" ht="12.75" customHeight="1">
      <c r="A29" s="285"/>
      <c r="B29" s="40" t="s">
        <v>127</v>
      </c>
      <c r="C29" s="18" t="s">
        <v>466</v>
      </c>
      <c r="D29" s="209">
        <v>209</v>
      </c>
      <c r="E29" s="209">
        <v>209</v>
      </c>
      <c r="F29" s="209">
        <v>209</v>
      </c>
      <c r="G29" s="209">
        <v>0</v>
      </c>
      <c r="H29" s="173">
        <v>1.3</v>
      </c>
    </row>
    <row r="30" spans="1:8" ht="12.75" customHeight="1">
      <c r="A30" s="257">
        <v>5</v>
      </c>
      <c r="B30" s="2" t="s">
        <v>349</v>
      </c>
      <c r="C30" s="35"/>
      <c r="D30" s="102">
        <f>SUM(D31:D31)</f>
        <v>77</v>
      </c>
      <c r="E30" s="102">
        <f>SUM(E31:E31)</f>
        <v>77</v>
      </c>
      <c r="F30" s="102">
        <f>SUM(F31:F31)</f>
        <v>77</v>
      </c>
      <c r="G30" s="102">
        <f>SUM(G31:G31)</f>
        <v>0</v>
      </c>
      <c r="H30" s="144"/>
    </row>
    <row r="31" spans="1:8" ht="12.75" customHeight="1" thickBot="1">
      <c r="A31" s="285"/>
      <c r="B31" s="40" t="s">
        <v>127</v>
      </c>
      <c r="C31" s="18" t="s">
        <v>467</v>
      </c>
      <c r="D31" s="209">
        <v>77</v>
      </c>
      <c r="E31" s="209">
        <v>77</v>
      </c>
      <c r="F31" s="209">
        <v>77</v>
      </c>
      <c r="G31" s="209">
        <v>0</v>
      </c>
      <c r="H31" s="173">
        <v>0.6</v>
      </c>
    </row>
    <row r="32" spans="1:8" ht="12.75" customHeight="1" thickBot="1">
      <c r="A32" s="301"/>
      <c r="B32" s="302" t="s">
        <v>123</v>
      </c>
      <c r="C32" s="303"/>
      <c r="D32" s="304">
        <f>D30+D28+D26+D18+D16</f>
        <v>101599</v>
      </c>
      <c r="E32" s="304">
        <f>E30+E28+E26+E18+E16</f>
        <v>66165</v>
      </c>
      <c r="F32" s="304">
        <f>F30+F28+F26+F18+F16</f>
        <v>16260</v>
      </c>
      <c r="G32" s="304">
        <f>G30+G28+G26+G18+G16</f>
        <v>16800</v>
      </c>
      <c r="H32" s="305"/>
    </row>
    <row r="33" spans="1:8" ht="12.75" customHeight="1">
      <c r="A33" s="256"/>
      <c r="B33" s="8" t="s">
        <v>8</v>
      </c>
      <c r="C33" s="224"/>
      <c r="D33" s="103"/>
      <c r="E33" s="103"/>
      <c r="F33" s="103"/>
      <c r="G33" s="103"/>
      <c r="H33" s="145"/>
    </row>
    <row r="34" spans="1:8" ht="12.75" customHeight="1">
      <c r="A34" s="257">
        <v>1</v>
      </c>
      <c r="B34" s="2" t="s">
        <v>49</v>
      </c>
      <c r="C34" s="35"/>
      <c r="D34" s="102">
        <f>SUM(D35:D35)</f>
        <v>257</v>
      </c>
      <c r="E34" s="102">
        <f>SUM(E35:E35)</f>
        <v>257</v>
      </c>
      <c r="F34" s="102">
        <f>SUM(F35:F35)</f>
        <v>257</v>
      </c>
      <c r="G34" s="102">
        <f>SUM(G35:G35)</f>
        <v>0</v>
      </c>
      <c r="H34" s="144"/>
    </row>
    <row r="35" spans="1:8" ht="12.75" customHeight="1">
      <c r="A35" s="259"/>
      <c r="B35" s="7" t="s">
        <v>127</v>
      </c>
      <c r="C35" s="39" t="s">
        <v>469</v>
      </c>
      <c r="D35" s="122">
        <v>257</v>
      </c>
      <c r="E35" s="122">
        <v>257</v>
      </c>
      <c r="F35" s="122">
        <v>257</v>
      </c>
      <c r="G35" s="122">
        <v>0</v>
      </c>
      <c r="H35" s="162">
        <v>1.5</v>
      </c>
    </row>
    <row r="36" spans="1:8" ht="12.75" customHeight="1">
      <c r="A36" s="257">
        <v>2</v>
      </c>
      <c r="B36" s="2" t="s">
        <v>199</v>
      </c>
      <c r="C36" s="35"/>
      <c r="D36" s="102">
        <f>SUM(D37:D37)</f>
        <v>3</v>
      </c>
      <c r="E36" s="102">
        <f>SUM(E37:E37)</f>
        <v>3</v>
      </c>
      <c r="F36" s="102">
        <f>SUM(F37:F37)</f>
        <v>3</v>
      </c>
      <c r="G36" s="102">
        <f>SUM(G37:G37)</f>
        <v>0</v>
      </c>
      <c r="H36" s="144"/>
    </row>
    <row r="37" spans="1:8" ht="12.75" customHeight="1">
      <c r="A37" s="263"/>
      <c r="B37" s="7" t="s">
        <v>127</v>
      </c>
      <c r="C37" s="19" t="s">
        <v>470</v>
      </c>
      <c r="D37" s="125">
        <v>3</v>
      </c>
      <c r="E37" s="125">
        <v>3</v>
      </c>
      <c r="F37" s="125">
        <v>3</v>
      </c>
      <c r="G37" s="125">
        <v>0</v>
      </c>
      <c r="H37" s="171">
        <v>1.8</v>
      </c>
    </row>
    <row r="38" spans="1:8" ht="12.75" customHeight="1">
      <c r="A38" s="257">
        <v>3</v>
      </c>
      <c r="B38" s="2" t="s">
        <v>50</v>
      </c>
      <c r="C38" s="35"/>
      <c r="D38" s="102">
        <f>SUM(D39:D39)</f>
        <v>102</v>
      </c>
      <c r="E38" s="102">
        <f>SUM(E39:E39)</f>
        <v>102</v>
      </c>
      <c r="F38" s="102">
        <f>SUM(F39:F39)</f>
        <v>102</v>
      </c>
      <c r="G38" s="102">
        <f>SUM(G39:G39)</f>
        <v>0</v>
      </c>
      <c r="H38" s="144"/>
    </row>
    <row r="39" spans="1:8" ht="12.75" customHeight="1" thickBot="1">
      <c r="A39" s="259"/>
      <c r="B39" s="7" t="s">
        <v>127</v>
      </c>
      <c r="C39" s="39" t="s">
        <v>467</v>
      </c>
      <c r="D39" s="122">
        <v>102</v>
      </c>
      <c r="E39" s="122">
        <v>102</v>
      </c>
      <c r="F39" s="122">
        <v>102</v>
      </c>
      <c r="G39" s="122">
        <v>0</v>
      </c>
      <c r="H39" s="162">
        <v>1.4</v>
      </c>
    </row>
    <row r="40" spans="1:8" s="3" customFormat="1" ht="12.75" customHeight="1" thickBot="1">
      <c r="A40" s="308"/>
      <c r="B40" s="309" t="s">
        <v>138</v>
      </c>
      <c r="C40" s="310"/>
      <c r="D40" s="311">
        <f>D34+D36+D38</f>
        <v>362</v>
      </c>
      <c r="E40" s="311">
        <f>E34+E36+E38</f>
        <v>362</v>
      </c>
      <c r="F40" s="311">
        <f>F34+F36+F38</f>
        <v>362</v>
      </c>
      <c r="G40" s="311">
        <f>G34+G36+G38</f>
        <v>0</v>
      </c>
      <c r="H40" s="312"/>
    </row>
    <row r="41" spans="1:8" ht="12.75" customHeight="1">
      <c r="A41" s="256"/>
      <c r="B41" s="8" t="s">
        <v>6</v>
      </c>
      <c r="C41" s="224"/>
      <c r="D41" s="103"/>
      <c r="E41" s="103"/>
      <c r="F41" s="103"/>
      <c r="G41" s="103"/>
      <c r="H41" s="145"/>
    </row>
    <row r="42" spans="1:8" ht="12.75" customHeight="1" thickBot="1">
      <c r="A42" s="318"/>
      <c r="B42" s="319" t="s">
        <v>154</v>
      </c>
      <c r="C42" s="320"/>
      <c r="D42" s="321">
        <v>0</v>
      </c>
      <c r="E42" s="321">
        <v>0</v>
      </c>
      <c r="F42" s="321">
        <v>0</v>
      </c>
      <c r="G42" s="321">
        <v>0</v>
      </c>
      <c r="H42" s="322"/>
    </row>
    <row r="43" spans="1:8" s="3" customFormat="1" ht="12.75" customHeight="1" thickBot="1">
      <c r="A43" s="323" t="s">
        <v>236</v>
      </c>
      <c r="B43" s="324" t="s">
        <v>14</v>
      </c>
      <c r="C43" s="325"/>
      <c r="D43" s="326">
        <f>D32+D40+D42</f>
        <v>101961</v>
      </c>
      <c r="E43" s="326">
        <f>E32+E40+E42</f>
        <v>66527</v>
      </c>
      <c r="F43" s="326">
        <f>F32+F40+F42</f>
        <v>16622</v>
      </c>
      <c r="G43" s="326">
        <f>G32+G40+G42</f>
        <v>16800</v>
      </c>
      <c r="H43" s="327"/>
    </row>
    <row r="44" spans="1:8" ht="12.75" customHeight="1" thickBot="1">
      <c r="A44" s="255"/>
      <c r="B44" s="429" t="s">
        <v>27</v>
      </c>
      <c r="C44" s="429"/>
      <c r="D44" s="429"/>
      <c r="E44" s="429"/>
      <c r="F44" s="429"/>
      <c r="G44" s="429"/>
      <c r="H44" s="146"/>
    </row>
    <row r="45" spans="1:8" ht="12.75" customHeight="1" thickBot="1">
      <c r="A45" s="265"/>
      <c r="B45" s="12" t="s">
        <v>7</v>
      </c>
      <c r="C45" s="205"/>
      <c r="D45" s="104"/>
      <c r="E45" s="104"/>
      <c r="F45" s="104"/>
      <c r="G45" s="104"/>
      <c r="H45" s="147"/>
    </row>
    <row r="46" spans="1:8" ht="12.75" customHeight="1" thickBot="1">
      <c r="A46" s="255"/>
      <c r="B46" s="47" t="s">
        <v>123</v>
      </c>
      <c r="C46" s="61"/>
      <c r="D46" s="105">
        <v>0</v>
      </c>
      <c r="E46" s="105">
        <v>0</v>
      </c>
      <c r="F46" s="105">
        <v>0</v>
      </c>
      <c r="G46" s="105">
        <v>0</v>
      </c>
      <c r="H46" s="148"/>
    </row>
    <row r="47" spans="1:8" ht="12.75" customHeight="1" thickBot="1">
      <c r="A47" s="256"/>
      <c r="B47" s="8" t="s">
        <v>8</v>
      </c>
      <c r="C47" s="224"/>
      <c r="D47" s="103"/>
      <c r="E47" s="103"/>
      <c r="F47" s="103"/>
      <c r="G47" s="103"/>
      <c r="H47" s="145"/>
    </row>
    <row r="48" spans="1:8" ht="12.75" customHeight="1">
      <c r="A48" s="266">
        <v>1</v>
      </c>
      <c r="B48" s="11" t="s">
        <v>243</v>
      </c>
      <c r="C48" s="227"/>
      <c r="D48" s="106">
        <f>SUM(D49:D50)</f>
        <v>280</v>
      </c>
      <c r="E48" s="106">
        <f>SUM(E49:E50)</f>
        <v>163</v>
      </c>
      <c r="F48" s="106">
        <f>SUM(F49:F50)</f>
        <v>163</v>
      </c>
      <c r="G48" s="106">
        <f>G49</f>
        <v>0</v>
      </c>
      <c r="H48" s="149"/>
    </row>
    <row r="49" spans="1:8" ht="12.75" customHeight="1">
      <c r="A49" s="265"/>
      <c r="B49" s="9" t="s">
        <v>119</v>
      </c>
      <c r="C49" s="205" t="s">
        <v>368</v>
      </c>
      <c r="D49" s="104">
        <v>180</v>
      </c>
      <c r="E49" s="104">
        <v>72</v>
      </c>
      <c r="F49" s="104">
        <v>72</v>
      </c>
      <c r="G49" s="104"/>
      <c r="H49" s="147">
        <v>2.1</v>
      </c>
    </row>
    <row r="50" spans="1:8" ht="12.75" customHeight="1" thickBot="1">
      <c r="A50" s="261"/>
      <c r="B50" s="6" t="s">
        <v>119</v>
      </c>
      <c r="C50" s="93" t="s">
        <v>369</v>
      </c>
      <c r="D50" s="123">
        <v>100</v>
      </c>
      <c r="E50" s="123">
        <v>91</v>
      </c>
      <c r="F50" s="123">
        <v>91</v>
      </c>
      <c r="G50" s="123"/>
      <c r="H50" s="170">
        <v>2.1</v>
      </c>
    </row>
    <row r="51" spans="1:8" ht="12.75" customHeight="1" thickBot="1">
      <c r="A51" s="308"/>
      <c r="B51" s="309" t="s">
        <v>135</v>
      </c>
      <c r="C51" s="328"/>
      <c r="D51" s="311">
        <f>D48</f>
        <v>280</v>
      </c>
      <c r="E51" s="311">
        <f>E48</f>
        <v>163</v>
      </c>
      <c r="F51" s="311">
        <f>F48</f>
        <v>163</v>
      </c>
      <c r="G51" s="311">
        <f>G48</f>
        <v>0</v>
      </c>
      <c r="H51" s="329"/>
    </row>
    <row r="52" spans="1:8" ht="12.75" customHeight="1">
      <c r="A52" s="273"/>
      <c r="B52" s="56" t="s">
        <v>6</v>
      </c>
      <c r="C52" s="18"/>
      <c r="D52" s="129"/>
      <c r="E52" s="129"/>
      <c r="F52" s="129"/>
      <c r="G52" s="129"/>
      <c r="H52" s="173"/>
    </row>
    <row r="53" spans="1:8" ht="12.75" customHeight="1" thickBot="1">
      <c r="A53" s="318"/>
      <c r="B53" s="319" t="s">
        <v>154</v>
      </c>
      <c r="C53" s="320"/>
      <c r="D53" s="330">
        <v>0</v>
      </c>
      <c r="E53" s="330">
        <v>0</v>
      </c>
      <c r="F53" s="330">
        <v>0</v>
      </c>
      <c r="G53" s="330">
        <v>0</v>
      </c>
      <c r="H53" s="322"/>
    </row>
    <row r="54" spans="1:10" ht="13.5" thickBot="1">
      <c r="A54" s="323" t="s">
        <v>237</v>
      </c>
      <c r="B54" s="324" t="s">
        <v>14</v>
      </c>
      <c r="C54" s="331"/>
      <c r="D54" s="326">
        <f>D46+D51+D53</f>
        <v>280</v>
      </c>
      <c r="E54" s="326">
        <f>E46+E51+E53</f>
        <v>163</v>
      </c>
      <c r="F54" s="326">
        <f>F46+F51+F53</f>
        <v>163</v>
      </c>
      <c r="G54" s="326">
        <f>G46+G51+G53</f>
        <v>0</v>
      </c>
      <c r="H54" s="332"/>
      <c r="I54" s="14"/>
      <c r="J54" s="137"/>
    </row>
    <row r="55" spans="1:8" ht="13.5" thickBot="1">
      <c r="A55" s="270"/>
      <c r="B55" s="430" t="s">
        <v>22</v>
      </c>
      <c r="C55" s="430"/>
      <c r="D55" s="430"/>
      <c r="E55" s="430"/>
      <c r="F55" s="430"/>
      <c r="G55" s="430"/>
      <c r="H55" s="152"/>
    </row>
    <row r="56" spans="1:8" ht="12.75">
      <c r="A56" s="268"/>
      <c r="B56" s="15" t="s">
        <v>7</v>
      </c>
      <c r="C56" s="229"/>
      <c r="D56" s="107"/>
      <c r="E56" s="107"/>
      <c r="F56" s="107"/>
      <c r="G56" s="107"/>
      <c r="H56" s="153"/>
    </row>
    <row r="57" spans="1:8" ht="12.75">
      <c r="A57" s="257">
        <v>1</v>
      </c>
      <c r="B57" s="2" t="s">
        <v>57</v>
      </c>
      <c r="C57" s="230"/>
      <c r="D57" s="102">
        <f>SUM(D58:D64)</f>
        <v>709030</v>
      </c>
      <c r="E57" s="102">
        <f>SUM(E58:E64)</f>
        <v>691143</v>
      </c>
      <c r="F57" s="102">
        <f>SUM(F58:F64)</f>
        <v>618463</v>
      </c>
      <c r="G57" s="102">
        <f>SUM(G58:G64)</f>
        <v>0</v>
      </c>
      <c r="H57" s="144"/>
    </row>
    <row r="58" spans="1:8" ht="12.75">
      <c r="A58" s="272"/>
      <c r="B58" s="5" t="s">
        <v>127</v>
      </c>
      <c r="C58" s="231" t="s">
        <v>471</v>
      </c>
      <c r="D58" s="126">
        <v>52920</v>
      </c>
      <c r="E58" s="126">
        <v>52920</v>
      </c>
      <c r="F58" s="126">
        <v>52920</v>
      </c>
      <c r="G58" s="126">
        <v>0</v>
      </c>
      <c r="H58" s="174">
        <v>0.12</v>
      </c>
    </row>
    <row r="59" spans="1:8" ht="12.75">
      <c r="A59" s="272"/>
      <c r="B59" s="5" t="s">
        <v>127</v>
      </c>
      <c r="C59" s="231" t="s">
        <v>472</v>
      </c>
      <c r="D59" s="126">
        <v>210</v>
      </c>
      <c r="E59" s="126">
        <v>210</v>
      </c>
      <c r="F59" s="126">
        <v>210</v>
      </c>
      <c r="G59" s="126"/>
      <c r="H59" s="174">
        <v>0.12</v>
      </c>
    </row>
    <row r="60" spans="1:8" ht="12.75">
      <c r="A60" s="272"/>
      <c r="B60" s="5" t="s">
        <v>159</v>
      </c>
      <c r="C60" s="231" t="s">
        <v>722</v>
      </c>
      <c r="D60" s="126">
        <v>340000</v>
      </c>
      <c r="E60" s="126">
        <v>340000</v>
      </c>
      <c r="F60" s="126">
        <v>340000</v>
      </c>
      <c r="G60" s="126">
        <v>0</v>
      </c>
      <c r="H60" s="174">
        <v>0.07</v>
      </c>
    </row>
    <row r="61" spans="1:8" ht="12.75">
      <c r="A61" s="272"/>
      <c r="B61" s="5" t="s">
        <v>159</v>
      </c>
      <c r="C61" s="231" t="s">
        <v>723</v>
      </c>
      <c r="D61" s="126">
        <v>26100</v>
      </c>
      <c r="E61" s="126">
        <v>26100</v>
      </c>
      <c r="F61" s="126">
        <v>26100</v>
      </c>
      <c r="G61" s="126">
        <v>0</v>
      </c>
      <c r="H61" s="174">
        <v>0.07</v>
      </c>
    </row>
    <row r="62" spans="1:8" ht="12.75">
      <c r="A62" s="272"/>
      <c r="B62" s="5" t="s">
        <v>153</v>
      </c>
      <c r="C62" s="231" t="s">
        <v>550</v>
      </c>
      <c r="D62" s="126">
        <v>90600</v>
      </c>
      <c r="E62" s="126">
        <v>88680</v>
      </c>
      <c r="F62" s="126">
        <v>16000</v>
      </c>
      <c r="G62" s="126">
        <v>0</v>
      </c>
      <c r="H62" s="174">
        <v>0.1</v>
      </c>
    </row>
    <row r="63" spans="1:8" ht="12.75">
      <c r="A63" s="271"/>
      <c r="B63" s="5" t="s">
        <v>153</v>
      </c>
      <c r="C63" s="232" t="s">
        <v>551</v>
      </c>
      <c r="D63" s="104">
        <v>49200</v>
      </c>
      <c r="E63" s="104">
        <v>39353</v>
      </c>
      <c r="F63" s="104">
        <v>39353</v>
      </c>
      <c r="G63" s="104">
        <v>0</v>
      </c>
      <c r="H63" s="147">
        <v>0.2</v>
      </c>
    </row>
    <row r="64" spans="1:8" ht="12.75">
      <c r="A64" s="261"/>
      <c r="B64" s="6" t="s">
        <v>81</v>
      </c>
      <c r="C64" s="93" t="s">
        <v>635</v>
      </c>
      <c r="D64" s="123">
        <v>150000</v>
      </c>
      <c r="E64" s="123">
        <v>143880</v>
      </c>
      <c r="F64" s="123">
        <v>143880</v>
      </c>
      <c r="G64" s="123"/>
      <c r="H64" s="170">
        <v>0.13</v>
      </c>
    </row>
    <row r="65" spans="1:8" ht="12.75">
      <c r="A65" s="257">
        <v>2</v>
      </c>
      <c r="B65" s="2" t="s">
        <v>63</v>
      </c>
      <c r="C65" s="230"/>
      <c r="D65" s="109">
        <f>SUM(D66:D67)</f>
        <v>260</v>
      </c>
      <c r="E65" s="109">
        <f>SUM(E66:E67)</f>
        <v>260</v>
      </c>
      <c r="F65" s="109">
        <f>SUM(F66:F67)</f>
        <v>20</v>
      </c>
      <c r="G65" s="109">
        <f>SUM(G66:G67)</f>
        <v>0</v>
      </c>
      <c r="H65" s="155"/>
    </row>
    <row r="66" spans="1:8" ht="12.75">
      <c r="A66" s="259"/>
      <c r="B66" s="7" t="s">
        <v>159</v>
      </c>
      <c r="C66" s="233" t="s">
        <v>723</v>
      </c>
      <c r="D66" s="390">
        <v>240</v>
      </c>
      <c r="E66" s="390">
        <v>240</v>
      </c>
      <c r="F66" s="390">
        <v>0</v>
      </c>
      <c r="G66" s="390">
        <v>0</v>
      </c>
      <c r="H66" s="175">
        <v>0.07</v>
      </c>
    </row>
    <row r="67" spans="1:8" ht="13.5" thickBot="1">
      <c r="A67" s="272"/>
      <c r="B67" s="5" t="s">
        <v>127</v>
      </c>
      <c r="C67" s="231" t="s">
        <v>473</v>
      </c>
      <c r="D67" s="195">
        <v>20</v>
      </c>
      <c r="E67" s="195">
        <v>20</v>
      </c>
      <c r="F67" s="195">
        <v>20</v>
      </c>
      <c r="G67" s="195">
        <v>0</v>
      </c>
      <c r="H67" s="174">
        <v>0.5</v>
      </c>
    </row>
    <row r="68" spans="1:8" ht="12" customHeight="1" thickBot="1">
      <c r="A68" s="301"/>
      <c r="B68" s="335" t="s">
        <v>123</v>
      </c>
      <c r="C68" s="336"/>
      <c r="D68" s="337">
        <f>D57+D65</f>
        <v>709290</v>
      </c>
      <c r="E68" s="337">
        <f>E57+E65</f>
        <v>691403</v>
      </c>
      <c r="F68" s="337">
        <f>F57+F65</f>
        <v>618483</v>
      </c>
      <c r="G68" s="337">
        <f>G57+G65</f>
        <v>0</v>
      </c>
      <c r="H68" s="338"/>
    </row>
    <row r="69" spans="1:8" ht="12.75">
      <c r="A69" s="268"/>
      <c r="B69" s="15" t="s">
        <v>8</v>
      </c>
      <c r="C69" s="229"/>
      <c r="D69" s="107"/>
      <c r="E69" s="107"/>
      <c r="F69" s="107"/>
      <c r="G69" s="107"/>
      <c r="H69" s="153"/>
    </row>
    <row r="70" spans="1:8" ht="12.75">
      <c r="A70" s="257">
        <v>1</v>
      </c>
      <c r="B70" s="2" t="s">
        <v>350</v>
      </c>
      <c r="C70" s="44"/>
      <c r="D70" s="108">
        <f>SUM(D71)</f>
        <v>2976</v>
      </c>
      <c r="E70" s="108">
        <f>SUM(E71)</f>
        <v>2976</v>
      </c>
      <c r="F70" s="108">
        <f>SUM(F71)</f>
        <v>2976</v>
      </c>
      <c r="G70" s="108">
        <f>SUM(G71)</f>
        <v>0</v>
      </c>
      <c r="H70" s="154"/>
    </row>
    <row r="71" spans="1:8" ht="12.75">
      <c r="A71" s="258"/>
      <c r="B71" s="6" t="s">
        <v>159</v>
      </c>
      <c r="C71" s="93" t="s">
        <v>723</v>
      </c>
      <c r="D71" s="121">
        <v>2976</v>
      </c>
      <c r="E71" s="121">
        <v>2976</v>
      </c>
      <c r="F71" s="121">
        <v>2976</v>
      </c>
      <c r="G71" s="121">
        <v>0</v>
      </c>
      <c r="H71" s="168">
        <v>0.3</v>
      </c>
    </row>
    <row r="72" spans="1:8" ht="12.75">
      <c r="A72" s="257">
        <v>2</v>
      </c>
      <c r="B72" s="2" t="s">
        <v>342</v>
      </c>
      <c r="C72" s="44"/>
      <c r="D72" s="108">
        <f>SUM(D73:D74)</f>
        <v>9450</v>
      </c>
      <c r="E72" s="108">
        <f>SUM(E73:E74)</f>
        <v>9450</v>
      </c>
      <c r="F72" s="108">
        <f>SUM(F73:F74)</f>
        <v>9450</v>
      </c>
      <c r="G72" s="108">
        <f>SUM(G73:G74)</f>
        <v>0</v>
      </c>
      <c r="H72" s="154"/>
    </row>
    <row r="73" spans="1:8" ht="12.75">
      <c r="A73" s="263"/>
      <c r="B73" s="48" t="s">
        <v>159</v>
      </c>
      <c r="C73" s="19" t="s">
        <v>722</v>
      </c>
      <c r="D73" s="120">
        <v>9450</v>
      </c>
      <c r="E73" s="120">
        <v>9450</v>
      </c>
      <c r="F73" s="120">
        <v>9450</v>
      </c>
      <c r="G73" s="120">
        <v>0</v>
      </c>
      <c r="H73" s="160">
        <v>0.08</v>
      </c>
    </row>
    <row r="74" spans="1:8" ht="12.75">
      <c r="A74" s="258"/>
      <c r="B74" s="6" t="s">
        <v>159</v>
      </c>
      <c r="C74" s="93"/>
      <c r="D74" s="121"/>
      <c r="E74" s="121"/>
      <c r="F74" s="121"/>
      <c r="G74" s="121"/>
      <c r="H74" s="168"/>
    </row>
    <row r="75" spans="1:8" s="3" customFormat="1" ht="12.75">
      <c r="A75" s="257">
        <v>3</v>
      </c>
      <c r="B75" s="2" t="s">
        <v>343</v>
      </c>
      <c r="C75" s="44"/>
      <c r="D75" s="108">
        <f>SUM(D76)</f>
        <v>82000</v>
      </c>
      <c r="E75" s="108">
        <f>SUM(E76)</f>
        <v>82000</v>
      </c>
      <c r="F75" s="108">
        <f>SUM(F76)</f>
        <v>82000</v>
      </c>
      <c r="G75" s="108">
        <f>SUM(G76)</f>
        <v>0</v>
      </c>
      <c r="H75" s="154"/>
    </row>
    <row r="76" spans="1:8" ht="12.75">
      <c r="A76" s="258"/>
      <c r="B76" s="6" t="s">
        <v>159</v>
      </c>
      <c r="C76" s="93" t="s">
        <v>722</v>
      </c>
      <c r="D76" s="121">
        <v>82000</v>
      </c>
      <c r="E76" s="121">
        <v>82000</v>
      </c>
      <c r="F76" s="121">
        <v>82000</v>
      </c>
      <c r="G76" s="121">
        <v>0</v>
      </c>
      <c r="H76" s="168">
        <v>0.11</v>
      </c>
    </row>
    <row r="77" spans="1:8" s="3" customFormat="1" ht="12.75">
      <c r="A77" s="257">
        <v>4</v>
      </c>
      <c r="B77" s="2" t="s">
        <v>325</v>
      </c>
      <c r="C77" s="44"/>
      <c r="D77" s="108">
        <f>SUM(D78)</f>
        <v>108000</v>
      </c>
      <c r="E77" s="108">
        <f>SUM(E78)</f>
        <v>108000</v>
      </c>
      <c r="F77" s="108">
        <f>SUM(F78)</f>
        <v>108000</v>
      </c>
      <c r="G77" s="108">
        <f>SUM(G78)</f>
        <v>0</v>
      </c>
      <c r="H77" s="154"/>
    </row>
    <row r="78" spans="1:8" ht="12.75">
      <c r="A78" s="258"/>
      <c r="B78" s="6" t="s">
        <v>159</v>
      </c>
      <c r="C78" s="93" t="s">
        <v>722</v>
      </c>
      <c r="D78" s="121">
        <v>108000</v>
      </c>
      <c r="E78" s="121">
        <v>108000</v>
      </c>
      <c r="F78" s="121">
        <v>108000</v>
      </c>
      <c r="G78" s="121">
        <v>0</v>
      </c>
      <c r="H78" s="168">
        <v>0.11</v>
      </c>
    </row>
    <row r="79" spans="1:8" ht="12.75">
      <c r="A79" s="257">
        <v>5</v>
      </c>
      <c r="B79" s="2" t="s">
        <v>344</v>
      </c>
      <c r="C79" s="44"/>
      <c r="D79" s="108">
        <f>SUM(D80:D81)</f>
        <v>25154</v>
      </c>
      <c r="E79" s="108">
        <f>SUM(E80:E81)</f>
        <v>25154</v>
      </c>
      <c r="F79" s="108">
        <f>SUM(F80:F81)</f>
        <v>25154</v>
      </c>
      <c r="G79" s="108">
        <f>SUM(G80:G81)</f>
        <v>0</v>
      </c>
      <c r="H79" s="154"/>
    </row>
    <row r="80" spans="1:8" ht="12.75">
      <c r="A80" s="263"/>
      <c r="B80" s="48" t="s">
        <v>127</v>
      </c>
      <c r="C80" s="19" t="s">
        <v>474</v>
      </c>
      <c r="D80" s="120">
        <v>1354</v>
      </c>
      <c r="E80" s="120">
        <v>1354</v>
      </c>
      <c r="F80" s="120">
        <v>1354</v>
      </c>
      <c r="G80" s="120">
        <v>0</v>
      </c>
      <c r="H80" s="160">
        <v>0.2</v>
      </c>
    </row>
    <row r="81" spans="1:8" ht="12.75">
      <c r="A81" s="258"/>
      <c r="B81" s="6" t="s">
        <v>159</v>
      </c>
      <c r="C81" s="93" t="s">
        <v>722</v>
      </c>
      <c r="D81" s="121">
        <v>23800</v>
      </c>
      <c r="E81" s="121">
        <v>23800</v>
      </c>
      <c r="F81" s="121">
        <v>23800</v>
      </c>
      <c r="G81" s="121">
        <v>0</v>
      </c>
      <c r="H81" s="168">
        <v>0.13</v>
      </c>
    </row>
    <row r="82" spans="1:8" s="3" customFormat="1" ht="12.75">
      <c r="A82" s="262">
        <v>6</v>
      </c>
      <c r="B82" s="4" t="s">
        <v>346</v>
      </c>
      <c r="C82" s="43"/>
      <c r="D82" s="119">
        <f>SUM(D83)</f>
        <v>2258</v>
      </c>
      <c r="E82" s="119">
        <f>SUM(E83)</f>
        <v>2258</v>
      </c>
      <c r="F82" s="119">
        <f>SUM(F83)</f>
        <v>2258</v>
      </c>
      <c r="G82" s="119">
        <f>SUM(G83)</f>
        <v>0</v>
      </c>
      <c r="H82" s="218"/>
    </row>
    <row r="83" spans="1:8" ht="12.75">
      <c r="A83" s="258"/>
      <c r="B83" s="6" t="s">
        <v>159</v>
      </c>
      <c r="C83" s="93" t="s">
        <v>724</v>
      </c>
      <c r="D83" s="121">
        <v>2258</v>
      </c>
      <c r="E83" s="121">
        <v>2258</v>
      </c>
      <c r="F83" s="121">
        <v>2258</v>
      </c>
      <c r="G83" s="121">
        <v>0</v>
      </c>
      <c r="H83" s="168" t="s">
        <v>726</v>
      </c>
    </row>
    <row r="84" spans="1:8" ht="12.75">
      <c r="A84" s="257">
        <v>7</v>
      </c>
      <c r="B84" s="2" t="s">
        <v>345</v>
      </c>
      <c r="C84" s="44"/>
      <c r="D84" s="108">
        <f>SUM(D85)</f>
        <v>0</v>
      </c>
      <c r="E84" s="108">
        <f>SUM(E85)</f>
        <v>0</v>
      </c>
      <c r="F84" s="108">
        <f>SUM(F85)</f>
        <v>0</v>
      </c>
      <c r="G84" s="108">
        <f>SUM(G85)</f>
        <v>0</v>
      </c>
      <c r="H84" s="154"/>
    </row>
    <row r="85" spans="1:8" ht="12.75">
      <c r="A85" s="258"/>
      <c r="B85" s="6" t="s">
        <v>159</v>
      </c>
      <c r="C85" s="93"/>
      <c r="D85" s="121"/>
      <c r="E85" s="121"/>
      <c r="F85" s="121"/>
      <c r="G85" s="121"/>
      <c r="H85" s="168"/>
    </row>
    <row r="86" spans="1:8" ht="12.75">
      <c r="A86" s="257">
        <v>8</v>
      </c>
      <c r="B86" s="2" t="s">
        <v>49</v>
      </c>
      <c r="C86" s="44"/>
      <c r="D86" s="108">
        <f>SUM(D87)</f>
        <v>100</v>
      </c>
      <c r="E86" s="108">
        <f>SUM(E87)</f>
        <v>100</v>
      </c>
      <c r="F86" s="108">
        <f>SUM(F87)</f>
        <v>100</v>
      </c>
      <c r="G86" s="108">
        <f>SUM(G87)</f>
        <v>0</v>
      </c>
      <c r="H86" s="154"/>
    </row>
    <row r="87" spans="1:8" ht="12.75">
      <c r="A87" s="258"/>
      <c r="B87" s="6" t="s">
        <v>159</v>
      </c>
      <c r="C87" s="93" t="s">
        <v>723</v>
      </c>
      <c r="D87" s="121">
        <v>100</v>
      </c>
      <c r="E87" s="121">
        <v>100</v>
      </c>
      <c r="F87" s="121">
        <v>100</v>
      </c>
      <c r="G87" s="121">
        <v>0</v>
      </c>
      <c r="H87" s="168">
        <v>0.2</v>
      </c>
    </row>
    <row r="88" spans="1:8" ht="12.75">
      <c r="A88" s="257">
        <v>9</v>
      </c>
      <c r="B88" s="2" t="s">
        <v>199</v>
      </c>
      <c r="C88" s="44"/>
      <c r="D88" s="108">
        <f>SUM(D89:D90)</f>
        <v>66</v>
      </c>
      <c r="E88" s="108">
        <f>SUM(E89:E90)</f>
        <v>66</v>
      </c>
      <c r="F88" s="108">
        <f>SUM(F89:F90)</f>
        <v>66</v>
      </c>
      <c r="G88" s="108">
        <f>SUM(G89:G90)</f>
        <v>0</v>
      </c>
      <c r="H88" s="154"/>
    </row>
    <row r="89" spans="1:8" ht="12.75">
      <c r="A89" s="272"/>
      <c r="B89" s="5" t="s">
        <v>159</v>
      </c>
      <c r="C89" s="57" t="s">
        <v>724</v>
      </c>
      <c r="D89" s="191">
        <v>66</v>
      </c>
      <c r="E89" s="191">
        <v>66</v>
      </c>
      <c r="F89" s="191">
        <v>66</v>
      </c>
      <c r="G89" s="191">
        <v>0</v>
      </c>
      <c r="H89" s="192" t="s">
        <v>725</v>
      </c>
    </row>
    <row r="90" spans="1:8" ht="12.75">
      <c r="A90" s="258"/>
      <c r="B90" s="40" t="s">
        <v>159</v>
      </c>
      <c r="C90" s="18"/>
      <c r="D90" s="379"/>
      <c r="E90" s="379"/>
      <c r="F90" s="379"/>
      <c r="G90" s="379"/>
      <c r="H90" s="168"/>
    </row>
    <row r="91" spans="1:8" ht="13.5" thickBot="1">
      <c r="A91" s="339"/>
      <c r="B91" s="340" t="s">
        <v>138</v>
      </c>
      <c r="C91" s="341"/>
      <c r="D91" s="342">
        <f>D70+D72+D75+D77+D79+D82+D84+D86+D88</f>
        <v>230004</v>
      </c>
      <c r="E91" s="342">
        <f>E70+E72+E75+E77+E79+E82+E84+E86+E88</f>
        <v>230004</v>
      </c>
      <c r="F91" s="342">
        <f>F70+F72+F75+F77+F79+F82+F84+F86+F88</f>
        <v>230004</v>
      </c>
      <c r="G91" s="342">
        <f>G70+G72+G75+G77+G79+G82+G84+G86+G88</f>
        <v>0</v>
      </c>
      <c r="H91" s="343"/>
    </row>
    <row r="92" spans="1:8" ht="13.5" thickBot="1">
      <c r="A92" s="273"/>
      <c r="B92" s="17" t="s">
        <v>6</v>
      </c>
      <c r="C92" s="18"/>
      <c r="D92" s="111"/>
      <c r="E92" s="111"/>
      <c r="F92" s="111"/>
      <c r="G92" s="111"/>
      <c r="H92" s="158"/>
    </row>
    <row r="93" spans="1:8" ht="13.5" thickBot="1">
      <c r="A93" s="313"/>
      <c r="B93" s="344" t="s">
        <v>154</v>
      </c>
      <c r="C93" s="345"/>
      <c r="D93" s="346">
        <v>0</v>
      </c>
      <c r="E93" s="346">
        <v>0</v>
      </c>
      <c r="F93" s="346">
        <v>0</v>
      </c>
      <c r="G93" s="346">
        <v>0</v>
      </c>
      <c r="H93" s="347"/>
    </row>
    <row r="94" spans="1:8" ht="13.5" thickBot="1">
      <c r="A94" s="323" t="s">
        <v>238</v>
      </c>
      <c r="B94" s="324" t="s">
        <v>14</v>
      </c>
      <c r="C94" s="331"/>
      <c r="D94" s="349">
        <f>D68+D91+D93</f>
        <v>939294</v>
      </c>
      <c r="E94" s="349">
        <f>E68+E91+E93</f>
        <v>921407</v>
      </c>
      <c r="F94" s="349">
        <f>F68+F91+F93</f>
        <v>848487</v>
      </c>
      <c r="G94" s="349">
        <f>G68+G91+G93</f>
        <v>0</v>
      </c>
      <c r="H94" s="350"/>
    </row>
    <row r="95" spans="1:8" ht="12.75">
      <c r="A95" s="256"/>
      <c r="B95" s="433" t="s">
        <v>24</v>
      </c>
      <c r="C95" s="433"/>
      <c r="D95" s="433"/>
      <c r="E95" s="433"/>
      <c r="F95" s="433"/>
      <c r="G95" s="433"/>
      <c r="H95" s="156"/>
    </row>
    <row r="96" spans="1:8" ht="12.75">
      <c r="A96" s="269"/>
      <c r="B96" s="13" t="s">
        <v>7</v>
      </c>
      <c r="C96" s="42"/>
      <c r="D96" s="113"/>
      <c r="E96" s="113"/>
      <c r="F96" s="113"/>
      <c r="G96" s="113"/>
      <c r="H96" s="159"/>
    </row>
    <row r="97" spans="1:8" ht="12.75">
      <c r="A97" s="274">
        <v>1</v>
      </c>
      <c r="B97" s="2" t="s">
        <v>352</v>
      </c>
      <c r="C97" s="35"/>
      <c r="D97" s="108">
        <f>SUM(D98:D98)</f>
        <v>5</v>
      </c>
      <c r="E97" s="108">
        <f>SUM(E98:E98)</f>
        <v>5</v>
      </c>
      <c r="F97" s="108">
        <f>SUM(F98:F98)</f>
        <v>5</v>
      </c>
      <c r="G97" s="108">
        <f>SUM(G98:G98)</f>
        <v>0</v>
      </c>
      <c r="H97" s="157"/>
    </row>
    <row r="98" spans="1:8" ht="12.75">
      <c r="A98" s="276"/>
      <c r="B98" s="6" t="s">
        <v>81</v>
      </c>
      <c r="C98" s="93" t="s">
        <v>636</v>
      </c>
      <c r="D98" s="121">
        <v>5</v>
      </c>
      <c r="E98" s="121">
        <v>5</v>
      </c>
      <c r="F98" s="121">
        <v>5</v>
      </c>
      <c r="G98" s="121"/>
      <c r="H98" s="168">
        <v>1.5</v>
      </c>
    </row>
    <row r="99" spans="1:8" ht="13.5" customHeight="1">
      <c r="A99" s="274">
        <v>2</v>
      </c>
      <c r="B99" s="2" t="s">
        <v>144</v>
      </c>
      <c r="C99" s="35"/>
      <c r="D99" s="108">
        <f>SUM(D100:D100)</f>
        <v>1150</v>
      </c>
      <c r="E99" s="108">
        <f>SUM(E100:E100)</f>
        <v>200</v>
      </c>
      <c r="F99" s="108">
        <f>SUM(F100:F100)</f>
        <v>200</v>
      </c>
      <c r="G99" s="108">
        <f>SUM(G100:G100)</f>
        <v>0</v>
      </c>
      <c r="H99" s="157"/>
    </row>
    <row r="100" spans="1:8" ht="13.5" customHeight="1">
      <c r="A100" s="276"/>
      <c r="B100" s="6" t="s">
        <v>81</v>
      </c>
      <c r="C100" s="93" t="s">
        <v>637</v>
      </c>
      <c r="D100" s="121">
        <v>1150</v>
      </c>
      <c r="E100" s="121">
        <v>200</v>
      </c>
      <c r="F100" s="121">
        <v>200</v>
      </c>
      <c r="G100" s="121"/>
      <c r="H100" s="168">
        <v>3.5</v>
      </c>
    </row>
    <row r="101" spans="1:8" ht="12.75">
      <c r="A101" s="257">
        <v>3</v>
      </c>
      <c r="B101" s="2" t="s">
        <v>38</v>
      </c>
      <c r="C101" s="230"/>
      <c r="D101" s="102">
        <f>SUM(D102:D103)</f>
        <v>225</v>
      </c>
      <c r="E101" s="102">
        <f>SUM(E102:E103)</f>
        <v>11</v>
      </c>
      <c r="F101" s="102">
        <f>SUM(F102:F103)</f>
        <v>9</v>
      </c>
      <c r="G101" s="102">
        <f>SUM(G102:G103)</f>
        <v>2</v>
      </c>
      <c r="H101" s="144"/>
    </row>
    <row r="102" spans="1:8" ht="12.75">
      <c r="A102" s="260"/>
      <c r="B102" s="5" t="s">
        <v>119</v>
      </c>
      <c r="C102" s="57" t="s">
        <v>370</v>
      </c>
      <c r="D102" s="191">
        <v>25</v>
      </c>
      <c r="E102" s="191">
        <v>2</v>
      </c>
      <c r="F102" s="191"/>
      <c r="G102" s="191">
        <v>2</v>
      </c>
      <c r="H102" s="192">
        <v>4.2</v>
      </c>
    </row>
    <row r="103" spans="1:8" ht="12.75">
      <c r="A103" s="261"/>
      <c r="B103" s="6" t="s">
        <v>153</v>
      </c>
      <c r="C103" s="93" t="s">
        <v>552</v>
      </c>
      <c r="D103" s="121">
        <v>200</v>
      </c>
      <c r="E103" s="121">
        <v>9</v>
      </c>
      <c r="F103" s="121">
        <v>9</v>
      </c>
      <c r="G103" s="121">
        <v>0</v>
      </c>
      <c r="H103" s="168" t="s">
        <v>553</v>
      </c>
    </row>
    <row r="104" spans="1:8" ht="12.75">
      <c r="A104" s="270">
        <v>4</v>
      </c>
      <c r="B104" s="12" t="s">
        <v>211</v>
      </c>
      <c r="C104" s="19"/>
      <c r="D104" s="114">
        <f>SUM(D105:D105)</f>
        <v>10</v>
      </c>
      <c r="E104" s="114">
        <f>SUM(E105:E105)</f>
        <v>8</v>
      </c>
      <c r="F104" s="114">
        <f>SUM(F105:F105)</f>
        <v>8</v>
      </c>
      <c r="G104" s="114">
        <f>SUM(G105:G105)</f>
        <v>0</v>
      </c>
      <c r="H104" s="160"/>
    </row>
    <row r="105" spans="1:8" ht="12.75">
      <c r="A105" s="265"/>
      <c r="B105" s="9" t="s">
        <v>81</v>
      </c>
      <c r="C105" s="205" t="s">
        <v>638</v>
      </c>
      <c r="D105" s="193">
        <v>10</v>
      </c>
      <c r="E105" s="193">
        <v>8</v>
      </c>
      <c r="F105" s="193">
        <v>8</v>
      </c>
      <c r="G105" s="193"/>
      <c r="H105" s="169">
        <v>0.5</v>
      </c>
    </row>
    <row r="106" spans="1:8" ht="12.75">
      <c r="A106" s="257">
        <v>5</v>
      </c>
      <c r="B106" s="2" t="s">
        <v>216</v>
      </c>
      <c r="C106" s="35"/>
      <c r="D106" s="108">
        <f>SUM(D107:D109)</f>
        <v>204</v>
      </c>
      <c r="E106" s="108">
        <f>SUM(E107:E109)</f>
        <v>182</v>
      </c>
      <c r="F106" s="108">
        <f>SUM(F107:F109)</f>
        <v>182</v>
      </c>
      <c r="G106" s="108">
        <f>SUM(G107:G109)</f>
        <v>0</v>
      </c>
      <c r="H106" s="157"/>
    </row>
    <row r="107" spans="1:8" ht="12.75">
      <c r="A107" s="260"/>
      <c r="B107" s="5" t="s">
        <v>81</v>
      </c>
      <c r="C107" s="57" t="s">
        <v>639</v>
      </c>
      <c r="D107" s="191">
        <v>140</v>
      </c>
      <c r="E107" s="191">
        <v>121</v>
      </c>
      <c r="F107" s="191">
        <v>121</v>
      </c>
      <c r="G107" s="191"/>
      <c r="H107" s="192">
        <v>1.5</v>
      </c>
    </row>
    <row r="108" spans="1:8" ht="12.75">
      <c r="A108" s="265"/>
      <c r="B108" s="9" t="s">
        <v>81</v>
      </c>
      <c r="C108" s="205" t="s">
        <v>638</v>
      </c>
      <c r="D108" s="193">
        <v>64</v>
      </c>
      <c r="E108" s="193">
        <v>61</v>
      </c>
      <c r="F108" s="193">
        <v>61</v>
      </c>
      <c r="G108" s="193"/>
      <c r="H108" s="169">
        <v>0.5</v>
      </c>
    </row>
    <row r="109" spans="1:8" ht="12.75">
      <c r="A109" s="261"/>
      <c r="B109" s="6" t="s">
        <v>81</v>
      </c>
      <c r="C109" s="93"/>
      <c r="D109" s="121"/>
      <c r="E109" s="121"/>
      <c r="F109" s="121"/>
      <c r="G109" s="121"/>
      <c r="H109" s="168"/>
    </row>
    <row r="110" spans="1:8" ht="12.75">
      <c r="A110" s="257">
        <v>6</v>
      </c>
      <c r="B110" s="22" t="s">
        <v>121</v>
      </c>
      <c r="C110" s="35"/>
      <c r="D110" s="115">
        <f>SUM(D111:D112)</f>
        <v>650</v>
      </c>
      <c r="E110" s="115">
        <f>SUM(E111:E112)</f>
        <v>124</v>
      </c>
      <c r="F110" s="115">
        <f>SUM(F111:F112)</f>
        <v>124</v>
      </c>
      <c r="G110" s="115">
        <f>SUM(G111:G112)</f>
        <v>0</v>
      </c>
      <c r="H110" s="161"/>
    </row>
    <row r="111" spans="1:8" ht="12.75">
      <c r="A111" s="271"/>
      <c r="B111" s="9" t="s">
        <v>153</v>
      </c>
      <c r="C111" s="205" t="s">
        <v>554</v>
      </c>
      <c r="D111" s="193">
        <v>630</v>
      </c>
      <c r="E111" s="193">
        <v>104</v>
      </c>
      <c r="F111" s="193">
        <v>104</v>
      </c>
      <c r="G111" s="193">
        <v>0</v>
      </c>
      <c r="H111" s="169">
        <v>1.8</v>
      </c>
    </row>
    <row r="112" spans="1:8" ht="12.75">
      <c r="A112" s="258"/>
      <c r="B112" s="6" t="s">
        <v>81</v>
      </c>
      <c r="C112" s="93" t="s">
        <v>639</v>
      </c>
      <c r="D112" s="121">
        <v>20</v>
      </c>
      <c r="E112" s="121">
        <v>20</v>
      </c>
      <c r="F112" s="121">
        <v>20</v>
      </c>
      <c r="G112" s="121"/>
      <c r="H112" s="168">
        <v>1</v>
      </c>
    </row>
    <row r="113" spans="1:8" ht="12.75">
      <c r="A113" s="262" t="s">
        <v>271</v>
      </c>
      <c r="B113" s="4" t="s">
        <v>57</v>
      </c>
      <c r="C113" s="233"/>
      <c r="D113" s="116">
        <f>SUM(D114:D119)</f>
        <v>251</v>
      </c>
      <c r="E113" s="116">
        <f>SUM(E114:E119)</f>
        <v>187</v>
      </c>
      <c r="F113" s="116">
        <f>SUM(F114:F119)</f>
        <v>142</v>
      </c>
      <c r="G113" s="116">
        <f>SUM(G114:G119)</f>
        <v>45</v>
      </c>
      <c r="H113" s="162"/>
    </row>
    <row r="114" spans="1:8" ht="12.75">
      <c r="A114" s="259"/>
      <c r="B114" s="7" t="s">
        <v>119</v>
      </c>
      <c r="C114" s="233" t="s">
        <v>371</v>
      </c>
      <c r="D114" s="122">
        <v>13</v>
      </c>
      <c r="E114" s="122">
        <v>12</v>
      </c>
      <c r="F114" s="122">
        <v>12</v>
      </c>
      <c r="G114" s="122"/>
      <c r="H114" s="162">
        <v>0.2</v>
      </c>
    </row>
    <row r="115" spans="1:8" ht="12.75">
      <c r="A115" s="272"/>
      <c r="B115" s="5" t="s">
        <v>127</v>
      </c>
      <c r="C115" s="57" t="s">
        <v>426</v>
      </c>
      <c r="D115" s="191">
        <v>96</v>
      </c>
      <c r="E115" s="191">
        <v>96</v>
      </c>
      <c r="F115" s="191">
        <v>96</v>
      </c>
      <c r="G115" s="191">
        <v>0</v>
      </c>
      <c r="H115" s="192">
        <v>1.5</v>
      </c>
    </row>
    <row r="116" spans="1:10" ht="12.75">
      <c r="A116" s="272"/>
      <c r="B116" s="5" t="s">
        <v>134</v>
      </c>
      <c r="C116" s="57" t="s">
        <v>400</v>
      </c>
      <c r="D116" s="191">
        <v>60</v>
      </c>
      <c r="E116" s="191">
        <v>7</v>
      </c>
      <c r="F116" s="191">
        <v>7</v>
      </c>
      <c r="G116" s="191">
        <v>0</v>
      </c>
      <c r="H116" s="192">
        <v>2</v>
      </c>
      <c r="J116" s="137"/>
    </row>
    <row r="117" spans="1:8" ht="12.75">
      <c r="A117" s="272"/>
      <c r="B117" s="5" t="s">
        <v>134</v>
      </c>
      <c r="C117" s="57" t="s">
        <v>415</v>
      </c>
      <c r="D117" s="191">
        <v>45</v>
      </c>
      <c r="E117" s="191">
        <v>45</v>
      </c>
      <c r="F117" s="191">
        <v>0</v>
      </c>
      <c r="G117" s="191">
        <v>45</v>
      </c>
      <c r="H117" s="192">
        <v>5</v>
      </c>
    </row>
    <row r="118" spans="1:8" ht="12.75">
      <c r="A118" s="272"/>
      <c r="B118" s="5" t="s">
        <v>134</v>
      </c>
      <c r="C118" s="57" t="s">
        <v>442</v>
      </c>
      <c r="D118" s="191">
        <v>7</v>
      </c>
      <c r="E118" s="191">
        <v>7</v>
      </c>
      <c r="F118" s="191">
        <v>7</v>
      </c>
      <c r="G118" s="191">
        <v>0</v>
      </c>
      <c r="H118" s="192">
        <v>3.65</v>
      </c>
    </row>
    <row r="119" spans="1:8" ht="12.75">
      <c r="A119" s="260"/>
      <c r="B119" s="5" t="s">
        <v>81</v>
      </c>
      <c r="C119" s="57" t="s">
        <v>640</v>
      </c>
      <c r="D119" s="191">
        <v>30</v>
      </c>
      <c r="E119" s="191">
        <v>20</v>
      </c>
      <c r="F119" s="191">
        <v>20</v>
      </c>
      <c r="G119" s="191"/>
      <c r="H119" s="192">
        <v>1.5</v>
      </c>
    </row>
    <row r="120" spans="1:8" ht="12.75">
      <c r="A120" s="257" t="s">
        <v>264</v>
      </c>
      <c r="B120" s="2" t="s">
        <v>120</v>
      </c>
      <c r="C120" s="35"/>
      <c r="D120" s="108">
        <f>SUM(D121:D128)</f>
        <v>271</v>
      </c>
      <c r="E120" s="108">
        <f>SUM(E121:E128)</f>
        <v>119</v>
      </c>
      <c r="F120" s="108">
        <f>SUM(F121:F128)</f>
        <v>118</v>
      </c>
      <c r="G120" s="108">
        <f>SUM(G121:G128)</f>
        <v>0</v>
      </c>
      <c r="H120" s="157"/>
    </row>
    <row r="121" spans="1:8" ht="12.75">
      <c r="A121" s="259"/>
      <c r="B121" s="5" t="s">
        <v>119</v>
      </c>
      <c r="C121" s="57" t="s">
        <v>411</v>
      </c>
      <c r="D121" s="191">
        <v>8</v>
      </c>
      <c r="E121" s="191">
        <v>8</v>
      </c>
      <c r="F121" s="191">
        <v>8</v>
      </c>
      <c r="G121" s="191"/>
      <c r="H121" s="192">
        <v>0.7</v>
      </c>
    </row>
    <row r="122" spans="1:8" ht="12.75">
      <c r="A122" s="260"/>
      <c r="B122" s="9" t="s">
        <v>134</v>
      </c>
      <c r="C122" s="205" t="s">
        <v>421</v>
      </c>
      <c r="D122" s="193">
        <v>12</v>
      </c>
      <c r="E122" s="193">
        <v>12</v>
      </c>
      <c r="F122" s="193">
        <v>12</v>
      </c>
      <c r="G122" s="193">
        <v>0</v>
      </c>
      <c r="H122" s="169">
        <v>0.5</v>
      </c>
    </row>
    <row r="123" spans="1:8" ht="12.75">
      <c r="A123" s="260"/>
      <c r="B123" s="9" t="s">
        <v>159</v>
      </c>
      <c r="C123" s="205" t="s">
        <v>413</v>
      </c>
      <c r="D123" s="193">
        <v>1</v>
      </c>
      <c r="E123" s="193">
        <v>1</v>
      </c>
      <c r="F123" s="193">
        <v>0</v>
      </c>
      <c r="G123" s="193">
        <v>0</v>
      </c>
      <c r="H123" s="169">
        <v>1</v>
      </c>
    </row>
    <row r="124" spans="1:8" ht="12.75">
      <c r="A124" s="260"/>
      <c r="B124" s="9" t="s">
        <v>159</v>
      </c>
      <c r="C124" s="205" t="s">
        <v>393</v>
      </c>
      <c r="D124" s="193">
        <v>7</v>
      </c>
      <c r="E124" s="193">
        <v>5</v>
      </c>
      <c r="F124" s="193">
        <v>5</v>
      </c>
      <c r="G124" s="193">
        <v>0</v>
      </c>
      <c r="H124" s="169">
        <v>1</v>
      </c>
    </row>
    <row r="125" spans="1:8" ht="12.75">
      <c r="A125" s="260"/>
      <c r="B125" s="9" t="s">
        <v>159</v>
      </c>
      <c r="C125" s="205" t="s">
        <v>423</v>
      </c>
      <c r="D125" s="193">
        <v>3</v>
      </c>
      <c r="E125" s="193">
        <v>3</v>
      </c>
      <c r="F125" s="193">
        <v>3</v>
      </c>
      <c r="G125" s="193">
        <v>0</v>
      </c>
      <c r="H125" s="169">
        <v>1.5</v>
      </c>
    </row>
    <row r="126" spans="1:8" ht="14.25" customHeight="1">
      <c r="A126" s="260"/>
      <c r="B126" s="5" t="s">
        <v>81</v>
      </c>
      <c r="C126" s="57" t="s">
        <v>679</v>
      </c>
      <c r="D126" s="191">
        <v>150</v>
      </c>
      <c r="E126" s="191">
        <v>36</v>
      </c>
      <c r="F126" s="191">
        <v>36</v>
      </c>
      <c r="G126" s="191"/>
      <c r="H126" s="192">
        <v>0.7</v>
      </c>
    </row>
    <row r="127" spans="1:8" ht="14.25" customHeight="1">
      <c r="A127" s="260"/>
      <c r="B127" s="5" t="s">
        <v>81</v>
      </c>
      <c r="C127" s="57" t="s">
        <v>683</v>
      </c>
      <c r="D127" s="191">
        <v>90</v>
      </c>
      <c r="E127" s="191">
        <v>54</v>
      </c>
      <c r="F127" s="191">
        <v>54</v>
      </c>
      <c r="G127" s="191"/>
      <c r="H127" s="192">
        <v>2.3</v>
      </c>
    </row>
    <row r="128" spans="1:8" ht="14.25" customHeight="1">
      <c r="A128" s="260"/>
      <c r="B128" s="5" t="s">
        <v>81</v>
      </c>
      <c r="C128" s="57"/>
      <c r="D128" s="191"/>
      <c r="E128" s="191"/>
      <c r="F128" s="191"/>
      <c r="G128" s="191"/>
      <c r="H128" s="192"/>
    </row>
    <row r="129" spans="1:9" ht="12.75">
      <c r="A129" s="257" t="s">
        <v>272</v>
      </c>
      <c r="B129" s="2" t="s">
        <v>39</v>
      </c>
      <c r="C129" s="230"/>
      <c r="D129" s="102">
        <f>SUM(D130:D144)</f>
        <v>2956</v>
      </c>
      <c r="E129" s="102">
        <f>SUM(E130:E144)</f>
        <v>1910</v>
      </c>
      <c r="F129" s="102">
        <f>SUM(F130:F144)</f>
        <v>1830</v>
      </c>
      <c r="G129" s="102">
        <f>SUM(G130:G144)</f>
        <v>34</v>
      </c>
      <c r="H129" s="144"/>
      <c r="I129" s="28"/>
    </row>
    <row r="130" spans="1:9" ht="12.75">
      <c r="A130" s="260"/>
      <c r="B130" s="5" t="s">
        <v>119</v>
      </c>
      <c r="C130" s="57" t="s">
        <v>373</v>
      </c>
      <c r="D130" s="191">
        <v>250</v>
      </c>
      <c r="E130" s="191">
        <v>250</v>
      </c>
      <c r="F130" s="191">
        <v>250</v>
      </c>
      <c r="G130" s="191"/>
      <c r="H130" s="192">
        <v>0.4</v>
      </c>
      <c r="I130" s="28"/>
    </row>
    <row r="131" spans="1:9" ht="12.75">
      <c r="A131" s="260"/>
      <c r="B131" s="5" t="s">
        <v>119</v>
      </c>
      <c r="C131" s="57" t="s">
        <v>371</v>
      </c>
      <c r="D131" s="191">
        <v>240</v>
      </c>
      <c r="E131" s="191">
        <v>240</v>
      </c>
      <c r="F131" s="191">
        <v>240</v>
      </c>
      <c r="G131" s="191"/>
      <c r="H131" s="192">
        <v>0.4</v>
      </c>
      <c r="I131" s="28"/>
    </row>
    <row r="132" spans="1:9" ht="12.75">
      <c r="A132" s="260"/>
      <c r="B132" s="5" t="s">
        <v>119</v>
      </c>
      <c r="C132" s="57" t="s">
        <v>374</v>
      </c>
      <c r="D132" s="191">
        <v>300</v>
      </c>
      <c r="E132" s="191">
        <v>258</v>
      </c>
      <c r="F132" s="191">
        <v>258</v>
      </c>
      <c r="G132" s="191"/>
      <c r="H132" s="192">
        <v>0.4</v>
      </c>
      <c r="I132" s="28"/>
    </row>
    <row r="133" spans="1:9" ht="12.75">
      <c r="A133" s="272"/>
      <c r="B133" s="5" t="s">
        <v>127</v>
      </c>
      <c r="C133" s="57" t="s">
        <v>372</v>
      </c>
      <c r="D133" s="191">
        <v>72</v>
      </c>
      <c r="E133" s="191">
        <v>72</v>
      </c>
      <c r="F133" s="191">
        <v>72</v>
      </c>
      <c r="G133" s="191">
        <v>0</v>
      </c>
      <c r="H133" s="192">
        <v>3.2</v>
      </c>
      <c r="I133" s="28"/>
    </row>
    <row r="134" spans="1:9" ht="12.75">
      <c r="A134" s="272"/>
      <c r="B134" s="5" t="s">
        <v>134</v>
      </c>
      <c r="C134" s="57" t="s">
        <v>371</v>
      </c>
      <c r="D134" s="191">
        <v>276</v>
      </c>
      <c r="E134" s="191">
        <v>160</v>
      </c>
      <c r="F134" s="191">
        <v>128</v>
      </c>
      <c r="G134" s="191">
        <v>0</v>
      </c>
      <c r="H134" s="192">
        <v>0.3</v>
      </c>
      <c r="I134" s="28"/>
    </row>
    <row r="135" spans="1:9" ht="12.75">
      <c r="A135" s="272"/>
      <c r="B135" s="5" t="s">
        <v>134</v>
      </c>
      <c r="C135" s="57" t="s">
        <v>385</v>
      </c>
      <c r="D135" s="191">
        <v>100</v>
      </c>
      <c r="E135" s="191">
        <v>2</v>
      </c>
      <c r="F135" s="191">
        <v>2</v>
      </c>
      <c r="G135" s="191">
        <v>0</v>
      </c>
      <c r="H135" s="192">
        <v>1.5</v>
      </c>
      <c r="I135" s="28"/>
    </row>
    <row r="136" spans="1:9" ht="12.75">
      <c r="A136" s="272"/>
      <c r="B136" s="5" t="s">
        <v>134</v>
      </c>
      <c r="C136" s="57" t="s">
        <v>423</v>
      </c>
      <c r="D136" s="191">
        <v>500</v>
      </c>
      <c r="E136" s="191">
        <v>55</v>
      </c>
      <c r="F136" s="191">
        <v>55</v>
      </c>
      <c r="G136" s="191">
        <v>0</v>
      </c>
      <c r="H136" s="192">
        <v>2.5</v>
      </c>
      <c r="I136" s="28"/>
    </row>
    <row r="137" spans="1:9" ht="12.75">
      <c r="A137" s="272"/>
      <c r="B137" s="5" t="s">
        <v>134</v>
      </c>
      <c r="C137" s="57" t="s">
        <v>497</v>
      </c>
      <c r="D137" s="191">
        <v>300</v>
      </c>
      <c r="E137" s="191">
        <v>125</v>
      </c>
      <c r="F137" s="191">
        <v>118</v>
      </c>
      <c r="G137" s="191">
        <v>0</v>
      </c>
      <c r="H137" s="192">
        <v>4.5</v>
      </c>
      <c r="I137" s="28"/>
    </row>
    <row r="138" spans="1:9" ht="12.75">
      <c r="A138" s="272"/>
      <c r="B138" s="5" t="s">
        <v>159</v>
      </c>
      <c r="C138" s="57" t="s">
        <v>412</v>
      </c>
      <c r="D138" s="191">
        <v>225</v>
      </c>
      <c r="E138" s="191">
        <v>112</v>
      </c>
      <c r="F138" s="191">
        <v>112</v>
      </c>
      <c r="G138" s="191">
        <v>0</v>
      </c>
      <c r="H138" s="192">
        <v>2.2</v>
      </c>
      <c r="I138" s="28"/>
    </row>
    <row r="139" spans="1:9" ht="12.75">
      <c r="A139" s="272"/>
      <c r="B139" s="5" t="s">
        <v>159</v>
      </c>
      <c r="C139" s="57" t="s">
        <v>415</v>
      </c>
      <c r="D139" s="191">
        <v>114</v>
      </c>
      <c r="E139" s="191">
        <v>110</v>
      </c>
      <c r="F139" s="191">
        <v>110</v>
      </c>
      <c r="G139" s="191">
        <v>0</v>
      </c>
      <c r="H139" s="296">
        <v>2.2</v>
      </c>
      <c r="I139" s="28"/>
    </row>
    <row r="140" spans="1:9" ht="12.75">
      <c r="A140" s="272"/>
      <c r="B140" s="5" t="s">
        <v>159</v>
      </c>
      <c r="C140" s="57" t="s">
        <v>452</v>
      </c>
      <c r="D140" s="191">
        <v>34</v>
      </c>
      <c r="E140" s="191">
        <v>34</v>
      </c>
      <c r="F140" s="191">
        <v>0</v>
      </c>
      <c r="G140" s="191">
        <v>34</v>
      </c>
      <c r="H140" s="192">
        <v>4.2</v>
      </c>
      <c r="I140" s="28"/>
    </row>
    <row r="141" spans="1:9" ht="12.75">
      <c r="A141" s="272"/>
      <c r="B141" s="5" t="s">
        <v>153</v>
      </c>
      <c r="C141" s="57" t="s">
        <v>555</v>
      </c>
      <c r="D141" s="191">
        <v>120</v>
      </c>
      <c r="E141" s="191">
        <v>67</v>
      </c>
      <c r="F141" s="191">
        <v>60</v>
      </c>
      <c r="G141" s="191">
        <v>0</v>
      </c>
      <c r="H141" s="192">
        <v>1.8</v>
      </c>
      <c r="I141" s="28"/>
    </row>
    <row r="142" spans="1:9" ht="12.75">
      <c r="A142" s="260"/>
      <c r="B142" s="5" t="s">
        <v>81</v>
      </c>
      <c r="C142" s="57" t="s">
        <v>641</v>
      </c>
      <c r="D142" s="191">
        <v>400</v>
      </c>
      <c r="E142" s="191">
        <v>400</v>
      </c>
      <c r="F142" s="191">
        <v>400</v>
      </c>
      <c r="G142" s="191"/>
      <c r="H142" s="192">
        <v>0.3</v>
      </c>
      <c r="I142" s="28"/>
    </row>
    <row r="143" spans="1:9" ht="12.75">
      <c r="A143" s="260"/>
      <c r="B143" s="5" t="s">
        <v>81</v>
      </c>
      <c r="C143" s="57" t="s">
        <v>642</v>
      </c>
      <c r="D143" s="191">
        <v>25</v>
      </c>
      <c r="E143" s="191">
        <v>25</v>
      </c>
      <c r="F143" s="191">
        <v>25</v>
      </c>
      <c r="G143" s="191"/>
      <c r="H143" s="192">
        <v>0.5</v>
      </c>
      <c r="I143" s="28"/>
    </row>
    <row r="144" spans="1:9" ht="12.75">
      <c r="A144" s="260"/>
      <c r="B144" s="5" t="s">
        <v>81</v>
      </c>
      <c r="C144" s="57"/>
      <c r="D144" s="191"/>
      <c r="E144" s="191"/>
      <c r="F144" s="191"/>
      <c r="G144" s="191"/>
      <c r="H144" s="192"/>
      <c r="I144" s="28"/>
    </row>
    <row r="145" spans="1:8" ht="12.75">
      <c r="A145" s="257" t="s">
        <v>273</v>
      </c>
      <c r="B145" s="2" t="s">
        <v>174</v>
      </c>
      <c r="C145" s="35"/>
      <c r="D145" s="102">
        <f>SUM(D146)</f>
        <v>121</v>
      </c>
      <c r="E145" s="102">
        <f>SUM(E146)</f>
        <v>121</v>
      </c>
      <c r="F145" s="102">
        <f>SUM(F146)</f>
        <v>121</v>
      </c>
      <c r="G145" s="102">
        <f>SUM(G146)</f>
        <v>0</v>
      </c>
      <c r="H145" s="144"/>
    </row>
    <row r="146" spans="1:8" ht="12.75">
      <c r="A146" s="261"/>
      <c r="B146" s="6" t="s">
        <v>159</v>
      </c>
      <c r="C146" s="93" t="s">
        <v>412</v>
      </c>
      <c r="D146" s="123">
        <v>121</v>
      </c>
      <c r="E146" s="123">
        <v>121</v>
      </c>
      <c r="F146" s="123">
        <v>121</v>
      </c>
      <c r="G146" s="123">
        <v>0</v>
      </c>
      <c r="H146" s="170">
        <v>1.5</v>
      </c>
    </row>
    <row r="147" spans="1:8" ht="12.75">
      <c r="A147" s="262" t="s">
        <v>274</v>
      </c>
      <c r="B147" s="4" t="s">
        <v>72</v>
      </c>
      <c r="C147" s="233"/>
      <c r="D147" s="116">
        <f>SUM(D148:D150)</f>
        <v>1150</v>
      </c>
      <c r="E147" s="116">
        <f>SUM(E148:E150)</f>
        <v>769</v>
      </c>
      <c r="F147" s="116">
        <f>SUM(F148:F150)</f>
        <v>25</v>
      </c>
      <c r="G147" s="116">
        <f>SUM(G148:G150)</f>
        <v>744</v>
      </c>
      <c r="H147" s="162"/>
    </row>
    <row r="148" spans="1:8" ht="12.75">
      <c r="A148" s="262"/>
      <c r="B148" s="5" t="s">
        <v>119</v>
      </c>
      <c r="C148" s="234" t="s">
        <v>372</v>
      </c>
      <c r="D148" s="191">
        <v>10</v>
      </c>
      <c r="E148" s="191">
        <v>2</v>
      </c>
      <c r="F148" s="191">
        <v>2</v>
      </c>
      <c r="G148" s="191"/>
      <c r="H148" s="164">
        <v>4.2</v>
      </c>
    </row>
    <row r="149" spans="1:8" ht="12.75">
      <c r="A149" s="262"/>
      <c r="B149" s="5" t="s">
        <v>159</v>
      </c>
      <c r="C149" s="57" t="s">
        <v>484</v>
      </c>
      <c r="D149" s="191">
        <v>808</v>
      </c>
      <c r="E149" s="191">
        <v>744</v>
      </c>
      <c r="F149" s="191">
        <v>0</v>
      </c>
      <c r="G149" s="191">
        <v>744</v>
      </c>
      <c r="H149" s="192">
        <v>1.5</v>
      </c>
    </row>
    <row r="150" spans="1:8" ht="12.75">
      <c r="A150" s="260"/>
      <c r="B150" s="5" t="s">
        <v>81</v>
      </c>
      <c r="C150" s="57" t="s">
        <v>643</v>
      </c>
      <c r="D150" s="191">
        <v>332</v>
      </c>
      <c r="E150" s="191">
        <v>23</v>
      </c>
      <c r="F150" s="191">
        <v>23</v>
      </c>
      <c r="G150" s="191"/>
      <c r="H150" s="192">
        <v>3</v>
      </c>
    </row>
    <row r="151" spans="1:8" ht="12.75">
      <c r="A151" s="257" t="s">
        <v>255</v>
      </c>
      <c r="B151" s="2" t="s">
        <v>61</v>
      </c>
      <c r="C151" s="230"/>
      <c r="D151" s="102">
        <f>SUM(D152:D164)</f>
        <v>4960</v>
      </c>
      <c r="E151" s="102">
        <f>SUM(E152:E164)</f>
        <v>2172</v>
      </c>
      <c r="F151" s="102">
        <f>SUM(F152:F164)</f>
        <v>2172</v>
      </c>
      <c r="G151" s="102">
        <f>SUM(G152:G164)</f>
        <v>0</v>
      </c>
      <c r="H151" s="144"/>
    </row>
    <row r="152" spans="1:8" ht="12.75">
      <c r="A152" s="260"/>
      <c r="B152" s="5" t="s">
        <v>119</v>
      </c>
      <c r="C152" s="57" t="s">
        <v>372</v>
      </c>
      <c r="D152" s="191">
        <v>13</v>
      </c>
      <c r="E152" s="191">
        <v>13</v>
      </c>
      <c r="F152" s="191">
        <v>13</v>
      </c>
      <c r="G152" s="191"/>
      <c r="H152" s="192">
        <v>1.2</v>
      </c>
    </row>
    <row r="153" spans="1:8" ht="12.75">
      <c r="A153" s="272"/>
      <c r="B153" s="5" t="s">
        <v>134</v>
      </c>
      <c r="C153" s="57"/>
      <c r="D153" s="191"/>
      <c r="E153" s="191"/>
      <c r="F153" s="191"/>
      <c r="G153" s="126"/>
      <c r="H153" s="174"/>
    </row>
    <row r="154" spans="1:8" ht="12.75">
      <c r="A154" s="272"/>
      <c r="B154" s="5" t="s">
        <v>159</v>
      </c>
      <c r="C154" s="57" t="s">
        <v>373</v>
      </c>
      <c r="D154" s="191">
        <v>300</v>
      </c>
      <c r="E154" s="191">
        <v>300</v>
      </c>
      <c r="F154" s="191">
        <v>300</v>
      </c>
      <c r="G154" s="126">
        <v>0</v>
      </c>
      <c r="H154" s="174">
        <v>0.5</v>
      </c>
    </row>
    <row r="155" spans="1:8" ht="12.75">
      <c r="A155" s="272"/>
      <c r="B155" s="5" t="s">
        <v>153</v>
      </c>
      <c r="C155" s="57" t="s">
        <v>391</v>
      </c>
      <c r="D155" s="191">
        <v>300</v>
      </c>
      <c r="E155" s="191">
        <v>62</v>
      </c>
      <c r="F155" s="191">
        <v>62</v>
      </c>
      <c r="G155" s="126">
        <v>0</v>
      </c>
      <c r="H155" s="174">
        <v>1.5</v>
      </c>
    </row>
    <row r="156" spans="1:8" ht="12.75">
      <c r="A156" s="272"/>
      <c r="B156" s="5" t="s">
        <v>153</v>
      </c>
      <c r="C156" s="57" t="s">
        <v>451</v>
      </c>
      <c r="D156" s="191">
        <v>860</v>
      </c>
      <c r="E156" s="191">
        <v>126</v>
      </c>
      <c r="F156" s="191">
        <v>126</v>
      </c>
      <c r="G156" s="126">
        <v>0</v>
      </c>
      <c r="H156" s="174">
        <v>1.8</v>
      </c>
    </row>
    <row r="157" spans="1:8" ht="12.75">
      <c r="A157" s="260"/>
      <c r="B157" s="5" t="s">
        <v>81</v>
      </c>
      <c r="C157" s="57" t="s">
        <v>644</v>
      </c>
      <c r="D157" s="191">
        <v>890</v>
      </c>
      <c r="E157" s="191">
        <v>650</v>
      </c>
      <c r="F157" s="191">
        <v>650</v>
      </c>
      <c r="G157" s="191"/>
      <c r="H157" s="174">
        <v>0.6</v>
      </c>
    </row>
    <row r="158" spans="1:8" ht="12.75">
      <c r="A158" s="260"/>
      <c r="B158" s="5" t="s">
        <v>81</v>
      </c>
      <c r="C158" s="57" t="s">
        <v>645</v>
      </c>
      <c r="D158" s="191">
        <v>800</v>
      </c>
      <c r="E158" s="191">
        <v>32</v>
      </c>
      <c r="F158" s="191">
        <v>32</v>
      </c>
      <c r="G158" s="191"/>
      <c r="H158" s="174">
        <v>1</v>
      </c>
    </row>
    <row r="159" spans="1:8" ht="12.75">
      <c r="A159" s="260"/>
      <c r="B159" s="5" t="s">
        <v>81</v>
      </c>
      <c r="C159" s="57" t="s">
        <v>645</v>
      </c>
      <c r="D159" s="191">
        <v>200</v>
      </c>
      <c r="E159" s="191">
        <v>186</v>
      </c>
      <c r="F159" s="191">
        <v>186</v>
      </c>
      <c r="G159" s="191"/>
      <c r="H159" s="174">
        <v>2</v>
      </c>
    </row>
    <row r="160" spans="1:8" ht="12.75">
      <c r="A160" s="260"/>
      <c r="B160" s="5" t="s">
        <v>81</v>
      </c>
      <c r="C160" s="57" t="s">
        <v>646</v>
      </c>
      <c r="D160" s="191">
        <v>354</v>
      </c>
      <c r="E160" s="191">
        <v>216</v>
      </c>
      <c r="F160" s="191">
        <v>216</v>
      </c>
      <c r="G160" s="191"/>
      <c r="H160" s="174">
        <v>2.5</v>
      </c>
    </row>
    <row r="161" spans="1:8" ht="12.75">
      <c r="A161" s="260"/>
      <c r="B161" s="5" t="s">
        <v>81</v>
      </c>
      <c r="C161" s="57" t="s">
        <v>647</v>
      </c>
      <c r="D161" s="191">
        <v>123</v>
      </c>
      <c r="E161" s="191">
        <v>93</v>
      </c>
      <c r="F161" s="191">
        <v>93</v>
      </c>
      <c r="G161" s="191"/>
      <c r="H161" s="174">
        <v>1.5</v>
      </c>
    </row>
    <row r="162" spans="1:8" ht="12.75">
      <c r="A162" s="260"/>
      <c r="B162" s="5" t="s">
        <v>81</v>
      </c>
      <c r="C162" s="57" t="s">
        <v>648</v>
      </c>
      <c r="D162" s="191">
        <v>150</v>
      </c>
      <c r="E162" s="191">
        <v>20</v>
      </c>
      <c r="F162" s="191">
        <v>20</v>
      </c>
      <c r="G162" s="191"/>
      <c r="H162" s="174">
        <v>3</v>
      </c>
    </row>
    <row r="163" spans="1:8" ht="12.75">
      <c r="A163" s="260"/>
      <c r="B163" s="5" t="s">
        <v>81</v>
      </c>
      <c r="C163" s="57" t="s">
        <v>649</v>
      </c>
      <c r="D163" s="191">
        <v>400</v>
      </c>
      <c r="E163" s="191">
        <v>400</v>
      </c>
      <c r="F163" s="191">
        <v>400</v>
      </c>
      <c r="G163" s="191"/>
      <c r="H163" s="174">
        <v>0.2</v>
      </c>
    </row>
    <row r="164" spans="1:8" ht="12.75">
      <c r="A164" s="260"/>
      <c r="B164" s="5" t="s">
        <v>81</v>
      </c>
      <c r="C164" s="57" t="s">
        <v>650</v>
      </c>
      <c r="D164" s="191">
        <v>570</v>
      </c>
      <c r="E164" s="191">
        <v>74</v>
      </c>
      <c r="F164" s="191">
        <v>74</v>
      </c>
      <c r="G164" s="191"/>
      <c r="H164" s="174">
        <v>2.5</v>
      </c>
    </row>
    <row r="165" spans="1:8" ht="12.75">
      <c r="A165" s="257" t="s">
        <v>203</v>
      </c>
      <c r="B165" s="2" t="s">
        <v>40</v>
      </c>
      <c r="C165" s="230"/>
      <c r="D165" s="102">
        <f>SUM(D166:D179)</f>
        <v>5755</v>
      </c>
      <c r="E165" s="102">
        <f>SUM(E166:E179)</f>
        <v>2063</v>
      </c>
      <c r="F165" s="102">
        <f>SUM(F166:F179)</f>
        <v>2063</v>
      </c>
      <c r="G165" s="102">
        <f>SUM(G166:G179)</f>
        <v>0</v>
      </c>
      <c r="H165" s="144"/>
    </row>
    <row r="166" spans="1:8" ht="12.75">
      <c r="A166" s="262"/>
      <c r="B166" s="5" t="s">
        <v>119</v>
      </c>
      <c r="C166" s="57" t="s">
        <v>377</v>
      </c>
      <c r="D166" s="191">
        <v>150</v>
      </c>
      <c r="E166" s="191">
        <v>29</v>
      </c>
      <c r="F166" s="191">
        <v>29</v>
      </c>
      <c r="G166" s="191"/>
      <c r="H166" s="192">
        <v>1.3</v>
      </c>
    </row>
    <row r="167" spans="1:8" ht="12.75">
      <c r="A167" s="262"/>
      <c r="B167" s="5" t="s">
        <v>134</v>
      </c>
      <c r="C167" s="57" t="s">
        <v>415</v>
      </c>
      <c r="D167" s="191">
        <v>4</v>
      </c>
      <c r="E167" s="191">
        <v>4</v>
      </c>
      <c r="F167" s="191">
        <v>4</v>
      </c>
      <c r="G167" s="191">
        <v>0</v>
      </c>
      <c r="H167" s="192">
        <v>3</v>
      </c>
    </row>
    <row r="168" spans="1:8" ht="12.75">
      <c r="A168" s="262"/>
      <c r="B168" s="5" t="s">
        <v>134</v>
      </c>
      <c r="C168" s="57" t="s">
        <v>498</v>
      </c>
      <c r="D168" s="191">
        <v>3</v>
      </c>
      <c r="E168" s="191">
        <v>3</v>
      </c>
      <c r="F168" s="191">
        <v>3</v>
      </c>
      <c r="G168" s="191">
        <v>0</v>
      </c>
      <c r="H168" s="192">
        <v>4.7</v>
      </c>
    </row>
    <row r="169" spans="1:8" ht="12.75">
      <c r="A169" s="262"/>
      <c r="B169" s="5" t="s">
        <v>159</v>
      </c>
      <c r="C169" s="57" t="s">
        <v>412</v>
      </c>
      <c r="D169" s="191">
        <v>50</v>
      </c>
      <c r="E169" s="191">
        <v>50</v>
      </c>
      <c r="F169" s="191">
        <v>50</v>
      </c>
      <c r="G169" s="126">
        <v>0</v>
      </c>
      <c r="H169" s="192">
        <v>0.7</v>
      </c>
    </row>
    <row r="170" spans="1:8" ht="12.75">
      <c r="A170" s="262"/>
      <c r="B170" s="5" t="s">
        <v>153</v>
      </c>
      <c r="C170" s="57" t="s">
        <v>556</v>
      </c>
      <c r="D170" s="191">
        <v>230</v>
      </c>
      <c r="E170" s="191">
        <v>89</v>
      </c>
      <c r="F170" s="191">
        <v>89</v>
      </c>
      <c r="G170" s="126">
        <v>0</v>
      </c>
      <c r="H170" s="192">
        <v>1</v>
      </c>
    </row>
    <row r="171" spans="1:8" ht="12.75">
      <c r="A171" s="262"/>
      <c r="B171" s="5" t="s">
        <v>81</v>
      </c>
      <c r="C171" s="57" t="s">
        <v>639</v>
      </c>
      <c r="D171" s="191">
        <v>489</v>
      </c>
      <c r="E171" s="191">
        <v>9</v>
      </c>
      <c r="F171" s="191">
        <v>9</v>
      </c>
      <c r="G171" s="126"/>
      <c r="H171" s="192">
        <v>0.15</v>
      </c>
    </row>
    <row r="172" spans="1:8" ht="12.75">
      <c r="A172" s="262"/>
      <c r="B172" s="5" t="s">
        <v>81</v>
      </c>
      <c r="C172" s="57" t="s">
        <v>644</v>
      </c>
      <c r="D172" s="191">
        <v>780</v>
      </c>
      <c r="E172" s="191">
        <v>369</v>
      </c>
      <c r="F172" s="191">
        <v>369</v>
      </c>
      <c r="G172" s="126"/>
      <c r="H172" s="192">
        <v>0.8</v>
      </c>
    </row>
    <row r="173" spans="1:8" ht="12.75">
      <c r="A173" s="262"/>
      <c r="B173" s="5" t="s">
        <v>81</v>
      </c>
      <c r="C173" s="57" t="s">
        <v>651</v>
      </c>
      <c r="D173" s="191">
        <v>600</v>
      </c>
      <c r="E173" s="191">
        <v>309</v>
      </c>
      <c r="F173" s="191">
        <v>309</v>
      </c>
      <c r="G173" s="126"/>
      <c r="H173" s="192">
        <v>1</v>
      </c>
    </row>
    <row r="174" spans="1:8" ht="12.75">
      <c r="A174" s="260"/>
      <c r="B174" s="59" t="s">
        <v>81</v>
      </c>
      <c r="C174" s="57" t="s">
        <v>645</v>
      </c>
      <c r="D174" s="191">
        <v>200</v>
      </c>
      <c r="E174" s="191">
        <v>147</v>
      </c>
      <c r="F174" s="191">
        <v>147</v>
      </c>
      <c r="G174" s="191"/>
      <c r="H174" s="192">
        <v>1.5</v>
      </c>
    </row>
    <row r="175" spans="1:8" ht="12.75">
      <c r="A175" s="265"/>
      <c r="B175" s="9" t="s">
        <v>81</v>
      </c>
      <c r="C175" s="205" t="s">
        <v>652</v>
      </c>
      <c r="D175" s="193">
        <v>124</v>
      </c>
      <c r="E175" s="193">
        <v>35</v>
      </c>
      <c r="F175" s="193">
        <v>35</v>
      </c>
      <c r="G175" s="193"/>
      <c r="H175" s="169">
        <v>2</v>
      </c>
    </row>
    <row r="176" spans="1:8" ht="12.75">
      <c r="A176" s="265"/>
      <c r="B176" s="9" t="s">
        <v>81</v>
      </c>
      <c r="C176" s="205" t="s">
        <v>651</v>
      </c>
      <c r="D176" s="193">
        <v>1500</v>
      </c>
      <c r="E176" s="193">
        <v>927</v>
      </c>
      <c r="F176" s="193">
        <v>927</v>
      </c>
      <c r="G176" s="193"/>
      <c r="H176" s="169">
        <v>1</v>
      </c>
    </row>
    <row r="177" spans="1:8" ht="12.75">
      <c r="A177" s="265"/>
      <c r="B177" s="9" t="s">
        <v>81</v>
      </c>
      <c r="C177" s="205" t="s">
        <v>653</v>
      </c>
      <c r="D177" s="193">
        <v>78</v>
      </c>
      <c r="E177" s="193">
        <v>31</v>
      </c>
      <c r="F177" s="193">
        <v>31</v>
      </c>
      <c r="G177" s="193"/>
      <c r="H177" s="169">
        <v>0.8</v>
      </c>
    </row>
    <row r="178" spans="1:8" ht="12.75">
      <c r="A178" s="265"/>
      <c r="B178" s="9" t="s">
        <v>81</v>
      </c>
      <c r="C178" s="205" t="s">
        <v>654</v>
      </c>
      <c r="D178" s="193">
        <v>47</v>
      </c>
      <c r="E178" s="193">
        <v>47</v>
      </c>
      <c r="F178" s="193">
        <v>47</v>
      </c>
      <c r="G178" s="193"/>
      <c r="H178" s="169">
        <v>2</v>
      </c>
    </row>
    <row r="179" spans="1:8" ht="12.75">
      <c r="A179" s="265"/>
      <c r="B179" s="9" t="s">
        <v>81</v>
      </c>
      <c r="C179" s="205" t="s">
        <v>655</v>
      </c>
      <c r="D179" s="193">
        <v>1500</v>
      </c>
      <c r="E179" s="193">
        <v>14</v>
      </c>
      <c r="F179" s="193">
        <v>14</v>
      </c>
      <c r="G179" s="193"/>
      <c r="H179" s="169">
        <v>4</v>
      </c>
    </row>
    <row r="180" spans="1:8" ht="12.75" customHeight="1">
      <c r="A180" s="277" t="s">
        <v>275</v>
      </c>
      <c r="B180" s="27" t="s">
        <v>86</v>
      </c>
      <c r="C180" s="38"/>
      <c r="D180" s="118">
        <f>SUM(D181:D190)</f>
        <v>4420</v>
      </c>
      <c r="E180" s="118">
        <f>SUM(E181:E190)</f>
        <v>2332</v>
      </c>
      <c r="F180" s="118">
        <f>SUM(F181:F190)</f>
        <v>847</v>
      </c>
      <c r="G180" s="118">
        <f>SUM(G181:G190)</f>
        <v>85</v>
      </c>
      <c r="H180" s="165"/>
    </row>
    <row r="181" spans="1:8" ht="12.75" customHeight="1">
      <c r="A181" s="265"/>
      <c r="B181" s="5" t="s">
        <v>119</v>
      </c>
      <c r="C181" s="57" t="s">
        <v>378</v>
      </c>
      <c r="D181" s="191">
        <v>150</v>
      </c>
      <c r="E181" s="191">
        <v>150</v>
      </c>
      <c r="F181" s="191">
        <v>150</v>
      </c>
      <c r="G181" s="191"/>
      <c r="H181" s="192">
        <v>1.5</v>
      </c>
    </row>
    <row r="182" spans="1:8" ht="12.75" customHeight="1">
      <c r="A182" s="265"/>
      <c r="B182" s="5" t="s">
        <v>119</v>
      </c>
      <c r="C182" s="57" t="s">
        <v>379</v>
      </c>
      <c r="D182" s="191">
        <v>96</v>
      </c>
      <c r="E182" s="191">
        <v>96</v>
      </c>
      <c r="F182" s="191">
        <v>96</v>
      </c>
      <c r="G182" s="191"/>
      <c r="H182" s="192">
        <v>1.5</v>
      </c>
    </row>
    <row r="183" spans="1:8" ht="12.75" customHeight="1">
      <c r="A183" s="265"/>
      <c r="B183" s="5" t="s">
        <v>119</v>
      </c>
      <c r="C183" s="57" t="s">
        <v>377</v>
      </c>
      <c r="D183" s="191">
        <v>830</v>
      </c>
      <c r="E183" s="191">
        <v>210</v>
      </c>
      <c r="F183" s="191">
        <v>210</v>
      </c>
      <c r="G183" s="191"/>
      <c r="H183" s="192">
        <v>1.2</v>
      </c>
    </row>
    <row r="184" spans="1:8" ht="12.75" customHeight="1">
      <c r="A184" s="265"/>
      <c r="B184" s="5" t="s">
        <v>159</v>
      </c>
      <c r="C184" s="57" t="s">
        <v>373</v>
      </c>
      <c r="D184" s="191">
        <v>941</v>
      </c>
      <c r="E184" s="191">
        <v>933</v>
      </c>
      <c r="F184" s="191">
        <v>300</v>
      </c>
      <c r="G184" s="191">
        <v>85</v>
      </c>
      <c r="H184" s="192">
        <v>0.7</v>
      </c>
    </row>
    <row r="185" spans="1:8" ht="12.75" customHeight="1">
      <c r="A185" s="265"/>
      <c r="B185" s="5" t="s">
        <v>159</v>
      </c>
      <c r="C185" s="57" t="s">
        <v>378</v>
      </c>
      <c r="D185" s="191">
        <v>57</v>
      </c>
      <c r="E185" s="191">
        <v>57</v>
      </c>
      <c r="F185" s="191">
        <v>0</v>
      </c>
      <c r="G185" s="191">
        <v>0</v>
      </c>
      <c r="H185" s="192">
        <v>0.7</v>
      </c>
    </row>
    <row r="186" spans="1:8" ht="12.75" customHeight="1">
      <c r="A186" s="265"/>
      <c r="B186" s="5" t="s">
        <v>159</v>
      </c>
      <c r="C186" s="57" t="s">
        <v>400</v>
      </c>
      <c r="D186" s="191">
        <v>16</v>
      </c>
      <c r="E186" s="191">
        <v>16</v>
      </c>
      <c r="F186" s="191">
        <v>16</v>
      </c>
      <c r="G186" s="191">
        <v>0</v>
      </c>
      <c r="H186" s="192">
        <v>1.5</v>
      </c>
    </row>
    <row r="187" spans="1:8" ht="12.75" customHeight="1">
      <c r="A187" s="260"/>
      <c r="B187" s="5" t="s">
        <v>153</v>
      </c>
      <c r="C187" s="57" t="s">
        <v>557</v>
      </c>
      <c r="D187" s="191">
        <v>950</v>
      </c>
      <c r="E187" s="191">
        <v>426</v>
      </c>
      <c r="F187" s="191">
        <v>15</v>
      </c>
      <c r="G187" s="191">
        <v>0</v>
      </c>
      <c r="H187" s="192">
        <v>0.5</v>
      </c>
    </row>
    <row r="188" spans="1:8" ht="12.75" customHeight="1">
      <c r="A188" s="265"/>
      <c r="B188" s="5" t="s">
        <v>153</v>
      </c>
      <c r="C188" s="205" t="s">
        <v>457</v>
      </c>
      <c r="D188" s="193">
        <v>1170</v>
      </c>
      <c r="E188" s="193">
        <v>286</v>
      </c>
      <c r="F188" s="193">
        <v>50</v>
      </c>
      <c r="G188" s="193">
        <v>0</v>
      </c>
      <c r="H188" s="169">
        <v>0.9</v>
      </c>
    </row>
    <row r="189" spans="1:8" ht="12.75" customHeight="1">
      <c r="A189" s="265"/>
      <c r="B189" s="5" t="s">
        <v>153</v>
      </c>
      <c r="C189" s="205" t="s">
        <v>540</v>
      </c>
      <c r="D189" s="193">
        <v>210</v>
      </c>
      <c r="E189" s="193">
        <v>158</v>
      </c>
      <c r="F189" s="193">
        <v>10</v>
      </c>
      <c r="G189" s="193">
        <v>0</v>
      </c>
      <c r="H189" s="169">
        <v>0.45</v>
      </c>
    </row>
    <row r="190" spans="1:8" ht="12.75" customHeight="1">
      <c r="A190" s="261"/>
      <c r="B190" s="6" t="s">
        <v>153</v>
      </c>
      <c r="C190" s="93"/>
      <c r="D190" s="121"/>
      <c r="E190" s="121"/>
      <c r="F190" s="121"/>
      <c r="G190" s="121"/>
      <c r="H190" s="168"/>
    </row>
    <row r="191" spans="1:8" ht="12.75" customHeight="1">
      <c r="A191" s="257" t="s">
        <v>209</v>
      </c>
      <c r="B191" s="2" t="s">
        <v>137</v>
      </c>
      <c r="C191" s="35"/>
      <c r="D191" s="108">
        <f>SUM(D192:D193)</f>
        <v>679</v>
      </c>
      <c r="E191" s="108">
        <f>SUM(E192:E193)</f>
        <v>362</v>
      </c>
      <c r="F191" s="108">
        <f>SUM(F192:F193)</f>
        <v>137</v>
      </c>
      <c r="G191" s="108">
        <f>SUM(G192:G193)</f>
        <v>0</v>
      </c>
      <c r="H191" s="157"/>
    </row>
    <row r="192" spans="1:8" ht="12.75" customHeight="1">
      <c r="A192" s="265"/>
      <c r="B192" s="9" t="s">
        <v>153</v>
      </c>
      <c r="C192" s="205" t="s">
        <v>556</v>
      </c>
      <c r="D192" s="193">
        <v>95</v>
      </c>
      <c r="E192" s="193">
        <v>37</v>
      </c>
      <c r="F192" s="193">
        <v>37</v>
      </c>
      <c r="G192" s="193">
        <v>0</v>
      </c>
      <c r="H192" s="169">
        <v>1</v>
      </c>
    </row>
    <row r="193" spans="1:8" ht="12.75" customHeight="1">
      <c r="A193" s="261"/>
      <c r="B193" s="6" t="s">
        <v>153</v>
      </c>
      <c r="C193" s="93" t="s">
        <v>531</v>
      </c>
      <c r="D193" s="121">
        <v>584</v>
      </c>
      <c r="E193" s="121">
        <v>325</v>
      </c>
      <c r="F193" s="121">
        <v>100</v>
      </c>
      <c r="G193" s="121">
        <v>0</v>
      </c>
      <c r="H193" s="168">
        <v>0.9</v>
      </c>
    </row>
    <row r="194" spans="1:8" ht="12.75" customHeight="1">
      <c r="A194" s="257" t="s">
        <v>210</v>
      </c>
      <c r="B194" s="2" t="s">
        <v>41</v>
      </c>
      <c r="C194" s="230"/>
      <c r="D194" s="102">
        <f>SUM(D195:D235)</f>
        <v>36951</v>
      </c>
      <c r="E194" s="102">
        <f>SUM(E195:E235)</f>
        <v>19176</v>
      </c>
      <c r="F194" s="102">
        <f>SUM(F195:F235)</f>
        <v>16416</v>
      </c>
      <c r="G194" s="102">
        <f>SUM(G195:G235)</f>
        <v>448</v>
      </c>
      <c r="H194" s="144"/>
    </row>
    <row r="195" spans="1:8" ht="12.75" customHeight="1">
      <c r="A195" s="262"/>
      <c r="B195" s="5" t="s">
        <v>119</v>
      </c>
      <c r="C195" s="57" t="s">
        <v>375</v>
      </c>
      <c r="D195" s="191">
        <v>50</v>
      </c>
      <c r="E195" s="191">
        <v>36</v>
      </c>
      <c r="F195" s="191">
        <v>36</v>
      </c>
      <c r="G195" s="191"/>
      <c r="H195" s="192">
        <v>0.2</v>
      </c>
    </row>
    <row r="196" spans="1:8" ht="12.75" customHeight="1">
      <c r="A196" s="262"/>
      <c r="B196" s="5" t="s">
        <v>119</v>
      </c>
      <c r="C196" s="57" t="s">
        <v>376</v>
      </c>
      <c r="D196" s="191">
        <v>750</v>
      </c>
      <c r="E196" s="191">
        <v>123</v>
      </c>
      <c r="F196" s="191">
        <v>123</v>
      </c>
      <c r="G196" s="191"/>
      <c r="H196" s="192">
        <v>2.5</v>
      </c>
    </row>
    <row r="197" spans="1:8" ht="12.75" customHeight="1">
      <c r="A197" s="262"/>
      <c r="B197" s="5" t="s">
        <v>119</v>
      </c>
      <c r="C197" s="57" t="s">
        <v>381</v>
      </c>
      <c r="D197" s="191">
        <v>365</v>
      </c>
      <c r="E197" s="191">
        <v>360</v>
      </c>
      <c r="F197" s="191">
        <v>360</v>
      </c>
      <c r="G197" s="191"/>
      <c r="H197" s="192">
        <v>0.3</v>
      </c>
    </row>
    <row r="198" spans="1:8" ht="12.75" customHeight="1">
      <c r="A198" s="262"/>
      <c r="B198" s="5" t="s">
        <v>119</v>
      </c>
      <c r="C198" s="57" t="s">
        <v>375</v>
      </c>
      <c r="D198" s="191">
        <v>300</v>
      </c>
      <c r="E198" s="191">
        <v>300</v>
      </c>
      <c r="F198" s="191">
        <v>300</v>
      </c>
      <c r="G198" s="191"/>
      <c r="H198" s="192" t="s">
        <v>382</v>
      </c>
    </row>
    <row r="199" spans="1:8" ht="12.75" customHeight="1">
      <c r="A199" s="262"/>
      <c r="B199" s="5" t="s">
        <v>119</v>
      </c>
      <c r="C199" s="57" t="s">
        <v>375</v>
      </c>
      <c r="D199" s="191">
        <v>749</v>
      </c>
      <c r="E199" s="191">
        <v>749</v>
      </c>
      <c r="F199" s="191">
        <v>749</v>
      </c>
      <c r="G199" s="191"/>
      <c r="H199" s="192">
        <v>0.4</v>
      </c>
    </row>
    <row r="200" spans="1:8" ht="12.75" customHeight="1">
      <c r="A200" s="262"/>
      <c r="B200" s="5" t="s">
        <v>119</v>
      </c>
      <c r="C200" s="57"/>
      <c r="D200" s="191">
        <v>1634</v>
      </c>
      <c r="E200" s="191">
        <v>301</v>
      </c>
      <c r="F200" s="191"/>
      <c r="G200" s="191">
        <v>301</v>
      </c>
      <c r="H200" s="192">
        <v>3.5</v>
      </c>
    </row>
    <row r="201" spans="1:8" ht="12.75" customHeight="1">
      <c r="A201" s="272"/>
      <c r="B201" s="5" t="s">
        <v>127</v>
      </c>
      <c r="C201" s="57" t="s">
        <v>467</v>
      </c>
      <c r="D201" s="191">
        <v>365</v>
      </c>
      <c r="E201" s="191">
        <v>365</v>
      </c>
      <c r="F201" s="191">
        <v>365</v>
      </c>
      <c r="G201" s="191"/>
      <c r="H201" s="192" t="s">
        <v>475</v>
      </c>
    </row>
    <row r="202" spans="1:8" ht="12.75" customHeight="1">
      <c r="A202" s="272"/>
      <c r="B202" s="5" t="s">
        <v>127</v>
      </c>
      <c r="C202" s="57" t="s">
        <v>381</v>
      </c>
      <c r="D202" s="191">
        <v>1991</v>
      </c>
      <c r="E202" s="191">
        <v>1991</v>
      </c>
      <c r="F202" s="191">
        <v>1991</v>
      </c>
      <c r="G202" s="191">
        <v>0</v>
      </c>
      <c r="H202" s="192">
        <v>0.1</v>
      </c>
    </row>
    <row r="203" spans="1:8" ht="12.75" customHeight="1">
      <c r="A203" s="272"/>
      <c r="B203" s="5" t="s">
        <v>127</v>
      </c>
      <c r="C203" s="57" t="s">
        <v>476</v>
      </c>
      <c r="D203" s="191">
        <v>1761</v>
      </c>
      <c r="E203" s="191">
        <v>1761</v>
      </c>
      <c r="F203" s="191">
        <v>1761</v>
      </c>
      <c r="G203" s="191">
        <v>0</v>
      </c>
      <c r="H203" s="192">
        <v>0.7</v>
      </c>
    </row>
    <row r="204" spans="1:8" ht="12.75" customHeight="1">
      <c r="A204" s="272"/>
      <c r="B204" s="5" t="s">
        <v>127</v>
      </c>
      <c r="C204" s="57" t="s">
        <v>477</v>
      </c>
      <c r="D204" s="191">
        <v>6</v>
      </c>
      <c r="E204" s="191">
        <v>6</v>
      </c>
      <c r="F204" s="191">
        <v>6</v>
      </c>
      <c r="G204" s="191">
        <v>0</v>
      </c>
      <c r="H204" s="192">
        <v>2.2</v>
      </c>
    </row>
    <row r="205" spans="1:8" ht="12.75" customHeight="1">
      <c r="A205" s="272"/>
      <c r="B205" s="5" t="s">
        <v>127</v>
      </c>
      <c r="C205" s="57" t="s">
        <v>416</v>
      </c>
      <c r="D205" s="191">
        <v>434</v>
      </c>
      <c r="E205" s="191">
        <v>434</v>
      </c>
      <c r="F205" s="191">
        <v>434</v>
      </c>
      <c r="G205" s="191"/>
      <c r="H205" s="192" t="s">
        <v>382</v>
      </c>
    </row>
    <row r="206" spans="1:8" ht="12.75" customHeight="1">
      <c r="A206" s="272"/>
      <c r="B206" s="5" t="s">
        <v>134</v>
      </c>
      <c r="C206" s="57" t="s">
        <v>439</v>
      </c>
      <c r="D206" s="191">
        <v>1400</v>
      </c>
      <c r="E206" s="191">
        <v>1400</v>
      </c>
      <c r="F206" s="191">
        <v>1400</v>
      </c>
      <c r="G206" s="191">
        <v>0</v>
      </c>
      <c r="H206" s="192">
        <v>0.3</v>
      </c>
    </row>
    <row r="207" spans="1:8" ht="12.75" customHeight="1">
      <c r="A207" s="272"/>
      <c r="B207" s="5" t="s">
        <v>134</v>
      </c>
      <c r="C207" s="57" t="s">
        <v>476</v>
      </c>
      <c r="D207" s="191">
        <v>700</v>
      </c>
      <c r="E207" s="191">
        <v>700</v>
      </c>
      <c r="F207" s="191">
        <v>700</v>
      </c>
      <c r="G207" s="191">
        <v>0</v>
      </c>
      <c r="H207" s="192">
        <v>1</v>
      </c>
    </row>
    <row r="208" spans="1:8" ht="12.75" customHeight="1">
      <c r="A208" s="272"/>
      <c r="B208" s="5" t="s">
        <v>134</v>
      </c>
      <c r="C208" s="57" t="s">
        <v>500</v>
      </c>
      <c r="D208" s="191">
        <v>90</v>
      </c>
      <c r="E208" s="191">
        <v>54</v>
      </c>
      <c r="F208" s="191">
        <v>54</v>
      </c>
      <c r="G208" s="191">
        <v>0</v>
      </c>
      <c r="H208" s="192">
        <v>0.7</v>
      </c>
    </row>
    <row r="209" spans="1:8" ht="12.75" customHeight="1">
      <c r="A209" s="272"/>
      <c r="B209" s="5" t="s">
        <v>134</v>
      </c>
      <c r="C209" s="57" t="s">
        <v>383</v>
      </c>
      <c r="D209" s="191">
        <v>137</v>
      </c>
      <c r="E209" s="191">
        <v>137</v>
      </c>
      <c r="F209" s="191">
        <v>137</v>
      </c>
      <c r="G209" s="191">
        <v>0</v>
      </c>
      <c r="H209" s="192" t="s">
        <v>501</v>
      </c>
    </row>
    <row r="210" spans="1:8" ht="12.75" customHeight="1">
      <c r="A210" s="272"/>
      <c r="B210" s="5" t="s">
        <v>134</v>
      </c>
      <c r="C210" s="57" t="s">
        <v>485</v>
      </c>
      <c r="D210" s="191">
        <v>41</v>
      </c>
      <c r="E210" s="191">
        <v>41</v>
      </c>
      <c r="F210" s="191">
        <v>0</v>
      </c>
      <c r="G210" s="191">
        <v>41</v>
      </c>
      <c r="H210" s="192" t="s">
        <v>502</v>
      </c>
    </row>
    <row r="211" spans="1:8" ht="12.75" customHeight="1">
      <c r="A211" s="272"/>
      <c r="B211" s="5" t="s">
        <v>134</v>
      </c>
      <c r="C211" s="57" t="s">
        <v>423</v>
      </c>
      <c r="D211" s="191">
        <v>94</v>
      </c>
      <c r="E211" s="191">
        <v>94</v>
      </c>
      <c r="F211" s="191">
        <v>0</v>
      </c>
      <c r="G211" s="191">
        <v>94</v>
      </c>
      <c r="H211" s="192" t="s">
        <v>502</v>
      </c>
    </row>
    <row r="212" spans="1:8" ht="12.75" customHeight="1">
      <c r="A212" s="272"/>
      <c r="B212" s="5" t="s">
        <v>134</v>
      </c>
      <c r="C212" s="57" t="s">
        <v>503</v>
      </c>
      <c r="D212" s="191">
        <v>66</v>
      </c>
      <c r="E212" s="191">
        <v>66</v>
      </c>
      <c r="F212" s="191">
        <v>66</v>
      </c>
      <c r="G212" s="191">
        <v>0</v>
      </c>
      <c r="H212" s="192" t="s">
        <v>504</v>
      </c>
    </row>
    <row r="213" spans="1:8" ht="12.75" customHeight="1">
      <c r="A213" s="272"/>
      <c r="B213" s="1" t="s">
        <v>134</v>
      </c>
      <c r="C213" s="57" t="s">
        <v>453</v>
      </c>
      <c r="D213" s="191">
        <v>1</v>
      </c>
      <c r="E213" s="191">
        <v>1</v>
      </c>
      <c r="F213" s="191">
        <v>1</v>
      </c>
      <c r="G213" s="191">
        <v>0</v>
      </c>
      <c r="H213" s="192">
        <v>3</v>
      </c>
    </row>
    <row r="214" spans="1:8" ht="12.75" customHeight="1">
      <c r="A214" s="272"/>
      <c r="B214" s="5" t="s">
        <v>159</v>
      </c>
      <c r="C214" s="57" t="s">
        <v>412</v>
      </c>
      <c r="D214" s="191">
        <v>33</v>
      </c>
      <c r="E214" s="191">
        <v>93</v>
      </c>
      <c r="F214" s="191">
        <v>0</v>
      </c>
      <c r="G214" s="191">
        <v>0</v>
      </c>
      <c r="H214" s="192">
        <v>1</v>
      </c>
    </row>
    <row r="215" spans="1:8" ht="12.75" customHeight="1">
      <c r="A215" s="272"/>
      <c r="B215" s="5" t="s">
        <v>159</v>
      </c>
      <c r="C215" s="57" t="s">
        <v>417</v>
      </c>
      <c r="D215" s="191">
        <v>367</v>
      </c>
      <c r="E215" s="191">
        <v>364</v>
      </c>
      <c r="F215" s="191">
        <v>0</v>
      </c>
      <c r="G215" s="191">
        <v>0</v>
      </c>
      <c r="H215" s="192">
        <v>1.2</v>
      </c>
    </row>
    <row r="216" spans="1:8" ht="12.75" customHeight="1">
      <c r="A216" s="272"/>
      <c r="B216" s="5" t="s">
        <v>159</v>
      </c>
      <c r="C216" s="57" t="s">
        <v>380</v>
      </c>
      <c r="D216" s="191">
        <v>546</v>
      </c>
      <c r="E216" s="191">
        <v>191</v>
      </c>
      <c r="F216" s="191">
        <v>191</v>
      </c>
      <c r="G216" s="191">
        <v>0</v>
      </c>
      <c r="H216" s="192">
        <v>1.5</v>
      </c>
    </row>
    <row r="217" spans="1:8" ht="12.75" customHeight="1">
      <c r="A217" s="272"/>
      <c r="B217" s="5" t="s">
        <v>159</v>
      </c>
      <c r="C217" s="57" t="s">
        <v>377</v>
      </c>
      <c r="D217" s="191">
        <v>295</v>
      </c>
      <c r="E217" s="191">
        <v>284</v>
      </c>
      <c r="F217" s="191">
        <v>49</v>
      </c>
      <c r="G217" s="191">
        <v>0</v>
      </c>
      <c r="H217" s="192">
        <v>1.5</v>
      </c>
    </row>
    <row r="218" spans="1:8" ht="12.75" customHeight="1">
      <c r="A218" s="272"/>
      <c r="B218" s="5" t="s">
        <v>159</v>
      </c>
      <c r="C218" s="57" t="s">
        <v>384</v>
      </c>
      <c r="D218" s="191">
        <v>25</v>
      </c>
      <c r="E218" s="191">
        <v>12</v>
      </c>
      <c r="F218" s="191">
        <v>0</v>
      </c>
      <c r="G218" s="191">
        <v>12</v>
      </c>
      <c r="H218" s="192">
        <v>1.5</v>
      </c>
    </row>
    <row r="219" spans="1:8" ht="12.75" customHeight="1">
      <c r="A219" s="272"/>
      <c r="B219" s="5" t="s">
        <v>159</v>
      </c>
      <c r="C219" s="57" t="s">
        <v>397</v>
      </c>
      <c r="D219" s="191">
        <v>1523</v>
      </c>
      <c r="E219" s="191">
        <v>1503</v>
      </c>
      <c r="F219" s="191">
        <v>0</v>
      </c>
      <c r="G219" s="191">
        <v>0</v>
      </c>
      <c r="H219" s="192">
        <v>2</v>
      </c>
    </row>
    <row r="220" spans="1:8" ht="12.75" customHeight="1">
      <c r="A220" s="272"/>
      <c r="B220" s="5" t="s">
        <v>159</v>
      </c>
      <c r="C220" s="57" t="s">
        <v>731</v>
      </c>
      <c r="D220" s="191">
        <v>230</v>
      </c>
      <c r="E220" s="191">
        <v>165</v>
      </c>
      <c r="F220" s="191">
        <v>165</v>
      </c>
      <c r="G220" s="191">
        <v>0</v>
      </c>
      <c r="H220" s="192">
        <v>2.8</v>
      </c>
    </row>
    <row r="221" spans="1:8" ht="12.75" customHeight="1">
      <c r="A221" s="272"/>
      <c r="B221" s="5" t="s">
        <v>159</v>
      </c>
      <c r="C221" s="57" t="s">
        <v>448</v>
      </c>
      <c r="D221" s="191">
        <v>43</v>
      </c>
      <c r="E221" s="191">
        <v>39</v>
      </c>
      <c r="F221" s="191">
        <v>39</v>
      </c>
      <c r="G221" s="191">
        <v>0</v>
      </c>
      <c r="H221" s="192">
        <v>1.5</v>
      </c>
    </row>
    <row r="222" spans="1:8" ht="12.75" customHeight="1">
      <c r="A222" s="272"/>
      <c r="B222" s="5" t="s">
        <v>159</v>
      </c>
      <c r="C222" s="57" t="s">
        <v>460</v>
      </c>
      <c r="D222" s="191">
        <v>38</v>
      </c>
      <c r="E222" s="191">
        <v>29</v>
      </c>
      <c r="F222" s="191">
        <v>29</v>
      </c>
      <c r="G222" s="191">
        <v>0</v>
      </c>
      <c r="H222" s="192">
        <v>1.2</v>
      </c>
    </row>
    <row r="223" spans="1:8" ht="12.75" customHeight="1">
      <c r="A223" s="272"/>
      <c r="B223" s="5" t="s">
        <v>159</v>
      </c>
      <c r="C223" s="57" t="s">
        <v>403</v>
      </c>
      <c r="D223" s="191">
        <v>117</v>
      </c>
      <c r="E223" s="191">
        <v>117</v>
      </c>
      <c r="F223" s="191">
        <v>0</v>
      </c>
      <c r="G223" s="191">
        <v>0</v>
      </c>
      <c r="H223" s="192">
        <v>1</v>
      </c>
    </row>
    <row r="224" spans="1:8" ht="12.75" customHeight="1">
      <c r="A224" s="272"/>
      <c r="B224" s="5" t="s">
        <v>153</v>
      </c>
      <c r="C224" s="57" t="s">
        <v>439</v>
      </c>
      <c r="D224" s="191">
        <v>2100</v>
      </c>
      <c r="E224" s="191">
        <v>850</v>
      </c>
      <c r="F224" s="191">
        <v>850</v>
      </c>
      <c r="G224" s="191">
        <v>0</v>
      </c>
      <c r="H224" s="192">
        <v>0</v>
      </c>
    </row>
    <row r="225" spans="1:8" ht="12.75" customHeight="1">
      <c r="A225" s="272"/>
      <c r="B225" s="5" t="s">
        <v>153</v>
      </c>
      <c r="C225" s="57" t="s">
        <v>379</v>
      </c>
      <c r="D225" s="191">
        <v>300</v>
      </c>
      <c r="E225" s="191">
        <v>170</v>
      </c>
      <c r="F225" s="191">
        <v>170</v>
      </c>
      <c r="G225" s="191">
        <v>0</v>
      </c>
      <c r="H225" s="192">
        <v>1</v>
      </c>
    </row>
    <row r="226" spans="1:8" ht="12.75" customHeight="1">
      <c r="A226" s="272"/>
      <c r="B226" s="5" t="s">
        <v>81</v>
      </c>
      <c r="C226" s="57" t="s">
        <v>638</v>
      </c>
      <c r="D226" s="191">
        <v>2000</v>
      </c>
      <c r="E226" s="191">
        <v>1436</v>
      </c>
      <c r="F226" s="191">
        <v>1436</v>
      </c>
      <c r="G226" s="191"/>
      <c r="H226" s="192">
        <v>0.2</v>
      </c>
    </row>
    <row r="227" spans="1:8" ht="12.75" customHeight="1">
      <c r="A227" s="272"/>
      <c r="B227" s="5" t="s">
        <v>81</v>
      </c>
      <c r="C227" s="57" t="s">
        <v>651</v>
      </c>
      <c r="D227" s="191">
        <v>5000</v>
      </c>
      <c r="E227" s="191">
        <v>851</v>
      </c>
      <c r="F227" s="191">
        <v>851</v>
      </c>
      <c r="G227" s="191"/>
      <c r="H227" s="192">
        <v>1.5</v>
      </c>
    </row>
    <row r="228" spans="1:8" ht="12.75" customHeight="1">
      <c r="A228" s="272"/>
      <c r="B228" s="5" t="s">
        <v>81</v>
      </c>
      <c r="C228" s="57" t="s">
        <v>651</v>
      </c>
      <c r="D228" s="191">
        <v>200</v>
      </c>
      <c r="E228" s="191">
        <v>131</v>
      </c>
      <c r="F228" s="191">
        <v>131</v>
      </c>
      <c r="G228" s="191"/>
      <c r="H228" s="192">
        <v>2</v>
      </c>
    </row>
    <row r="229" spans="1:8" ht="12.75" customHeight="1">
      <c r="A229" s="272"/>
      <c r="B229" s="5" t="s">
        <v>81</v>
      </c>
      <c r="C229" s="57" t="s">
        <v>646</v>
      </c>
      <c r="D229" s="191">
        <v>817</v>
      </c>
      <c r="E229" s="191">
        <v>391</v>
      </c>
      <c r="F229" s="191">
        <v>391</v>
      </c>
      <c r="G229" s="191"/>
      <c r="H229" s="192">
        <v>2.5</v>
      </c>
    </row>
    <row r="230" spans="1:8" ht="12.75" customHeight="1">
      <c r="A230" s="272"/>
      <c r="B230" s="5" t="s">
        <v>81</v>
      </c>
      <c r="C230" s="57" t="s">
        <v>656</v>
      </c>
      <c r="D230" s="191">
        <v>2000</v>
      </c>
      <c r="E230" s="191">
        <v>1436</v>
      </c>
      <c r="F230" s="191">
        <v>1436</v>
      </c>
      <c r="G230" s="191"/>
      <c r="H230" s="192">
        <v>0.3</v>
      </c>
    </row>
    <row r="231" spans="1:8" ht="12.75" customHeight="1">
      <c r="A231" s="272"/>
      <c r="B231" s="5" t="s">
        <v>81</v>
      </c>
      <c r="C231" s="57" t="s">
        <v>657</v>
      </c>
      <c r="D231" s="191">
        <v>44</v>
      </c>
      <c r="E231" s="191">
        <v>8</v>
      </c>
      <c r="F231" s="191">
        <v>8</v>
      </c>
      <c r="G231" s="191"/>
      <c r="H231" s="192">
        <v>2</v>
      </c>
    </row>
    <row r="232" spans="1:8" ht="12.75" customHeight="1">
      <c r="A232" s="260"/>
      <c r="B232" s="59" t="s">
        <v>81</v>
      </c>
      <c r="C232" s="57" t="s">
        <v>658</v>
      </c>
      <c r="D232" s="191">
        <v>6000</v>
      </c>
      <c r="E232" s="191">
        <v>1037</v>
      </c>
      <c r="F232" s="191">
        <v>1037</v>
      </c>
      <c r="G232" s="191"/>
      <c r="H232" s="192">
        <v>1.7</v>
      </c>
    </row>
    <row r="233" spans="1:8" ht="12.75" customHeight="1">
      <c r="A233" s="260"/>
      <c r="B233" s="5" t="s">
        <v>81</v>
      </c>
      <c r="C233" s="57" t="s">
        <v>654</v>
      </c>
      <c r="D233" s="191">
        <v>216</v>
      </c>
      <c r="E233" s="191">
        <v>20</v>
      </c>
      <c r="F233" s="191">
        <v>20</v>
      </c>
      <c r="G233" s="191"/>
      <c r="H233" s="192">
        <v>20</v>
      </c>
    </row>
    <row r="234" spans="1:8" ht="12.75" customHeight="1">
      <c r="A234" s="260"/>
      <c r="B234" s="5" t="s">
        <v>81</v>
      </c>
      <c r="C234" s="57" t="s">
        <v>649</v>
      </c>
      <c r="D234" s="191">
        <v>1410</v>
      </c>
      <c r="E234" s="191">
        <v>1120</v>
      </c>
      <c r="F234" s="191">
        <v>1120</v>
      </c>
      <c r="G234" s="191"/>
      <c r="H234" s="192">
        <v>0.2</v>
      </c>
    </row>
    <row r="235" spans="1:8" ht="12.75" customHeight="1">
      <c r="A235" s="260"/>
      <c r="B235" s="5" t="s">
        <v>81</v>
      </c>
      <c r="C235" s="57" t="s">
        <v>659</v>
      </c>
      <c r="D235" s="191">
        <v>2713</v>
      </c>
      <c r="E235" s="191">
        <v>10</v>
      </c>
      <c r="F235" s="191">
        <v>10</v>
      </c>
      <c r="G235" s="191"/>
      <c r="H235" s="192">
        <v>4.5</v>
      </c>
    </row>
    <row r="236" spans="1:8" ht="12.75" customHeight="1">
      <c r="A236" s="277" t="s">
        <v>251</v>
      </c>
      <c r="B236" s="27" t="s">
        <v>85</v>
      </c>
      <c r="C236" s="38"/>
      <c r="D236" s="118">
        <f>SUM(D237:D252)</f>
        <v>8089</v>
      </c>
      <c r="E236" s="118">
        <f>SUM(E237:E252)</f>
        <v>4111</v>
      </c>
      <c r="F236" s="118">
        <f>SUM(F237:F252)</f>
        <v>1492</v>
      </c>
      <c r="G236" s="118">
        <f>SUM(G237:G252)</f>
        <v>50</v>
      </c>
      <c r="H236" s="165"/>
    </row>
    <row r="237" spans="1:8" ht="12.75" customHeight="1">
      <c r="A237" s="272"/>
      <c r="B237" s="5" t="s">
        <v>119</v>
      </c>
      <c r="C237" s="57" t="s">
        <v>380</v>
      </c>
      <c r="D237" s="191">
        <v>30</v>
      </c>
      <c r="E237" s="191">
        <v>14</v>
      </c>
      <c r="F237" s="191">
        <v>14</v>
      </c>
      <c r="G237" s="191"/>
      <c r="H237" s="192">
        <v>1.2</v>
      </c>
    </row>
    <row r="238" spans="1:8" ht="12.75" customHeight="1">
      <c r="A238" s="272"/>
      <c r="B238" s="5" t="s">
        <v>119</v>
      </c>
      <c r="C238" s="57" t="s">
        <v>383</v>
      </c>
      <c r="D238" s="191">
        <v>1080</v>
      </c>
      <c r="E238" s="191">
        <v>193</v>
      </c>
      <c r="F238" s="191">
        <v>193</v>
      </c>
      <c r="G238" s="191"/>
      <c r="H238" s="192">
        <v>0.5</v>
      </c>
    </row>
    <row r="239" spans="1:8" ht="12.75" customHeight="1">
      <c r="A239" s="272"/>
      <c r="B239" s="5" t="s">
        <v>119</v>
      </c>
      <c r="C239" s="57" t="s">
        <v>384</v>
      </c>
      <c r="D239" s="191">
        <v>450</v>
      </c>
      <c r="E239" s="191">
        <v>64</v>
      </c>
      <c r="F239" s="191">
        <v>64</v>
      </c>
      <c r="G239" s="191"/>
      <c r="H239" s="192">
        <v>1.5</v>
      </c>
    </row>
    <row r="240" spans="1:8" ht="12.75" customHeight="1">
      <c r="A240" s="272"/>
      <c r="B240" s="5" t="s">
        <v>119</v>
      </c>
      <c r="C240" s="57" t="s">
        <v>377</v>
      </c>
      <c r="D240" s="191">
        <v>1</v>
      </c>
      <c r="E240" s="191">
        <v>1</v>
      </c>
      <c r="F240" s="191">
        <v>1</v>
      </c>
      <c r="G240" s="191"/>
      <c r="H240" s="192">
        <v>0.8</v>
      </c>
    </row>
    <row r="241" spans="1:8" ht="12.75" customHeight="1">
      <c r="A241" s="272"/>
      <c r="B241" s="5" t="s">
        <v>127</v>
      </c>
      <c r="C241" s="57" t="s">
        <v>476</v>
      </c>
      <c r="D241" s="191">
        <v>27</v>
      </c>
      <c r="E241" s="191">
        <v>27</v>
      </c>
      <c r="F241" s="191">
        <v>27</v>
      </c>
      <c r="G241" s="191">
        <v>0</v>
      </c>
      <c r="H241" s="192">
        <v>0.3</v>
      </c>
    </row>
    <row r="242" spans="1:8" ht="12.75" customHeight="1">
      <c r="A242" s="259"/>
      <c r="B242" s="7" t="s">
        <v>134</v>
      </c>
      <c r="C242" s="39" t="s">
        <v>499</v>
      </c>
      <c r="D242" s="194">
        <v>5</v>
      </c>
      <c r="E242" s="194">
        <v>5</v>
      </c>
      <c r="F242" s="194">
        <v>3</v>
      </c>
      <c r="G242" s="194">
        <v>0</v>
      </c>
      <c r="H242" s="166">
        <v>0.7</v>
      </c>
    </row>
    <row r="243" spans="1:8" ht="12.75" customHeight="1">
      <c r="A243" s="259"/>
      <c r="B243" s="7" t="s">
        <v>159</v>
      </c>
      <c r="C243" s="39" t="s">
        <v>467</v>
      </c>
      <c r="D243" s="194">
        <v>0</v>
      </c>
      <c r="E243" s="194">
        <v>145</v>
      </c>
      <c r="F243" s="194">
        <v>145</v>
      </c>
      <c r="G243" s="194">
        <v>0</v>
      </c>
      <c r="H243" s="166">
        <v>0.3</v>
      </c>
    </row>
    <row r="244" spans="1:8" ht="12.75" customHeight="1">
      <c r="A244" s="259"/>
      <c r="B244" s="7" t="s">
        <v>159</v>
      </c>
      <c r="C244" s="39" t="s">
        <v>373</v>
      </c>
      <c r="D244" s="194">
        <v>639</v>
      </c>
      <c r="E244" s="194">
        <v>594</v>
      </c>
      <c r="F244" s="194">
        <v>300</v>
      </c>
      <c r="G244" s="194">
        <v>50</v>
      </c>
      <c r="H244" s="166">
        <v>0.5</v>
      </c>
    </row>
    <row r="245" spans="1:8" ht="12.75" customHeight="1">
      <c r="A245" s="259"/>
      <c r="B245" s="5" t="s">
        <v>153</v>
      </c>
      <c r="C245" s="39" t="s">
        <v>401</v>
      </c>
      <c r="D245" s="194">
        <v>185</v>
      </c>
      <c r="E245" s="194">
        <v>149</v>
      </c>
      <c r="F245" s="194">
        <v>0</v>
      </c>
      <c r="G245" s="194">
        <v>0</v>
      </c>
      <c r="H245" s="166">
        <v>0.69</v>
      </c>
    </row>
    <row r="246" spans="1:8" ht="12.75" customHeight="1">
      <c r="A246" s="259"/>
      <c r="B246" s="5" t="s">
        <v>153</v>
      </c>
      <c r="C246" s="39" t="s">
        <v>558</v>
      </c>
      <c r="D246" s="194">
        <v>192</v>
      </c>
      <c r="E246" s="194">
        <v>94</v>
      </c>
      <c r="F246" s="194">
        <v>0</v>
      </c>
      <c r="G246" s="194">
        <v>0</v>
      </c>
      <c r="H246" s="166">
        <v>0.7</v>
      </c>
    </row>
    <row r="247" spans="1:8" ht="12.75" customHeight="1">
      <c r="A247" s="259"/>
      <c r="B247" s="5" t="s">
        <v>153</v>
      </c>
      <c r="C247" s="39" t="s">
        <v>397</v>
      </c>
      <c r="D247" s="194">
        <v>3712</v>
      </c>
      <c r="E247" s="194">
        <v>2080</v>
      </c>
      <c r="F247" s="194">
        <v>0</v>
      </c>
      <c r="G247" s="194">
        <v>0</v>
      </c>
      <c r="H247" s="166">
        <v>0.8</v>
      </c>
    </row>
    <row r="248" spans="1:8" ht="12.75" customHeight="1">
      <c r="A248" s="259"/>
      <c r="B248" s="5" t="s">
        <v>81</v>
      </c>
      <c r="C248" s="39" t="s">
        <v>644</v>
      </c>
      <c r="D248" s="194">
        <v>1080</v>
      </c>
      <c r="E248" s="194">
        <v>656</v>
      </c>
      <c r="F248" s="194">
        <v>656</v>
      </c>
      <c r="G248" s="194"/>
      <c r="H248" s="166">
        <v>0.8</v>
      </c>
    </row>
    <row r="249" spans="1:8" ht="12.75" customHeight="1">
      <c r="A249" s="259"/>
      <c r="B249" s="5" t="s">
        <v>81</v>
      </c>
      <c r="C249" s="39" t="s">
        <v>652</v>
      </c>
      <c r="D249" s="194">
        <v>68</v>
      </c>
      <c r="E249" s="194">
        <v>3</v>
      </c>
      <c r="F249" s="194">
        <v>3</v>
      </c>
      <c r="G249" s="194"/>
      <c r="H249" s="166">
        <v>2</v>
      </c>
    </row>
    <row r="250" spans="1:8" ht="12.75" customHeight="1">
      <c r="A250" s="259"/>
      <c r="B250" s="7" t="s">
        <v>81</v>
      </c>
      <c r="C250" s="39" t="s">
        <v>651</v>
      </c>
      <c r="D250" s="194">
        <v>600</v>
      </c>
      <c r="E250" s="194">
        <v>83</v>
      </c>
      <c r="F250" s="194">
        <v>83</v>
      </c>
      <c r="G250" s="194"/>
      <c r="H250" s="166">
        <v>1.5</v>
      </c>
    </row>
    <row r="251" spans="1:8" ht="12.75" customHeight="1">
      <c r="A251" s="259"/>
      <c r="B251" s="7" t="s">
        <v>81</v>
      </c>
      <c r="C251" s="39" t="s">
        <v>667</v>
      </c>
      <c r="D251" s="194">
        <v>20</v>
      </c>
      <c r="E251" s="194">
        <v>3</v>
      </c>
      <c r="F251" s="194">
        <v>3</v>
      </c>
      <c r="G251" s="194"/>
      <c r="H251" s="166">
        <v>0.6</v>
      </c>
    </row>
    <row r="252" spans="1:8" ht="12.75" customHeight="1">
      <c r="A252" s="259"/>
      <c r="B252" s="7" t="s">
        <v>81</v>
      </c>
      <c r="C252" s="39"/>
      <c r="D252" s="194"/>
      <c r="E252" s="194"/>
      <c r="F252" s="194"/>
      <c r="G252" s="194"/>
      <c r="H252" s="166"/>
    </row>
    <row r="253" spans="1:8" ht="12.75" customHeight="1">
      <c r="A253" s="257">
        <v>18</v>
      </c>
      <c r="B253" s="2" t="s">
        <v>244</v>
      </c>
      <c r="C253" s="35"/>
      <c r="D253" s="108">
        <f>D254</f>
        <v>100</v>
      </c>
      <c r="E253" s="108">
        <f>E254</f>
        <v>1</v>
      </c>
      <c r="F253" s="108">
        <f>F254</f>
        <v>1</v>
      </c>
      <c r="G253" s="108">
        <f>G254</f>
        <v>0</v>
      </c>
      <c r="H253" s="157"/>
    </row>
    <row r="254" spans="1:8" ht="12.75" customHeight="1">
      <c r="A254" s="258"/>
      <c r="B254" s="6" t="s">
        <v>119</v>
      </c>
      <c r="C254" s="93" t="s">
        <v>385</v>
      </c>
      <c r="D254" s="121">
        <v>100</v>
      </c>
      <c r="E254" s="121">
        <v>1</v>
      </c>
      <c r="F254" s="121">
        <v>1</v>
      </c>
      <c r="G254" s="121"/>
      <c r="H254" s="168" t="s">
        <v>386</v>
      </c>
    </row>
    <row r="255" spans="1:8" ht="12.75" customHeight="1">
      <c r="A255" s="257" t="s">
        <v>276</v>
      </c>
      <c r="B255" s="2" t="s">
        <v>42</v>
      </c>
      <c r="C255" s="230"/>
      <c r="D255" s="102">
        <f>SUM(D256:D294)</f>
        <v>9841</v>
      </c>
      <c r="E255" s="102">
        <f>SUM(E256:E294)</f>
        <v>4979</v>
      </c>
      <c r="F255" s="102">
        <f>SUM(F256:F294)</f>
        <v>2546</v>
      </c>
      <c r="G255" s="102">
        <f>SUM(G256:G294)</f>
        <v>2278</v>
      </c>
      <c r="H255" s="144"/>
    </row>
    <row r="256" spans="1:8" ht="12.75" customHeight="1">
      <c r="A256" s="262"/>
      <c r="B256" s="5" t="s">
        <v>119</v>
      </c>
      <c r="C256" s="57" t="s">
        <v>387</v>
      </c>
      <c r="D256" s="126">
        <v>355</v>
      </c>
      <c r="E256" s="126">
        <v>256</v>
      </c>
      <c r="F256" s="126"/>
      <c r="G256" s="126">
        <v>256</v>
      </c>
      <c r="H256" s="174">
        <v>3.2</v>
      </c>
    </row>
    <row r="257" spans="1:8" ht="12.75" customHeight="1">
      <c r="A257" s="262"/>
      <c r="B257" s="5" t="s">
        <v>119</v>
      </c>
      <c r="C257" s="57" t="s">
        <v>373</v>
      </c>
      <c r="D257" s="126">
        <v>230</v>
      </c>
      <c r="E257" s="126">
        <v>180</v>
      </c>
      <c r="F257" s="126">
        <v>180</v>
      </c>
      <c r="G257" s="126"/>
      <c r="H257" s="174">
        <v>0.5</v>
      </c>
    </row>
    <row r="258" spans="1:8" ht="12.75" customHeight="1">
      <c r="A258" s="262"/>
      <c r="B258" s="5" t="s">
        <v>119</v>
      </c>
      <c r="C258" s="57" t="s">
        <v>388</v>
      </c>
      <c r="D258" s="126">
        <v>200</v>
      </c>
      <c r="E258" s="126">
        <v>29</v>
      </c>
      <c r="F258" s="126"/>
      <c r="G258" s="126">
        <v>29</v>
      </c>
      <c r="H258" s="174" t="s">
        <v>389</v>
      </c>
    </row>
    <row r="259" spans="1:8" ht="12.75" customHeight="1">
      <c r="A259" s="262"/>
      <c r="B259" s="5" t="s">
        <v>119</v>
      </c>
      <c r="C259" s="57" t="s">
        <v>390</v>
      </c>
      <c r="D259" s="126">
        <v>2</v>
      </c>
      <c r="E259" s="126">
        <v>2</v>
      </c>
      <c r="F259" s="126"/>
      <c r="G259" s="126">
        <v>2</v>
      </c>
      <c r="H259" s="174">
        <v>3.5</v>
      </c>
    </row>
    <row r="260" spans="1:8" ht="12.75" customHeight="1">
      <c r="A260" s="262"/>
      <c r="B260" s="5" t="s">
        <v>127</v>
      </c>
      <c r="C260" s="57" t="s">
        <v>478</v>
      </c>
      <c r="D260" s="126">
        <v>205</v>
      </c>
      <c r="E260" s="126">
        <v>205</v>
      </c>
      <c r="F260" s="126">
        <v>205</v>
      </c>
      <c r="G260" s="126">
        <v>0</v>
      </c>
      <c r="H260" s="174">
        <v>0.8</v>
      </c>
    </row>
    <row r="261" spans="1:8" ht="12.75" customHeight="1">
      <c r="A261" s="262"/>
      <c r="B261" s="5" t="s">
        <v>127</v>
      </c>
      <c r="C261" s="57" t="s">
        <v>479</v>
      </c>
      <c r="D261" s="126">
        <v>16</v>
      </c>
      <c r="E261" s="126">
        <v>16</v>
      </c>
      <c r="F261" s="126">
        <v>16</v>
      </c>
      <c r="G261" s="126">
        <v>0</v>
      </c>
      <c r="H261" s="174">
        <v>2.2</v>
      </c>
    </row>
    <row r="262" spans="1:8" ht="12.75" customHeight="1">
      <c r="A262" s="262"/>
      <c r="B262" s="5" t="s">
        <v>127</v>
      </c>
      <c r="C262" s="57" t="s">
        <v>372</v>
      </c>
      <c r="D262" s="126">
        <v>25</v>
      </c>
      <c r="E262" s="126">
        <v>25</v>
      </c>
      <c r="F262" s="126">
        <v>25</v>
      </c>
      <c r="G262" s="126">
        <v>0</v>
      </c>
      <c r="H262" s="174">
        <v>3.2</v>
      </c>
    </row>
    <row r="263" spans="1:8" ht="12.75" customHeight="1">
      <c r="A263" s="262"/>
      <c r="B263" s="5" t="s">
        <v>134</v>
      </c>
      <c r="C263" s="57" t="s">
        <v>505</v>
      </c>
      <c r="D263" s="126">
        <v>48</v>
      </c>
      <c r="E263" s="126">
        <v>40</v>
      </c>
      <c r="F263" s="126">
        <v>40</v>
      </c>
      <c r="G263" s="126">
        <v>0</v>
      </c>
      <c r="H263" s="174">
        <v>1.2</v>
      </c>
    </row>
    <row r="264" spans="1:8" ht="12.75" customHeight="1">
      <c r="A264" s="262"/>
      <c r="B264" s="5" t="s">
        <v>134</v>
      </c>
      <c r="C264" s="57" t="s">
        <v>426</v>
      </c>
      <c r="D264" s="126">
        <v>30</v>
      </c>
      <c r="E264" s="126">
        <v>30</v>
      </c>
      <c r="F264" s="126">
        <v>30</v>
      </c>
      <c r="G264" s="126">
        <v>0</v>
      </c>
      <c r="H264" s="174">
        <v>0.6</v>
      </c>
    </row>
    <row r="265" spans="1:8" ht="12.75" customHeight="1">
      <c r="A265" s="262"/>
      <c r="B265" s="5" t="s">
        <v>134</v>
      </c>
      <c r="C265" s="57" t="s">
        <v>388</v>
      </c>
      <c r="D265" s="126">
        <v>90</v>
      </c>
      <c r="E265" s="126">
        <v>90</v>
      </c>
      <c r="F265" s="126">
        <v>0</v>
      </c>
      <c r="G265" s="126">
        <v>90</v>
      </c>
      <c r="H265" s="174">
        <v>2.5</v>
      </c>
    </row>
    <row r="266" spans="1:8" ht="12.75" customHeight="1">
      <c r="A266" s="262"/>
      <c r="B266" s="5" t="s">
        <v>134</v>
      </c>
      <c r="C266" s="57" t="s">
        <v>393</v>
      </c>
      <c r="D266" s="126">
        <v>120</v>
      </c>
      <c r="E266" s="126">
        <v>120</v>
      </c>
      <c r="F266" s="126">
        <v>0</v>
      </c>
      <c r="G266" s="126">
        <v>120</v>
      </c>
      <c r="H266" s="174">
        <v>3</v>
      </c>
    </row>
    <row r="267" spans="1:8" ht="12.75" customHeight="1">
      <c r="A267" s="262"/>
      <c r="B267" s="5" t="s">
        <v>134</v>
      </c>
      <c r="C267" s="57" t="s">
        <v>506</v>
      </c>
      <c r="D267" s="126">
        <v>190</v>
      </c>
      <c r="E267" s="126">
        <v>190</v>
      </c>
      <c r="F267" s="126">
        <v>190</v>
      </c>
      <c r="G267" s="126">
        <v>0</v>
      </c>
      <c r="H267" s="174" t="s">
        <v>507</v>
      </c>
    </row>
    <row r="268" spans="1:8" ht="12.75" customHeight="1">
      <c r="A268" s="262"/>
      <c r="B268" s="1" t="s">
        <v>134</v>
      </c>
      <c r="C268" s="57" t="s">
        <v>508</v>
      </c>
      <c r="D268" s="126">
        <v>54</v>
      </c>
      <c r="E268" s="126">
        <v>50</v>
      </c>
      <c r="F268" s="126">
        <v>50</v>
      </c>
      <c r="G268" s="126">
        <v>0</v>
      </c>
      <c r="H268" s="174">
        <v>3.6</v>
      </c>
    </row>
    <row r="269" spans="1:8" ht="12.75" customHeight="1">
      <c r="A269" s="262"/>
      <c r="B269" s="5" t="s">
        <v>159</v>
      </c>
      <c r="C269" s="57" t="s">
        <v>426</v>
      </c>
      <c r="D269" s="126">
        <v>35</v>
      </c>
      <c r="E269" s="126">
        <v>35</v>
      </c>
      <c r="F269" s="126">
        <v>0</v>
      </c>
      <c r="G269" s="126">
        <v>0</v>
      </c>
      <c r="H269" s="174">
        <v>3.7</v>
      </c>
    </row>
    <row r="270" spans="1:8" ht="12.75" customHeight="1">
      <c r="A270" s="262"/>
      <c r="B270" s="5" t="s">
        <v>159</v>
      </c>
      <c r="C270" s="57" t="s">
        <v>485</v>
      </c>
      <c r="D270" s="126">
        <v>190</v>
      </c>
      <c r="E270" s="126">
        <v>167</v>
      </c>
      <c r="F270" s="126">
        <v>0</v>
      </c>
      <c r="G270" s="126">
        <v>167</v>
      </c>
      <c r="H270" s="174">
        <v>3.5</v>
      </c>
    </row>
    <row r="271" spans="1:8" ht="12.75" customHeight="1">
      <c r="A271" s="262"/>
      <c r="B271" s="5" t="s">
        <v>159</v>
      </c>
      <c r="C271" s="57" t="s">
        <v>552</v>
      </c>
      <c r="D271" s="126">
        <v>288</v>
      </c>
      <c r="E271" s="126">
        <v>245</v>
      </c>
      <c r="F271" s="126">
        <v>0</v>
      </c>
      <c r="G271" s="126">
        <v>245</v>
      </c>
      <c r="H271" s="174">
        <v>3.5</v>
      </c>
    </row>
    <row r="272" spans="1:8" ht="12.75" customHeight="1">
      <c r="A272" s="262"/>
      <c r="B272" s="5" t="s">
        <v>159</v>
      </c>
      <c r="C272" s="57" t="s">
        <v>476</v>
      </c>
      <c r="D272" s="126">
        <v>100</v>
      </c>
      <c r="E272" s="126">
        <v>37</v>
      </c>
      <c r="F272" s="126">
        <v>37</v>
      </c>
      <c r="G272" s="126">
        <v>0</v>
      </c>
      <c r="H272" s="174">
        <v>3.2</v>
      </c>
    </row>
    <row r="273" spans="1:8" ht="12.75" customHeight="1">
      <c r="A273" s="262"/>
      <c r="B273" s="5" t="s">
        <v>159</v>
      </c>
      <c r="C273" s="57" t="s">
        <v>385</v>
      </c>
      <c r="D273" s="126">
        <v>18</v>
      </c>
      <c r="E273" s="126">
        <v>10</v>
      </c>
      <c r="F273" s="126">
        <v>10</v>
      </c>
      <c r="G273" s="126">
        <v>0</v>
      </c>
      <c r="H273" s="174">
        <v>2</v>
      </c>
    </row>
    <row r="274" spans="1:8" ht="12.75" customHeight="1">
      <c r="A274" s="262"/>
      <c r="B274" s="5" t="s">
        <v>159</v>
      </c>
      <c r="C274" s="57" t="s">
        <v>430</v>
      </c>
      <c r="D274" s="126">
        <v>395</v>
      </c>
      <c r="E274" s="126">
        <v>44</v>
      </c>
      <c r="F274" s="126">
        <v>0</v>
      </c>
      <c r="G274" s="126">
        <v>44</v>
      </c>
      <c r="H274" s="174">
        <v>2.5</v>
      </c>
    </row>
    <row r="275" spans="1:8" ht="12.75" customHeight="1">
      <c r="A275" s="262"/>
      <c r="B275" s="5" t="s">
        <v>159</v>
      </c>
      <c r="C275" s="57" t="s">
        <v>372</v>
      </c>
      <c r="D275" s="126">
        <v>190</v>
      </c>
      <c r="E275" s="126">
        <v>190</v>
      </c>
      <c r="F275" s="126">
        <v>0</v>
      </c>
      <c r="G275" s="126">
        <v>190</v>
      </c>
      <c r="H275" s="174">
        <v>2.6736842105263157</v>
      </c>
    </row>
    <row r="276" spans="1:8" ht="12.75" customHeight="1">
      <c r="A276" s="262"/>
      <c r="B276" s="5" t="s">
        <v>159</v>
      </c>
      <c r="C276" s="57" t="s">
        <v>524</v>
      </c>
      <c r="D276" s="126">
        <v>28</v>
      </c>
      <c r="E276" s="126">
        <v>24</v>
      </c>
      <c r="F276" s="126">
        <v>0</v>
      </c>
      <c r="G276" s="126">
        <v>24</v>
      </c>
      <c r="H276" s="174">
        <v>4</v>
      </c>
    </row>
    <row r="277" spans="1:8" ht="12.75" customHeight="1">
      <c r="A277" s="262"/>
      <c r="B277" s="5" t="s">
        <v>159</v>
      </c>
      <c r="C277" s="57" t="s">
        <v>394</v>
      </c>
      <c r="D277" s="126">
        <v>1506</v>
      </c>
      <c r="E277" s="126">
        <v>1124</v>
      </c>
      <c r="F277" s="126">
        <v>15</v>
      </c>
      <c r="G277" s="126">
        <v>1109</v>
      </c>
      <c r="H277" s="174">
        <v>4.5</v>
      </c>
    </row>
    <row r="278" spans="1:8" ht="12.75" customHeight="1">
      <c r="A278" s="262"/>
      <c r="B278" s="5" t="s">
        <v>159</v>
      </c>
      <c r="C278" s="57"/>
      <c r="D278" s="126"/>
      <c r="E278" s="126"/>
      <c r="F278" s="126"/>
      <c r="G278" s="126"/>
      <c r="H278" s="174"/>
    </row>
    <row r="279" spans="1:8" ht="12.75" customHeight="1">
      <c r="A279" s="262"/>
      <c r="B279" s="5" t="s">
        <v>153</v>
      </c>
      <c r="C279" s="57" t="s">
        <v>468</v>
      </c>
      <c r="D279" s="126">
        <v>180</v>
      </c>
      <c r="E279" s="126">
        <v>97</v>
      </c>
      <c r="F279" s="126">
        <v>97</v>
      </c>
      <c r="G279" s="126">
        <v>0</v>
      </c>
      <c r="H279" s="174" t="s">
        <v>559</v>
      </c>
    </row>
    <row r="280" spans="1:8" ht="12.75" customHeight="1">
      <c r="A280" s="262"/>
      <c r="B280" s="5" t="s">
        <v>153</v>
      </c>
      <c r="C280" s="57" t="s">
        <v>407</v>
      </c>
      <c r="D280" s="126">
        <v>35</v>
      </c>
      <c r="E280" s="126">
        <v>21</v>
      </c>
      <c r="F280" s="126">
        <v>21</v>
      </c>
      <c r="G280" s="126">
        <v>0</v>
      </c>
      <c r="H280" s="174" t="s">
        <v>560</v>
      </c>
    </row>
    <row r="281" spans="1:8" ht="12.75" customHeight="1">
      <c r="A281" s="262"/>
      <c r="B281" s="5" t="s">
        <v>153</v>
      </c>
      <c r="C281" s="57" t="s">
        <v>408</v>
      </c>
      <c r="D281" s="126">
        <v>240</v>
      </c>
      <c r="E281" s="126">
        <v>48</v>
      </c>
      <c r="F281" s="126">
        <v>48</v>
      </c>
      <c r="G281" s="126">
        <v>0</v>
      </c>
      <c r="H281" s="174">
        <v>1.5</v>
      </c>
    </row>
    <row r="282" spans="1:8" ht="12.75" customHeight="1">
      <c r="A282" s="262"/>
      <c r="B282" s="5" t="s">
        <v>153</v>
      </c>
      <c r="C282" s="57" t="s">
        <v>506</v>
      </c>
      <c r="D282" s="126">
        <v>100</v>
      </c>
      <c r="E282" s="126">
        <v>13</v>
      </c>
      <c r="F282" s="126">
        <v>8</v>
      </c>
      <c r="G282" s="126">
        <v>0</v>
      </c>
      <c r="H282" s="174">
        <v>2.3</v>
      </c>
    </row>
    <row r="283" spans="1:8" ht="12.75" customHeight="1">
      <c r="A283" s="262"/>
      <c r="B283" s="5" t="s">
        <v>153</v>
      </c>
      <c r="C283" s="57" t="s">
        <v>552</v>
      </c>
      <c r="D283" s="126">
        <v>250</v>
      </c>
      <c r="E283" s="126">
        <v>5</v>
      </c>
      <c r="F283" s="126">
        <v>5</v>
      </c>
      <c r="G283" s="126">
        <v>0</v>
      </c>
      <c r="H283" s="174" t="s">
        <v>561</v>
      </c>
    </row>
    <row r="284" spans="1:8" ht="12.75" customHeight="1">
      <c r="A284" s="262"/>
      <c r="B284" s="5" t="s">
        <v>153</v>
      </c>
      <c r="C284" s="57" t="s">
        <v>379</v>
      </c>
      <c r="D284" s="126">
        <v>67</v>
      </c>
      <c r="E284" s="126">
        <v>4</v>
      </c>
      <c r="F284" s="126">
        <v>4</v>
      </c>
      <c r="G284" s="126">
        <v>0</v>
      </c>
      <c r="H284" s="174" t="s">
        <v>562</v>
      </c>
    </row>
    <row r="285" spans="1:8" ht="12.75" customHeight="1">
      <c r="A285" s="262"/>
      <c r="B285" s="5" t="s">
        <v>153</v>
      </c>
      <c r="C285" s="57" t="s">
        <v>563</v>
      </c>
      <c r="D285" s="126">
        <v>410</v>
      </c>
      <c r="E285" s="126">
        <v>280</v>
      </c>
      <c r="F285" s="126">
        <v>165</v>
      </c>
      <c r="G285" s="126">
        <v>0</v>
      </c>
      <c r="H285" s="174" t="s">
        <v>564</v>
      </c>
    </row>
    <row r="286" spans="1:8" ht="12.75" customHeight="1">
      <c r="A286" s="262"/>
      <c r="B286" s="5" t="s">
        <v>153</v>
      </c>
      <c r="C286" s="57" t="s">
        <v>565</v>
      </c>
      <c r="D286" s="126">
        <v>380</v>
      </c>
      <c r="E286" s="126">
        <v>4</v>
      </c>
      <c r="F286" s="126">
        <v>4</v>
      </c>
      <c r="G286" s="126">
        <v>0</v>
      </c>
      <c r="H286" s="174">
        <v>1.6</v>
      </c>
    </row>
    <row r="287" spans="1:8" ht="12.75" customHeight="1">
      <c r="A287" s="262"/>
      <c r="B287" s="5" t="s">
        <v>81</v>
      </c>
      <c r="C287" s="57" t="s">
        <v>641</v>
      </c>
      <c r="D287" s="126">
        <v>135</v>
      </c>
      <c r="E287" s="126">
        <v>135</v>
      </c>
      <c r="F287" s="126">
        <v>135</v>
      </c>
      <c r="G287" s="126"/>
      <c r="H287" s="174">
        <v>0.4</v>
      </c>
    </row>
    <row r="288" spans="1:8" ht="12.75" customHeight="1">
      <c r="A288" s="262"/>
      <c r="B288" s="5" t="s">
        <v>81</v>
      </c>
      <c r="C288" s="57" t="s">
        <v>637</v>
      </c>
      <c r="D288" s="126">
        <v>200</v>
      </c>
      <c r="E288" s="126">
        <v>46</v>
      </c>
      <c r="F288" s="126">
        <v>46</v>
      </c>
      <c r="G288" s="126"/>
      <c r="H288" s="174">
        <v>3</v>
      </c>
    </row>
    <row r="289" spans="1:8" ht="12.75" customHeight="1">
      <c r="A289" s="262"/>
      <c r="B289" s="5" t="s">
        <v>81</v>
      </c>
      <c r="C289" s="57" t="s">
        <v>638</v>
      </c>
      <c r="D289" s="126">
        <v>48</v>
      </c>
      <c r="E289" s="126">
        <v>46</v>
      </c>
      <c r="F289" s="126">
        <v>46</v>
      </c>
      <c r="G289" s="126"/>
      <c r="H289" s="174">
        <v>0.5</v>
      </c>
    </row>
    <row r="290" spans="1:8" ht="12.75" customHeight="1">
      <c r="A290" s="260"/>
      <c r="B290" s="5" t="s">
        <v>81</v>
      </c>
      <c r="C290" s="57" t="s">
        <v>660</v>
      </c>
      <c r="D290" s="191">
        <v>653</v>
      </c>
      <c r="E290" s="191">
        <v>153</v>
      </c>
      <c r="F290" s="191">
        <v>151</v>
      </c>
      <c r="G290" s="191">
        <v>2</v>
      </c>
      <c r="H290" s="192">
        <v>3.7</v>
      </c>
    </row>
    <row r="291" spans="1:8" ht="12.75" customHeight="1">
      <c r="A291" s="260"/>
      <c r="B291" s="5" t="s">
        <v>81</v>
      </c>
      <c r="C291" s="57" t="s">
        <v>637</v>
      </c>
      <c r="D291" s="191">
        <v>43</v>
      </c>
      <c r="E291" s="191">
        <v>15</v>
      </c>
      <c r="F291" s="191">
        <v>15</v>
      </c>
      <c r="G291" s="191"/>
      <c r="H291" s="192">
        <v>1.8</v>
      </c>
    </row>
    <row r="292" spans="1:8" ht="12.75" customHeight="1">
      <c r="A292" s="260"/>
      <c r="B292" s="5" t="s">
        <v>81</v>
      </c>
      <c r="C292" s="57" t="s">
        <v>661</v>
      </c>
      <c r="D292" s="191">
        <v>900</v>
      </c>
      <c r="E292" s="191">
        <v>685</v>
      </c>
      <c r="F292" s="191">
        <v>685</v>
      </c>
      <c r="G292" s="191"/>
      <c r="H292" s="192">
        <v>4.2</v>
      </c>
    </row>
    <row r="293" spans="1:8" ht="12.75">
      <c r="A293" s="260"/>
      <c r="B293" s="5" t="s">
        <v>81</v>
      </c>
      <c r="C293" s="57" t="s">
        <v>662</v>
      </c>
      <c r="D293" s="191">
        <v>730</v>
      </c>
      <c r="E293" s="191">
        <v>290</v>
      </c>
      <c r="F293" s="191">
        <v>290</v>
      </c>
      <c r="G293" s="191"/>
      <c r="H293" s="192">
        <v>3</v>
      </c>
    </row>
    <row r="294" spans="1:8" ht="12.75">
      <c r="A294" s="260"/>
      <c r="B294" s="5" t="s">
        <v>81</v>
      </c>
      <c r="C294" s="57" t="s">
        <v>663</v>
      </c>
      <c r="D294" s="126">
        <v>1155</v>
      </c>
      <c r="E294" s="126">
        <v>28</v>
      </c>
      <c r="F294" s="126">
        <v>28</v>
      </c>
      <c r="G294" s="126"/>
      <c r="H294" s="174">
        <v>5</v>
      </c>
    </row>
    <row r="295" spans="1:8" ht="12.75">
      <c r="A295" s="257">
        <v>20</v>
      </c>
      <c r="B295" s="2" t="s">
        <v>43</v>
      </c>
      <c r="C295" s="230"/>
      <c r="D295" s="102">
        <f>SUM(D296:D318)</f>
        <v>7612</v>
      </c>
      <c r="E295" s="102">
        <f>SUM(E296:E318)</f>
        <v>2489</v>
      </c>
      <c r="F295" s="102">
        <f>SUM(F296:F318)</f>
        <v>1741</v>
      </c>
      <c r="G295" s="102">
        <f>SUM(G296:G318)</f>
        <v>1414</v>
      </c>
      <c r="H295" s="144"/>
    </row>
    <row r="296" spans="1:8" ht="12.75">
      <c r="A296" s="262"/>
      <c r="B296" s="5" t="s">
        <v>119</v>
      </c>
      <c r="C296" s="57" t="s">
        <v>391</v>
      </c>
      <c r="D296" s="191">
        <v>200</v>
      </c>
      <c r="E296" s="191">
        <v>28</v>
      </c>
      <c r="F296" s="191">
        <v>28</v>
      </c>
      <c r="G296" s="191"/>
      <c r="H296" s="192">
        <v>2.3</v>
      </c>
    </row>
    <row r="297" spans="1:8" ht="12.75">
      <c r="A297" s="262"/>
      <c r="B297" s="5" t="s">
        <v>119</v>
      </c>
      <c r="C297" s="57" t="s">
        <v>374</v>
      </c>
      <c r="D297" s="191">
        <v>80</v>
      </c>
      <c r="E297" s="191">
        <v>60</v>
      </c>
      <c r="F297" s="191">
        <v>60</v>
      </c>
      <c r="G297" s="191"/>
      <c r="H297" s="192">
        <v>0.3</v>
      </c>
    </row>
    <row r="298" spans="1:8" ht="12.75">
      <c r="A298" s="272"/>
      <c r="B298" s="5" t="s">
        <v>127</v>
      </c>
      <c r="C298" s="57" t="s">
        <v>388</v>
      </c>
      <c r="D298" s="191">
        <v>45</v>
      </c>
      <c r="E298" s="191">
        <v>45</v>
      </c>
      <c r="F298" s="191">
        <v>0</v>
      </c>
      <c r="G298" s="191">
        <v>45</v>
      </c>
      <c r="H298" s="192" t="s">
        <v>480</v>
      </c>
    </row>
    <row r="299" spans="1:8" ht="12.75">
      <c r="A299" s="272"/>
      <c r="B299" s="5" t="s">
        <v>127</v>
      </c>
      <c r="C299" s="57" t="s">
        <v>478</v>
      </c>
      <c r="D299" s="191">
        <v>175</v>
      </c>
      <c r="E299" s="191">
        <v>175</v>
      </c>
      <c r="F299" s="191">
        <v>175</v>
      </c>
      <c r="G299" s="191">
        <v>0</v>
      </c>
      <c r="H299" s="192">
        <v>1.2</v>
      </c>
    </row>
    <row r="300" spans="1:8" ht="12.75">
      <c r="A300" s="272"/>
      <c r="B300" s="5" t="s">
        <v>127</v>
      </c>
      <c r="C300" s="57" t="s">
        <v>479</v>
      </c>
      <c r="D300" s="191">
        <v>41</v>
      </c>
      <c r="E300" s="191">
        <v>41</v>
      </c>
      <c r="F300" s="191">
        <v>41</v>
      </c>
      <c r="G300" s="191">
        <v>0</v>
      </c>
      <c r="H300" s="192">
        <v>2.7</v>
      </c>
    </row>
    <row r="301" spans="1:8" ht="12.75">
      <c r="A301" s="272"/>
      <c r="B301" s="5" t="s">
        <v>134</v>
      </c>
      <c r="C301" s="57" t="s">
        <v>415</v>
      </c>
      <c r="D301" s="191">
        <v>50</v>
      </c>
      <c r="E301" s="191">
        <v>50</v>
      </c>
      <c r="F301" s="191">
        <v>0</v>
      </c>
      <c r="G301" s="191">
        <v>50</v>
      </c>
      <c r="H301" s="192">
        <v>4</v>
      </c>
    </row>
    <row r="302" spans="1:8" ht="12.75">
      <c r="A302" s="272"/>
      <c r="B302" s="5" t="s">
        <v>159</v>
      </c>
      <c r="C302" s="57" t="s">
        <v>484</v>
      </c>
      <c r="D302" s="191">
        <v>789</v>
      </c>
      <c r="E302" s="191">
        <v>72</v>
      </c>
      <c r="F302" s="191">
        <v>52</v>
      </c>
      <c r="G302" s="191">
        <v>686</v>
      </c>
      <c r="H302" s="192">
        <v>3.5</v>
      </c>
    </row>
    <row r="303" spans="1:8" ht="12.75">
      <c r="A303" s="272"/>
      <c r="B303" s="5" t="s">
        <v>159</v>
      </c>
      <c r="C303" s="57" t="s">
        <v>485</v>
      </c>
      <c r="D303" s="191">
        <v>422</v>
      </c>
      <c r="E303" s="191">
        <v>358</v>
      </c>
      <c r="F303" s="191">
        <v>0</v>
      </c>
      <c r="G303" s="191">
        <v>358</v>
      </c>
      <c r="H303" s="192">
        <v>3</v>
      </c>
    </row>
    <row r="304" spans="1:8" ht="12.75">
      <c r="A304" s="272"/>
      <c r="B304" s="5" t="s">
        <v>159</v>
      </c>
      <c r="C304" s="231" t="s">
        <v>478</v>
      </c>
      <c r="D304" s="195">
        <v>165</v>
      </c>
      <c r="E304" s="195">
        <v>154</v>
      </c>
      <c r="F304" s="195">
        <v>54</v>
      </c>
      <c r="G304" s="195">
        <v>100</v>
      </c>
      <c r="H304" s="174">
        <v>2</v>
      </c>
    </row>
    <row r="305" spans="1:8" ht="12.75">
      <c r="A305" s="272"/>
      <c r="B305" s="5" t="s">
        <v>159</v>
      </c>
      <c r="C305" s="57" t="s">
        <v>430</v>
      </c>
      <c r="D305" s="191">
        <v>158</v>
      </c>
      <c r="E305" s="191">
        <v>158</v>
      </c>
      <c r="F305" s="191">
        <v>0</v>
      </c>
      <c r="G305" s="191">
        <v>158</v>
      </c>
      <c r="H305" s="192">
        <v>2.5</v>
      </c>
    </row>
    <row r="306" spans="1:8" ht="12.75">
      <c r="A306" s="272"/>
      <c r="B306" s="5" t="s">
        <v>153</v>
      </c>
      <c r="C306" s="57" t="s">
        <v>408</v>
      </c>
      <c r="D306" s="191">
        <v>480</v>
      </c>
      <c r="E306" s="191">
        <v>150</v>
      </c>
      <c r="F306" s="191">
        <v>150</v>
      </c>
      <c r="G306" s="191">
        <v>0</v>
      </c>
      <c r="H306" s="192">
        <v>1.5</v>
      </c>
    </row>
    <row r="307" spans="1:8" ht="12.75">
      <c r="A307" s="272"/>
      <c r="B307" s="5" t="s">
        <v>153</v>
      </c>
      <c r="C307" s="57" t="s">
        <v>398</v>
      </c>
      <c r="D307" s="191">
        <v>215</v>
      </c>
      <c r="E307" s="191">
        <v>13</v>
      </c>
      <c r="F307" s="191">
        <v>13</v>
      </c>
      <c r="G307" s="191">
        <v>0</v>
      </c>
      <c r="H307" s="192" t="s">
        <v>566</v>
      </c>
    </row>
    <row r="308" spans="1:8" ht="12.75">
      <c r="A308" s="272"/>
      <c r="B308" s="5" t="s">
        <v>153</v>
      </c>
      <c r="C308" s="57" t="s">
        <v>567</v>
      </c>
      <c r="D308" s="191">
        <v>140</v>
      </c>
      <c r="E308" s="191">
        <v>34</v>
      </c>
      <c r="F308" s="191">
        <v>34</v>
      </c>
      <c r="G308" s="191">
        <v>0</v>
      </c>
      <c r="H308" s="192" t="s">
        <v>568</v>
      </c>
    </row>
    <row r="309" spans="1:8" ht="12.75">
      <c r="A309" s="272"/>
      <c r="B309" s="5" t="s">
        <v>153</v>
      </c>
      <c r="C309" s="57" t="s">
        <v>410</v>
      </c>
      <c r="D309" s="191">
        <v>32</v>
      </c>
      <c r="E309" s="191">
        <v>14</v>
      </c>
      <c r="F309" s="191">
        <v>14</v>
      </c>
      <c r="G309" s="191">
        <v>0</v>
      </c>
      <c r="H309" s="192" t="s">
        <v>569</v>
      </c>
    </row>
    <row r="310" spans="1:8" ht="12.75">
      <c r="A310" s="272"/>
      <c r="B310" s="5" t="s">
        <v>153</v>
      </c>
      <c r="C310" s="57" t="s">
        <v>418</v>
      </c>
      <c r="D310" s="191">
        <v>400</v>
      </c>
      <c r="E310" s="191">
        <v>38</v>
      </c>
      <c r="F310" s="191">
        <v>38</v>
      </c>
      <c r="G310" s="191">
        <v>0</v>
      </c>
      <c r="H310" s="192" t="s">
        <v>570</v>
      </c>
    </row>
    <row r="311" spans="1:8" ht="12.75">
      <c r="A311" s="272"/>
      <c r="B311" s="5" t="s">
        <v>81</v>
      </c>
      <c r="C311" s="57" t="s">
        <v>638</v>
      </c>
      <c r="D311" s="191">
        <v>105</v>
      </c>
      <c r="E311" s="191">
        <v>103</v>
      </c>
      <c r="F311" s="191">
        <v>103</v>
      </c>
      <c r="G311" s="191"/>
      <c r="H311" s="192">
        <v>0.5</v>
      </c>
    </row>
    <row r="312" spans="1:8" ht="12.75">
      <c r="A312" s="272"/>
      <c r="B312" s="5" t="s">
        <v>81</v>
      </c>
      <c r="C312" s="57" t="s">
        <v>641</v>
      </c>
      <c r="D312" s="191">
        <v>240</v>
      </c>
      <c r="E312" s="191">
        <v>190</v>
      </c>
      <c r="F312" s="191">
        <v>190</v>
      </c>
      <c r="G312" s="191"/>
      <c r="H312" s="192">
        <v>0.3</v>
      </c>
    </row>
    <row r="313" spans="1:8" ht="12.75">
      <c r="A313" s="272"/>
      <c r="B313" s="5" t="s">
        <v>81</v>
      </c>
      <c r="C313" s="57" t="s">
        <v>642</v>
      </c>
      <c r="D313" s="191">
        <v>210</v>
      </c>
      <c r="E313" s="191">
        <v>154</v>
      </c>
      <c r="F313" s="191">
        <v>154</v>
      </c>
      <c r="G313" s="191"/>
      <c r="H313" s="192">
        <v>0.5</v>
      </c>
    </row>
    <row r="314" spans="1:8" ht="12.75">
      <c r="A314" s="272"/>
      <c r="B314" s="5" t="s">
        <v>81</v>
      </c>
      <c r="C314" s="57" t="s">
        <v>644</v>
      </c>
      <c r="D314" s="191">
        <v>632</v>
      </c>
      <c r="E314" s="191">
        <v>86</v>
      </c>
      <c r="F314" s="191">
        <v>86</v>
      </c>
      <c r="G314" s="191"/>
      <c r="H314" s="192">
        <v>1.5</v>
      </c>
    </row>
    <row r="315" spans="1:8" ht="12.75">
      <c r="A315" s="272"/>
      <c r="B315" s="5" t="s">
        <v>81</v>
      </c>
      <c r="C315" s="57" t="s">
        <v>660</v>
      </c>
      <c r="D315" s="191">
        <v>284</v>
      </c>
      <c r="E315" s="191">
        <v>17</v>
      </c>
      <c r="F315" s="191"/>
      <c r="G315" s="191">
        <v>17</v>
      </c>
      <c r="H315" s="192">
        <v>4.5</v>
      </c>
    </row>
    <row r="316" spans="1:8" ht="12.75">
      <c r="A316" s="272"/>
      <c r="B316" s="5" t="s">
        <v>81</v>
      </c>
      <c r="C316" s="57" t="s">
        <v>661</v>
      </c>
      <c r="D316" s="191">
        <v>949</v>
      </c>
      <c r="E316" s="191">
        <v>100</v>
      </c>
      <c r="F316" s="191">
        <v>100</v>
      </c>
      <c r="G316" s="191"/>
      <c r="H316" s="192">
        <v>5</v>
      </c>
    </row>
    <row r="317" spans="1:8" ht="12.75">
      <c r="A317" s="260"/>
      <c r="B317" s="5" t="s">
        <v>81</v>
      </c>
      <c r="C317" s="57" t="s">
        <v>662</v>
      </c>
      <c r="D317" s="191">
        <v>900</v>
      </c>
      <c r="E317" s="191">
        <v>406</v>
      </c>
      <c r="F317" s="191">
        <v>406</v>
      </c>
      <c r="G317" s="191"/>
      <c r="H317" s="192">
        <v>4</v>
      </c>
    </row>
    <row r="318" spans="1:8" ht="12.75">
      <c r="A318" s="260"/>
      <c r="B318" s="5" t="s">
        <v>81</v>
      </c>
      <c r="C318" s="57" t="s">
        <v>663</v>
      </c>
      <c r="D318" s="191">
        <v>900</v>
      </c>
      <c r="E318" s="191">
        <v>43</v>
      </c>
      <c r="F318" s="191">
        <v>43</v>
      </c>
      <c r="G318" s="191"/>
      <c r="H318" s="192">
        <v>2.6</v>
      </c>
    </row>
    <row r="319" spans="1:8" ht="12.75" customHeight="1">
      <c r="A319" s="257">
        <v>21</v>
      </c>
      <c r="B319" s="2" t="s">
        <v>62</v>
      </c>
      <c r="C319" s="230"/>
      <c r="D319" s="102">
        <f>SUM(D320:D337)</f>
        <v>3525</v>
      </c>
      <c r="E319" s="102">
        <f>SUM(E320:E337)</f>
        <v>1307</v>
      </c>
      <c r="F319" s="102">
        <f>SUM(F320:F337)</f>
        <v>722</v>
      </c>
      <c r="G319" s="102">
        <f>SUM(G320:G337)</f>
        <v>475</v>
      </c>
      <c r="H319" s="144"/>
    </row>
    <row r="320" spans="1:8" ht="12.75" customHeight="1">
      <c r="A320" s="262"/>
      <c r="B320" s="5" t="s">
        <v>119</v>
      </c>
      <c r="C320" s="57" t="s">
        <v>392</v>
      </c>
      <c r="D320" s="191">
        <v>300</v>
      </c>
      <c r="E320" s="191">
        <v>30</v>
      </c>
      <c r="F320" s="191">
        <v>30</v>
      </c>
      <c r="G320" s="191"/>
      <c r="H320" s="192">
        <v>2.2</v>
      </c>
    </row>
    <row r="321" spans="1:8" ht="12.75" customHeight="1">
      <c r="A321" s="262"/>
      <c r="B321" s="5" t="s">
        <v>159</v>
      </c>
      <c r="C321" s="57" t="s">
        <v>506</v>
      </c>
      <c r="D321" s="191">
        <v>20</v>
      </c>
      <c r="E321" s="191">
        <v>2</v>
      </c>
      <c r="F321" s="191">
        <v>0</v>
      </c>
      <c r="G321" s="191">
        <v>0</v>
      </c>
      <c r="H321" s="192">
        <v>3</v>
      </c>
    </row>
    <row r="322" spans="1:8" ht="12.75" customHeight="1">
      <c r="A322" s="262"/>
      <c r="B322" s="5" t="s">
        <v>159</v>
      </c>
      <c r="C322" s="57" t="s">
        <v>484</v>
      </c>
      <c r="D322" s="191">
        <v>300</v>
      </c>
      <c r="E322" s="191">
        <v>4</v>
      </c>
      <c r="F322" s="191">
        <v>0</v>
      </c>
      <c r="G322" s="191">
        <v>0</v>
      </c>
      <c r="H322" s="192">
        <v>3</v>
      </c>
    </row>
    <row r="323" spans="1:8" ht="12.75" customHeight="1">
      <c r="A323" s="262"/>
      <c r="B323" s="5" t="s">
        <v>159</v>
      </c>
      <c r="C323" s="57" t="s">
        <v>378</v>
      </c>
      <c r="D323" s="191">
        <v>151</v>
      </c>
      <c r="E323" s="191">
        <v>14</v>
      </c>
      <c r="F323" s="191">
        <v>3</v>
      </c>
      <c r="G323" s="191">
        <v>0</v>
      </c>
      <c r="H323" s="192">
        <v>3</v>
      </c>
    </row>
    <row r="324" spans="1:8" ht="12.75" customHeight="1">
      <c r="A324" s="262"/>
      <c r="B324" s="5" t="s">
        <v>159</v>
      </c>
      <c r="C324" s="57" t="s">
        <v>372</v>
      </c>
      <c r="D324" s="191">
        <v>141</v>
      </c>
      <c r="E324" s="191">
        <v>141</v>
      </c>
      <c r="F324" s="191">
        <v>0</v>
      </c>
      <c r="G324" s="191">
        <v>141</v>
      </c>
      <c r="H324" s="192">
        <v>3</v>
      </c>
    </row>
    <row r="325" spans="1:8" ht="12.75" customHeight="1">
      <c r="A325" s="262"/>
      <c r="B325" s="5" t="s">
        <v>159</v>
      </c>
      <c r="C325" s="57" t="s">
        <v>429</v>
      </c>
      <c r="D325" s="191">
        <v>71</v>
      </c>
      <c r="E325" s="191">
        <v>71</v>
      </c>
      <c r="F325" s="191">
        <v>0</v>
      </c>
      <c r="G325" s="191">
        <v>71</v>
      </c>
      <c r="H325" s="192">
        <v>4.5</v>
      </c>
    </row>
    <row r="326" spans="1:8" ht="12.75" customHeight="1">
      <c r="A326" s="262"/>
      <c r="B326" s="5" t="s">
        <v>159</v>
      </c>
      <c r="C326" s="57" t="s">
        <v>727</v>
      </c>
      <c r="D326" s="191">
        <v>49</v>
      </c>
      <c r="E326" s="191">
        <v>49</v>
      </c>
      <c r="F326" s="191">
        <v>0</v>
      </c>
      <c r="G326" s="191">
        <v>49</v>
      </c>
      <c r="H326" s="192">
        <v>4</v>
      </c>
    </row>
    <row r="327" spans="1:8" ht="12.75" customHeight="1">
      <c r="A327" s="262"/>
      <c r="B327" s="5" t="s">
        <v>159</v>
      </c>
      <c r="C327" s="57" t="s">
        <v>380</v>
      </c>
      <c r="D327" s="191">
        <v>90</v>
      </c>
      <c r="E327" s="191">
        <v>90</v>
      </c>
      <c r="F327" s="191">
        <v>0</v>
      </c>
      <c r="G327" s="191">
        <v>0</v>
      </c>
      <c r="H327" s="192">
        <v>2.2</v>
      </c>
    </row>
    <row r="328" spans="1:8" ht="12.75" customHeight="1">
      <c r="A328" s="262"/>
      <c r="B328" s="5" t="s">
        <v>159</v>
      </c>
      <c r="C328" s="57" t="s">
        <v>384</v>
      </c>
      <c r="D328" s="191">
        <v>163</v>
      </c>
      <c r="E328" s="191">
        <v>163</v>
      </c>
      <c r="F328" s="191">
        <v>0</v>
      </c>
      <c r="G328" s="191">
        <v>163</v>
      </c>
      <c r="H328" s="192">
        <v>4</v>
      </c>
    </row>
    <row r="329" spans="1:8" ht="12.75" customHeight="1">
      <c r="A329" s="262"/>
      <c r="B329" s="5" t="s">
        <v>153</v>
      </c>
      <c r="C329" s="57" t="s">
        <v>468</v>
      </c>
      <c r="D329" s="191">
        <v>40</v>
      </c>
      <c r="E329" s="191">
        <v>34</v>
      </c>
      <c r="F329" s="191">
        <v>34</v>
      </c>
      <c r="G329" s="191">
        <v>0</v>
      </c>
      <c r="H329" s="192">
        <v>0.3</v>
      </c>
    </row>
    <row r="330" spans="1:8" ht="12.75" customHeight="1">
      <c r="A330" s="262"/>
      <c r="B330" s="5" t="s">
        <v>153</v>
      </c>
      <c r="C330" s="57" t="s">
        <v>465</v>
      </c>
      <c r="D330" s="191">
        <v>454</v>
      </c>
      <c r="E330" s="191">
        <v>444</v>
      </c>
      <c r="F330" s="191">
        <v>444</v>
      </c>
      <c r="G330" s="191">
        <v>0</v>
      </c>
      <c r="H330" s="192">
        <v>0.8</v>
      </c>
    </row>
    <row r="331" spans="1:8" ht="12.75" customHeight="1">
      <c r="A331" s="262"/>
      <c r="B331" s="5" t="s">
        <v>153</v>
      </c>
      <c r="C331" s="57" t="s">
        <v>485</v>
      </c>
      <c r="D331" s="191">
        <v>1050</v>
      </c>
      <c r="E331" s="191">
        <v>97</v>
      </c>
      <c r="F331" s="191">
        <v>94</v>
      </c>
      <c r="G331" s="191">
        <v>0</v>
      </c>
      <c r="H331" s="192" t="s">
        <v>572</v>
      </c>
    </row>
    <row r="332" spans="1:8" ht="12.75" customHeight="1">
      <c r="A332" s="262"/>
      <c r="B332" s="5" t="s">
        <v>153</v>
      </c>
      <c r="C332" s="57"/>
      <c r="D332" s="191"/>
      <c r="E332" s="191"/>
      <c r="F332" s="191"/>
      <c r="G332" s="191"/>
      <c r="H332" s="192"/>
    </row>
    <row r="333" spans="1:8" ht="12.75" customHeight="1">
      <c r="A333" s="262"/>
      <c r="B333" s="5" t="s">
        <v>81</v>
      </c>
      <c r="C333" s="57" t="s">
        <v>639</v>
      </c>
      <c r="D333" s="191">
        <v>146</v>
      </c>
      <c r="E333" s="191">
        <v>57</v>
      </c>
      <c r="F333" s="191">
        <v>57</v>
      </c>
      <c r="G333" s="191"/>
      <c r="H333" s="192">
        <v>0.7</v>
      </c>
    </row>
    <row r="334" spans="1:8" ht="12.75" customHeight="1">
      <c r="A334" s="262"/>
      <c r="B334" s="5" t="s">
        <v>81</v>
      </c>
      <c r="C334" s="57" t="s">
        <v>645</v>
      </c>
      <c r="D334" s="191">
        <v>302</v>
      </c>
      <c r="E334" s="191">
        <v>52</v>
      </c>
      <c r="F334" s="191">
        <v>52</v>
      </c>
      <c r="G334" s="191"/>
      <c r="H334" s="192">
        <v>2</v>
      </c>
    </row>
    <row r="335" spans="1:8" ht="12.75" customHeight="1">
      <c r="A335" s="262"/>
      <c r="B335" s="5" t="s">
        <v>81</v>
      </c>
      <c r="C335" s="57" t="s">
        <v>660</v>
      </c>
      <c r="D335" s="191">
        <v>125</v>
      </c>
      <c r="E335" s="191">
        <v>8</v>
      </c>
      <c r="F335" s="191">
        <v>8</v>
      </c>
      <c r="G335" s="191"/>
      <c r="H335" s="192">
        <v>1.2</v>
      </c>
    </row>
    <row r="336" spans="1:8" ht="12.75" customHeight="1">
      <c r="A336" s="262"/>
      <c r="B336" s="5" t="s">
        <v>81</v>
      </c>
      <c r="C336" s="57" t="s">
        <v>654</v>
      </c>
      <c r="D336" s="191">
        <v>123</v>
      </c>
      <c r="E336" s="191">
        <v>51</v>
      </c>
      <c r="F336" s="191"/>
      <c r="G336" s="191">
        <v>51</v>
      </c>
      <c r="H336" s="192">
        <v>4.5</v>
      </c>
    </row>
    <row r="337" spans="1:8" ht="12.75" customHeight="1">
      <c r="A337" s="262"/>
      <c r="B337" s="5" t="s">
        <v>81</v>
      </c>
      <c r="C337" s="57"/>
      <c r="D337" s="191"/>
      <c r="E337" s="191"/>
      <c r="F337" s="191"/>
      <c r="G337" s="191"/>
      <c r="H337" s="192"/>
    </row>
    <row r="338" spans="1:8" ht="12.75" customHeight="1">
      <c r="A338" s="257">
        <v>22</v>
      </c>
      <c r="B338" s="2" t="s">
        <v>87</v>
      </c>
      <c r="C338" s="35"/>
      <c r="D338" s="102">
        <f>SUM(D339:D342)</f>
        <v>530</v>
      </c>
      <c r="E338" s="102">
        <f>SUM(E339:E342)</f>
        <v>217</v>
      </c>
      <c r="F338" s="102">
        <f>SUM(F339:F342)</f>
        <v>217</v>
      </c>
      <c r="G338" s="102">
        <f>SUM(G339:G342)</f>
        <v>0</v>
      </c>
      <c r="H338" s="144"/>
    </row>
    <row r="339" spans="1:8" ht="12.75" customHeight="1">
      <c r="A339" s="260"/>
      <c r="B339" s="5" t="s">
        <v>119</v>
      </c>
      <c r="C339" s="57" t="s">
        <v>393</v>
      </c>
      <c r="D339" s="191">
        <v>300</v>
      </c>
      <c r="E339" s="191">
        <v>126</v>
      </c>
      <c r="F339" s="191">
        <v>126</v>
      </c>
      <c r="G339" s="191"/>
      <c r="H339" s="192">
        <v>2</v>
      </c>
    </row>
    <row r="340" spans="1:8" ht="12.75" customHeight="1">
      <c r="A340" s="260"/>
      <c r="B340" s="5" t="s">
        <v>119</v>
      </c>
      <c r="C340" s="57" t="s">
        <v>394</v>
      </c>
      <c r="D340" s="191">
        <v>150</v>
      </c>
      <c r="E340" s="191">
        <v>11</v>
      </c>
      <c r="F340" s="191">
        <v>11</v>
      </c>
      <c r="G340" s="191"/>
      <c r="H340" s="192">
        <v>3</v>
      </c>
    </row>
    <row r="341" spans="1:8" ht="12.75" customHeight="1">
      <c r="A341" s="260"/>
      <c r="B341" s="5" t="s">
        <v>134</v>
      </c>
      <c r="C341" s="57" t="s">
        <v>426</v>
      </c>
      <c r="D341" s="191">
        <v>50</v>
      </c>
      <c r="E341" s="191">
        <v>50</v>
      </c>
      <c r="F341" s="191">
        <v>50</v>
      </c>
      <c r="G341" s="191">
        <v>0</v>
      </c>
      <c r="H341" s="192">
        <v>1.5</v>
      </c>
    </row>
    <row r="342" spans="1:8" ht="12.75" customHeight="1">
      <c r="A342" s="265"/>
      <c r="B342" s="5" t="s">
        <v>134</v>
      </c>
      <c r="C342" s="57" t="s">
        <v>478</v>
      </c>
      <c r="D342" s="191">
        <v>30</v>
      </c>
      <c r="E342" s="191">
        <v>30</v>
      </c>
      <c r="F342" s="191">
        <v>30</v>
      </c>
      <c r="G342" s="191">
        <v>0</v>
      </c>
      <c r="H342" s="192">
        <v>1.5</v>
      </c>
    </row>
    <row r="343" spans="1:8" ht="12.75" customHeight="1">
      <c r="A343" s="257">
        <v>23</v>
      </c>
      <c r="B343" s="2" t="s">
        <v>665</v>
      </c>
      <c r="C343" s="35"/>
      <c r="D343" s="108">
        <f>SUM(D344:D344)</f>
        <v>90</v>
      </c>
      <c r="E343" s="108">
        <f>SUM(E344:E344)</f>
        <v>89</v>
      </c>
      <c r="F343" s="108">
        <f>SUM(F344:F344)</f>
        <v>89</v>
      </c>
      <c r="G343" s="108">
        <f>SUM(G344:G344)</f>
        <v>0</v>
      </c>
      <c r="H343" s="157"/>
    </row>
    <row r="344" spans="1:8" ht="12.75" customHeight="1">
      <c r="A344" s="263"/>
      <c r="B344" s="48" t="s">
        <v>81</v>
      </c>
      <c r="C344" s="19" t="s">
        <v>638</v>
      </c>
      <c r="D344" s="120">
        <v>90</v>
      </c>
      <c r="E344" s="120">
        <v>89</v>
      </c>
      <c r="F344" s="120">
        <v>89</v>
      </c>
      <c r="G344" s="120"/>
      <c r="H344" s="160">
        <v>0.5</v>
      </c>
    </row>
    <row r="345" spans="1:8" ht="12.75">
      <c r="A345" s="257">
        <v>24</v>
      </c>
      <c r="B345" s="2" t="s">
        <v>44</v>
      </c>
      <c r="C345" s="230"/>
      <c r="D345" s="102">
        <f>SUM(D346:D357)</f>
        <v>2742</v>
      </c>
      <c r="E345" s="102">
        <f>SUM(E346:E357)</f>
        <v>1099</v>
      </c>
      <c r="F345" s="102">
        <f>SUM(F346:F357)</f>
        <v>440</v>
      </c>
      <c r="G345" s="102">
        <f>SUM(G346:G357)</f>
        <v>659</v>
      </c>
      <c r="H345" s="144"/>
    </row>
    <row r="346" spans="1:8" ht="12.75">
      <c r="A346" s="260"/>
      <c r="B346" s="5" t="s">
        <v>134</v>
      </c>
      <c r="C346" s="57" t="s">
        <v>410</v>
      </c>
      <c r="D346" s="191">
        <v>6</v>
      </c>
      <c r="E346" s="191">
        <v>6</v>
      </c>
      <c r="F346" s="191">
        <v>6</v>
      </c>
      <c r="G346" s="191">
        <v>0</v>
      </c>
      <c r="H346" s="192" t="s">
        <v>509</v>
      </c>
    </row>
    <row r="347" spans="1:8" ht="12.75">
      <c r="A347" s="260"/>
      <c r="B347" s="5" t="s">
        <v>159</v>
      </c>
      <c r="C347" s="57" t="s">
        <v>727</v>
      </c>
      <c r="D347" s="191">
        <v>23</v>
      </c>
      <c r="E347" s="191">
        <v>23</v>
      </c>
      <c r="F347" s="191">
        <v>0</v>
      </c>
      <c r="G347" s="191">
        <v>23</v>
      </c>
      <c r="H347" s="192">
        <v>4</v>
      </c>
    </row>
    <row r="348" spans="1:8" ht="12.75">
      <c r="A348" s="260"/>
      <c r="B348" s="5" t="s">
        <v>159</v>
      </c>
      <c r="C348" s="57" t="s">
        <v>372</v>
      </c>
      <c r="D348" s="191">
        <v>268</v>
      </c>
      <c r="E348" s="191">
        <v>268</v>
      </c>
      <c r="F348" s="191">
        <v>0</v>
      </c>
      <c r="G348" s="191">
        <v>268</v>
      </c>
      <c r="H348" s="192">
        <v>3.5</v>
      </c>
    </row>
    <row r="349" spans="1:8" ht="12.75">
      <c r="A349" s="260"/>
      <c r="B349" s="5" t="s">
        <v>159</v>
      </c>
      <c r="C349" s="57" t="s">
        <v>482</v>
      </c>
      <c r="D349" s="191">
        <v>271</v>
      </c>
      <c r="E349" s="191">
        <v>271</v>
      </c>
      <c r="F349" s="191">
        <v>0</v>
      </c>
      <c r="G349" s="191">
        <v>271</v>
      </c>
      <c r="H349" s="192">
        <v>3.5</v>
      </c>
    </row>
    <row r="350" spans="1:8" ht="12.75">
      <c r="A350" s="260"/>
      <c r="B350" s="5" t="s">
        <v>159</v>
      </c>
      <c r="C350" s="57" t="s">
        <v>384</v>
      </c>
      <c r="D350" s="191">
        <v>64</v>
      </c>
      <c r="E350" s="191">
        <v>64</v>
      </c>
      <c r="F350" s="191">
        <v>0</v>
      </c>
      <c r="G350" s="191">
        <v>64</v>
      </c>
      <c r="H350" s="192">
        <v>3.5</v>
      </c>
    </row>
    <row r="351" spans="1:8" ht="12.75">
      <c r="A351" s="260"/>
      <c r="B351" s="5" t="s">
        <v>159</v>
      </c>
      <c r="C351" s="57" t="s">
        <v>394</v>
      </c>
      <c r="D351" s="191">
        <v>33</v>
      </c>
      <c r="E351" s="191">
        <v>33</v>
      </c>
      <c r="F351" s="191">
        <v>0</v>
      </c>
      <c r="G351" s="191">
        <v>33</v>
      </c>
      <c r="H351" s="192">
        <v>3</v>
      </c>
    </row>
    <row r="352" spans="1:8" ht="12.75">
      <c r="A352" s="260"/>
      <c r="B352" s="5" t="s">
        <v>153</v>
      </c>
      <c r="C352" s="57" t="s">
        <v>426</v>
      </c>
      <c r="D352" s="191">
        <v>410</v>
      </c>
      <c r="E352" s="191">
        <v>68</v>
      </c>
      <c r="F352" s="191">
        <v>68</v>
      </c>
      <c r="G352" s="191">
        <v>0</v>
      </c>
      <c r="H352" s="192">
        <v>1.8</v>
      </c>
    </row>
    <row r="353" spans="1:8" ht="12.75">
      <c r="A353" s="260"/>
      <c r="B353" s="5" t="s">
        <v>153</v>
      </c>
      <c r="C353" s="57" t="s">
        <v>552</v>
      </c>
      <c r="D353" s="191">
        <v>122</v>
      </c>
      <c r="E353" s="191">
        <v>32</v>
      </c>
      <c r="F353" s="191">
        <v>32</v>
      </c>
      <c r="G353" s="191">
        <v>0</v>
      </c>
      <c r="H353" s="192" t="s">
        <v>571</v>
      </c>
    </row>
    <row r="354" spans="1:8" ht="12.75">
      <c r="A354" s="260"/>
      <c r="B354" s="5" t="s">
        <v>81</v>
      </c>
      <c r="C354" s="231" t="s">
        <v>638</v>
      </c>
      <c r="D354" s="126">
        <v>95</v>
      </c>
      <c r="E354" s="126">
        <v>94</v>
      </c>
      <c r="F354" s="126">
        <v>94</v>
      </c>
      <c r="G354" s="126"/>
      <c r="H354" s="174">
        <v>0.5</v>
      </c>
    </row>
    <row r="355" spans="1:8" ht="12.75">
      <c r="A355" s="260"/>
      <c r="B355" s="5" t="s">
        <v>81</v>
      </c>
      <c r="C355" s="57" t="s">
        <v>646</v>
      </c>
      <c r="D355" s="191">
        <v>50</v>
      </c>
      <c r="E355" s="191">
        <v>18</v>
      </c>
      <c r="F355" s="191">
        <v>18</v>
      </c>
      <c r="G355" s="191"/>
      <c r="H355" s="192">
        <v>2.5</v>
      </c>
    </row>
    <row r="356" spans="1:8" ht="12.75">
      <c r="A356" s="260"/>
      <c r="B356" s="5" t="s">
        <v>81</v>
      </c>
      <c r="C356" s="57" t="s">
        <v>649</v>
      </c>
      <c r="D356" s="191">
        <v>200</v>
      </c>
      <c r="E356" s="191">
        <v>200</v>
      </c>
      <c r="F356" s="191">
        <v>200</v>
      </c>
      <c r="G356" s="191"/>
      <c r="H356" s="192">
        <v>0.5</v>
      </c>
    </row>
    <row r="357" spans="1:8" ht="12.75">
      <c r="A357" s="261"/>
      <c r="B357" s="6" t="s">
        <v>81</v>
      </c>
      <c r="C357" s="93" t="s">
        <v>661</v>
      </c>
      <c r="D357" s="121">
        <v>1200</v>
      </c>
      <c r="E357" s="121">
        <v>22</v>
      </c>
      <c r="F357" s="121">
        <v>22</v>
      </c>
      <c r="G357" s="121"/>
      <c r="H357" s="168">
        <v>3</v>
      </c>
    </row>
    <row r="358" spans="1:8" ht="12.75">
      <c r="A358" s="262">
        <v>25</v>
      </c>
      <c r="B358" s="4" t="s">
        <v>277</v>
      </c>
      <c r="C358" s="39"/>
      <c r="D358" s="119">
        <f>SUM(D359:D363)</f>
        <v>148</v>
      </c>
      <c r="E358" s="119">
        <f>SUM(E359:E363)</f>
        <v>104</v>
      </c>
      <c r="F358" s="119">
        <f>SUM(F359:F363)</f>
        <v>104</v>
      </c>
      <c r="G358" s="119">
        <f>SUM(G359:G363)</f>
        <v>0</v>
      </c>
      <c r="H358" s="166"/>
    </row>
    <row r="359" spans="1:8" ht="12.75">
      <c r="A359" s="262"/>
      <c r="B359" s="7" t="s">
        <v>81</v>
      </c>
      <c r="C359" s="39" t="s">
        <v>664</v>
      </c>
      <c r="D359" s="194">
        <v>93</v>
      </c>
      <c r="E359" s="194">
        <v>80</v>
      </c>
      <c r="F359" s="194">
        <v>80</v>
      </c>
      <c r="G359" s="194"/>
      <c r="H359" s="166">
        <v>0.3</v>
      </c>
    </row>
    <row r="360" spans="1:8" ht="12.75">
      <c r="A360" s="262"/>
      <c r="B360" s="7" t="s">
        <v>81</v>
      </c>
      <c r="C360" s="39" t="s">
        <v>435</v>
      </c>
      <c r="D360" s="194">
        <v>42</v>
      </c>
      <c r="E360" s="194">
        <v>11</v>
      </c>
      <c r="F360" s="194">
        <v>11</v>
      </c>
      <c r="G360" s="194"/>
      <c r="H360" s="166">
        <v>0.5</v>
      </c>
    </row>
    <row r="361" spans="1:8" ht="12.75">
      <c r="A361" s="262"/>
      <c r="B361" s="7" t="s">
        <v>81</v>
      </c>
      <c r="C361" s="39" t="s">
        <v>639</v>
      </c>
      <c r="D361" s="194">
        <v>3</v>
      </c>
      <c r="E361" s="194">
        <v>3</v>
      </c>
      <c r="F361" s="194">
        <v>3</v>
      </c>
      <c r="G361" s="194"/>
      <c r="H361" s="166">
        <v>0.3</v>
      </c>
    </row>
    <row r="362" spans="1:8" ht="12.75">
      <c r="A362" s="262"/>
      <c r="B362" s="7" t="s">
        <v>81</v>
      </c>
      <c r="C362" s="39" t="s">
        <v>641</v>
      </c>
      <c r="D362" s="194">
        <v>10</v>
      </c>
      <c r="E362" s="194">
        <v>10</v>
      </c>
      <c r="F362" s="194">
        <v>10</v>
      </c>
      <c r="G362" s="194"/>
      <c r="H362" s="166">
        <v>0.3</v>
      </c>
    </row>
    <row r="363" spans="1:8" ht="12.75">
      <c r="A363" s="262"/>
      <c r="B363" s="7" t="s">
        <v>81</v>
      </c>
      <c r="C363" s="39"/>
      <c r="D363" s="194"/>
      <c r="E363" s="194"/>
      <c r="F363" s="194"/>
      <c r="G363" s="194"/>
      <c r="H363" s="166"/>
    </row>
    <row r="364" spans="1:8" ht="12.75">
      <c r="A364" s="257">
        <v>26</v>
      </c>
      <c r="B364" s="2" t="s">
        <v>250</v>
      </c>
      <c r="C364" s="35"/>
      <c r="D364" s="108">
        <f>SUM(D365:D366)</f>
        <v>151</v>
      </c>
      <c r="E364" s="108">
        <f>SUM(E365:E366)</f>
        <v>104</v>
      </c>
      <c r="F364" s="108">
        <f>SUM(F365:F366)</f>
        <v>103</v>
      </c>
      <c r="G364" s="108">
        <f>SUM(G365:G366)</f>
        <v>0</v>
      </c>
      <c r="H364" s="157"/>
    </row>
    <row r="365" spans="1:8" ht="12.75">
      <c r="A365" s="259"/>
      <c r="B365" s="7" t="s">
        <v>134</v>
      </c>
      <c r="C365" s="39" t="s">
        <v>510</v>
      </c>
      <c r="D365" s="194">
        <v>4</v>
      </c>
      <c r="E365" s="194">
        <v>4</v>
      </c>
      <c r="F365" s="194">
        <v>3</v>
      </c>
      <c r="G365" s="194">
        <v>0</v>
      </c>
      <c r="H365" s="166">
        <v>0.7</v>
      </c>
    </row>
    <row r="366" spans="1:8" ht="12.75">
      <c r="A366" s="261"/>
      <c r="B366" s="6" t="s">
        <v>81</v>
      </c>
      <c r="C366" s="93" t="s">
        <v>666</v>
      </c>
      <c r="D366" s="121">
        <v>147</v>
      </c>
      <c r="E366" s="121">
        <v>100</v>
      </c>
      <c r="F366" s="121">
        <v>100</v>
      </c>
      <c r="G366" s="121"/>
      <c r="H366" s="168">
        <v>0.5</v>
      </c>
    </row>
    <row r="367" spans="1:8" ht="12.75">
      <c r="A367" s="257">
        <v>27</v>
      </c>
      <c r="B367" s="2" t="s">
        <v>728</v>
      </c>
      <c r="C367" s="35"/>
      <c r="D367" s="108">
        <f>SUM(D368:D368)</f>
        <v>38</v>
      </c>
      <c r="E367" s="108">
        <f>SUM(E368:E368)</f>
        <v>36</v>
      </c>
      <c r="F367" s="108">
        <f>SUM(F368:F368)</f>
        <v>0</v>
      </c>
      <c r="G367" s="108">
        <f>SUM(G368:G368)</f>
        <v>36</v>
      </c>
      <c r="H367" s="157"/>
    </row>
    <row r="368" spans="1:8" ht="12.75">
      <c r="A368" s="263"/>
      <c r="B368" s="48" t="s">
        <v>159</v>
      </c>
      <c r="C368" s="19" t="s">
        <v>556</v>
      </c>
      <c r="D368" s="120">
        <v>38</v>
      </c>
      <c r="E368" s="120">
        <v>36</v>
      </c>
      <c r="F368" s="120">
        <v>0</v>
      </c>
      <c r="G368" s="120">
        <v>36</v>
      </c>
      <c r="H368" s="160">
        <v>4.5</v>
      </c>
    </row>
    <row r="369" spans="1:8" ht="12.75">
      <c r="A369" s="257">
        <v>28</v>
      </c>
      <c r="B369" s="2" t="s">
        <v>90</v>
      </c>
      <c r="C369" s="35"/>
      <c r="D369" s="108">
        <f>SUM(D370:D372)</f>
        <v>332</v>
      </c>
      <c r="E369" s="108">
        <f>SUM(E370:E372)</f>
        <v>39</v>
      </c>
      <c r="F369" s="108">
        <f>SUM(F370:F372)</f>
        <v>36</v>
      </c>
      <c r="G369" s="108">
        <f>SUM(G370:G372)</f>
        <v>0</v>
      </c>
      <c r="H369" s="157"/>
    </row>
    <row r="370" spans="1:8" ht="12.75">
      <c r="A370" s="265"/>
      <c r="B370" s="9" t="s">
        <v>153</v>
      </c>
      <c r="C370" s="205" t="s">
        <v>372</v>
      </c>
      <c r="D370" s="193">
        <v>110</v>
      </c>
      <c r="E370" s="193">
        <v>7</v>
      </c>
      <c r="F370" s="193">
        <v>4</v>
      </c>
      <c r="G370" s="193">
        <v>0</v>
      </c>
      <c r="H370" s="169" t="s">
        <v>573</v>
      </c>
    </row>
    <row r="371" spans="1:8" ht="12.75">
      <c r="A371" s="265"/>
      <c r="B371" s="9" t="s">
        <v>81</v>
      </c>
      <c r="C371" s="205" t="s">
        <v>668</v>
      </c>
      <c r="D371" s="193">
        <v>47</v>
      </c>
      <c r="E371" s="193">
        <v>28</v>
      </c>
      <c r="F371" s="193">
        <v>28</v>
      </c>
      <c r="G371" s="193"/>
      <c r="H371" s="169">
        <v>0.4</v>
      </c>
    </row>
    <row r="372" spans="1:8" ht="12.75">
      <c r="A372" s="261"/>
      <c r="B372" s="5" t="s">
        <v>81</v>
      </c>
      <c r="C372" s="93" t="s">
        <v>637</v>
      </c>
      <c r="D372" s="121">
        <v>175</v>
      </c>
      <c r="E372" s="121">
        <v>4</v>
      </c>
      <c r="F372" s="121">
        <v>4</v>
      </c>
      <c r="G372" s="121"/>
      <c r="H372" s="168">
        <v>1.5</v>
      </c>
    </row>
    <row r="373" spans="1:8" ht="12.75">
      <c r="A373" s="257">
        <v>29</v>
      </c>
      <c r="B373" s="2" t="s">
        <v>283</v>
      </c>
      <c r="C373" s="35"/>
      <c r="D373" s="108">
        <f>SUM(D374)</f>
        <v>42</v>
      </c>
      <c r="E373" s="108">
        <f>SUM(E374)</f>
        <v>2</v>
      </c>
      <c r="F373" s="108">
        <f>SUM(F374)</f>
        <v>2</v>
      </c>
      <c r="G373" s="108">
        <f>SUM(G374)</f>
        <v>0</v>
      </c>
      <c r="H373" s="157"/>
    </row>
    <row r="374" spans="1:8" ht="12.75">
      <c r="A374" s="261"/>
      <c r="B374" s="6" t="s">
        <v>81</v>
      </c>
      <c r="C374" s="93" t="s">
        <v>669</v>
      </c>
      <c r="D374" s="121">
        <v>42</v>
      </c>
      <c r="E374" s="121">
        <v>2</v>
      </c>
      <c r="F374" s="121">
        <v>2</v>
      </c>
      <c r="G374" s="121"/>
      <c r="H374" s="168">
        <v>0.8</v>
      </c>
    </row>
    <row r="375" spans="1:8" ht="12.75">
      <c r="A375" s="257">
        <v>30</v>
      </c>
      <c r="B375" s="2" t="s">
        <v>353</v>
      </c>
      <c r="C375" s="35"/>
      <c r="D375" s="108">
        <f>SUM(D376)</f>
        <v>29</v>
      </c>
      <c r="E375" s="108">
        <f>SUM(E376)</f>
        <v>29</v>
      </c>
      <c r="F375" s="108">
        <f>SUM(F376)</f>
        <v>29</v>
      </c>
      <c r="G375" s="108">
        <f>SUM(G376)</f>
        <v>0</v>
      </c>
      <c r="H375" s="157"/>
    </row>
    <row r="376" spans="1:8" ht="12.75">
      <c r="A376" s="261"/>
      <c r="B376" s="6" t="s">
        <v>81</v>
      </c>
      <c r="C376" s="93" t="s">
        <v>656</v>
      </c>
      <c r="D376" s="121">
        <v>29</v>
      </c>
      <c r="E376" s="121">
        <v>29</v>
      </c>
      <c r="F376" s="121">
        <v>29</v>
      </c>
      <c r="G376" s="121"/>
      <c r="H376" s="168">
        <v>0.15</v>
      </c>
    </row>
    <row r="377" spans="1:8" ht="12.75">
      <c r="A377" s="257">
        <v>31</v>
      </c>
      <c r="B377" s="2" t="s">
        <v>88</v>
      </c>
      <c r="C377" s="35"/>
      <c r="D377" s="108">
        <f>SUM(D378:D403)</f>
        <v>3179</v>
      </c>
      <c r="E377" s="108">
        <f>SUM(E378:E403)</f>
        <v>1991</v>
      </c>
      <c r="F377" s="108">
        <f>SUM(F378:F403)</f>
        <v>1585</v>
      </c>
      <c r="G377" s="108">
        <f>SUM(G378:G403)</f>
        <v>33</v>
      </c>
      <c r="H377" s="157"/>
    </row>
    <row r="378" spans="1:8" ht="12.75">
      <c r="A378" s="272"/>
      <c r="B378" s="5" t="s">
        <v>119</v>
      </c>
      <c r="C378" s="57" t="s">
        <v>395</v>
      </c>
      <c r="D378" s="191">
        <v>86</v>
      </c>
      <c r="E378" s="191">
        <v>3</v>
      </c>
      <c r="F378" s="191">
        <v>3</v>
      </c>
      <c r="G378" s="197"/>
      <c r="H378" s="192">
        <v>0.8</v>
      </c>
    </row>
    <row r="379" spans="1:8" ht="12.75">
      <c r="A379" s="272"/>
      <c r="B379" s="5" t="s">
        <v>119</v>
      </c>
      <c r="C379" s="57" t="s">
        <v>392</v>
      </c>
      <c r="D379" s="191">
        <v>500</v>
      </c>
      <c r="E379" s="191">
        <v>372</v>
      </c>
      <c r="F379" s="191">
        <v>372</v>
      </c>
      <c r="G379" s="197"/>
      <c r="H379" s="192">
        <v>2.5</v>
      </c>
    </row>
    <row r="380" spans="1:8" ht="12.75">
      <c r="A380" s="272"/>
      <c r="B380" s="5" t="s">
        <v>119</v>
      </c>
      <c r="C380" s="57" t="s">
        <v>396</v>
      </c>
      <c r="D380" s="191">
        <v>320</v>
      </c>
      <c r="E380" s="191">
        <v>239</v>
      </c>
      <c r="F380" s="191">
        <v>239</v>
      </c>
      <c r="G380" s="197"/>
      <c r="H380" s="192">
        <v>2.5</v>
      </c>
    </row>
    <row r="381" spans="1:8" ht="12.75">
      <c r="A381" s="272"/>
      <c r="B381" s="5" t="s">
        <v>119</v>
      </c>
      <c r="C381" s="57" t="s">
        <v>397</v>
      </c>
      <c r="D381" s="191">
        <v>150</v>
      </c>
      <c r="E381" s="191">
        <v>146</v>
      </c>
      <c r="F381" s="191">
        <v>146</v>
      </c>
      <c r="G381" s="197"/>
      <c r="H381" s="192">
        <v>2.5</v>
      </c>
    </row>
    <row r="382" spans="1:8" ht="12.75">
      <c r="A382" s="272"/>
      <c r="B382" s="5" t="s">
        <v>127</v>
      </c>
      <c r="C382" s="57" t="s">
        <v>478</v>
      </c>
      <c r="D382" s="191">
        <v>133</v>
      </c>
      <c r="E382" s="191">
        <v>133</v>
      </c>
      <c r="F382" s="191">
        <v>133</v>
      </c>
      <c r="G382" s="197">
        <v>0</v>
      </c>
      <c r="H382" s="192">
        <v>0.5</v>
      </c>
    </row>
    <row r="383" spans="1:8" ht="12.75">
      <c r="A383" s="271"/>
      <c r="B383" s="5" t="s">
        <v>127</v>
      </c>
      <c r="C383" s="205" t="s">
        <v>476</v>
      </c>
      <c r="D383" s="193">
        <v>141</v>
      </c>
      <c r="E383" s="193">
        <v>141</v>
      </c>
      <c r="F383" s="193">
        <v>141</v>
      </c>
      <c r="G383" s="198">
        <v>0</v>
      </c>
      <c r="H383" s="169">
        <v>1</v>
      </c>
    </row>
    <row r="384" spans="1:8" ht="12.75">
      <c r="A384" s="265"/>
      <c r="B384" s="9" t="s">
        <v>134</v>
      </c>
      <c r="C384" s="205" t="s">
        <v>510</v>
      </c>
      <c r="D384" s="193">
        <v>150</v>
      </c>
      <c r="E384" s="193">
        <v>94</v>
      </c>
      <c r="F384" s="193">
        <v>94</v>
      </c>
      <c r="G384" s="198">
        <v>0</v>
      </c>
      <c r="H384" s="169">
        <v>1.5</v>
      </c>
    </row>
    <row r="385" spans="1:8" ht="12.75">
      <c r="A385" s="265"/>
      <c r="B385" s="9" t="s">
        <v>134</v>
      </c>
      <c r="C385" s="205" t="s">
        <v>482</v>
      </c>
      <c r="D385" s="193">
        <v>31</v>
      </c>
      <c r="E385" s="193">
        <v>31</v>
      </c>
      <c r="F385" s="193">
        <v>28</v>
      </c>
      <c r="G385" s="198">
        <v>0</v>
      </c>
      <c r="H385" s="169" t="s">
        <v>267</v>
      </c>
    </row>
    <row r="386" spans="1:8" ht="12.75">
      <c r="A386" s="265"/>
      <c r="B386" s="9" t="s">
        <v>159</v>
      </c>
      <c r="C386" s="205" t="s">
        <v>467</v>
      </c>
      <c r="D386" s="193">
        <v>90</v>
      </c>
      <c r="E386" s="193">
        <v>85</v>
      </c>
      <c r="F386" s="193">
        <v>85</v>
      </c>
      <c r="G386" s="198">
        <v>0</v>
      </c>
      <c r="H386" s="169">
        <v>0.5</v>
      </c>
    </row>
    <row r="387" spans="1:8" ht="12.75">
      <c r="A387" s="265"/>
      <c r="B387" s="9" t="s">
        <v>159</v>
      </c>
      <c r="C387" s="205" t="s">
        <v>426</v>
      </c>
      <c r="D387" s="193">
        <v>17</v>
      </c>
      <c r="E387" s="193">
        <v>17</v>
      </c>
      <c r="F387" s="193">
        <v>0</v>
      </c>
      <c r="G387" s="198">
        <v>0</v>
      </c>
      <c r="H387" s="169">
        <v>1.2</v>
      </c>
    </row>
    <row r="388" spans="1:8" ht="12.75">
      <c r="A388" s="265"/>
      <c r="B388" s="9" t="s">
        <v>159</v>
      </c>
      <c r="C388" s="205" t="s">
        <v>426</v>
      </c>
      <c r="D388" s="193">
        <v>26</v>
      </c>
      <c r="E388" s="193">
        <v>18</v>
      </c>
      <c r="F388" s="193">
        <v>18</v>
      </c>
      <c r="G388" s="198">
        <v>0</v>
      </c>
      <c r="H388" s="169">
        <v>0.5</v>
      </c>
    </row>
    <row r="389" spans="1:8" ht="12.75">
      <c r="A389" s="265"/>
      <c r="B389" s="9" t="s">
        <v>159</v>
      </c>
      <c r="C389" s="205" t="s">
        <v>484</v>
      </c>
      <c r="D389" s="193">
        <v>59</v>
      </c>
      <c r="E389" s="193">
        <v>9</v>
      </c>
      <c r="F389" s="193">
        <v>5</v>
      </c>
      <c r="G389" s="198">
        <v>0</v>
      </c>
      <c r="H389" s="169">
        <v>0.7</v>
      </c>
    </row>
    <row r="390" spans="1:8" ht="12.75">
      <c r="A390" s="265"/>
      <c r="B390" s="9" t="s">
        <v>159</v>
      </c>
      <c r="C390" s="205" t="s">
        <v>552</v>
      </c>
      <c r="D390" s="193">
        <v>22</v>
      </c>
      <c r="E390" s="193">
        <v>163</v>
      </c>
      <c r="F390" s="193">
        <v>14</v>
      </c>
      <c r="G390" s="198">
        <v>0</v>
      </c>
      <c r="H390" s="169">
        <v>1.7</v>
      </c>
    </row>
    <row r="391" spans="1:8" ht="12.75">
      <c r="A391" s="265"/>
      <c r="B391" s="9" t="s">
        <v>159</v>
      </c>
      <c r="C391" s="205" t="s">
        <v>476</v>
      </c>
      <c r="D391" s="193">
        <v>216</v>
      </c>
      <c r="E391" s="193">
        <v>212</v>
      </c>
      <c r="F391" s="193">
        <v>17</v>
      </c>
      <c r="G391" s="198">
        <v>0</v>
      </c>
      <c r="H391" s="169">
        <v>1</v>
      </c>
    </row>
    <row r="392" spans="1:8" ht="12.75">
      <c r="A392" s="265"/>
      <c r="B392" s="9" t="s">
        <v>159</v>
      </c>
      <c r="C392" s="205" t="s">
        <v>729</v>
      </c>
      <c r="D392" s="193">
        <v>1</v>
      </c>
      <c r="E392" s="193">
        <v>1</v>
      </c>
      <c r="F392" s="193">
        <v>1</v>
      </c>
      <c r="G392" s="198">
        <v>0</v>
      </c>
      <c r="H392" s="169">
        <v>2</v>
      </c>
    </row>
    <row r="393" spans="1:8" ht="12.75">
      <c r="A393" s="265"/>
      <c r="B393" s="9" t="s">
        <v>159</v>
      </c>
      <c r="C393" s="205" t="s">
        <v>730</v>
      </c>
      <c r="D393" s="193">
        <v>34</v>
      </c>
      <c r="E393" s="193">
        <v>5</v>
      </c>
      <c r="F393" s="193">
        <v>0</v>
      </c>
      <c r="G393" s="198">
        <v>0</v>
      </c>
      <c r="H393" s="169">
        <v>2.2</v>
      </c>
    </row>
    <row r="394" spans="1:8" ht="12.75">
      <c r="A394" s="265"/>
      <c r="B394" s="9" t="s">
        <v>159</v>
      </c>
      <c r="C394" s="205" t="s">
        <v>380</v>
      </c>
      <c r="D394" s="193">
        <v>8</v>
      </c>
      <c r="E394" s="193">
        <v>8</v>
      </c>
      <c r="F394" s="193">
        <v>8</v>
      </c>
      <c r="G394" s="198">
        <v>0</v>
      </c>
      <c r="H394" s="169">
        <v>1</v>
      </c>
    </row>
    <row r="395" spans="1:8" ht="12.75">
      <c r="A395" s="265"/>
      <c r="B395" s="9" t="s">
        <v>81</v>
      </c>
      <c r="C395" s="205" t="s">
        <v>642</v>
      </c>
      <c r="D395" s="193">
        <v>108</v>
      </c>
      <c r="E395" s="193">
        <v>108</v>
      </c>
      <c r="F395" s="193">
        <v>108</v>
      </c>
      <c r="G395" s="198"/>
      <c r="H395" s="169">
        <v>0.5</v>
      </c>
    </row>
    <row r="396" spans="1:8" ht="12.75">
      <c r="A396" s="265"/>
      <c r="B396" s="9" t="s">
        <v>81</v>
      </c>
      <c r="C396" s="205" t="s">
        <v>670</v>
      </c>
      <c r="D396" s="193">
        <v>52</v>
      </c>
      <c r="E396" s="193">
        <v>24</v>
      </c>
      <c r="F396" s="193">
        <v>24</v>
      </c>
      <c r="G396" s="198"/>
      <c r="H396" s="169">
        <v>1.7</v>
      </c>
    </row>
    <row r="397" spans="1:8" ht="12.75">
      <c r="A397" s="265"/>
      <c r="B397" s="9" t="s">
        <v>81</v>
      </c>
      <c r="C397" s="205" t="s">
        <v>646</v>
      </c>
      <c r="D397" s="193">
        <v>200</v>
      </c>
      <c r="E397" s="193">
        <v>10</v>
      </c>
      <c r="F397" s="193">
        <v>10</v>
      </c>
      <c r="G397" s="198"/>
      <c r="H397" s="169">
        <v>1.8</v>
      </c>
    </row>
    <row r="398" spans="1:8" ht="12.75">
      <c r="A398" s="265"/>
      <c r="B398" s="9" t="s">
        <v>81</v>
      </c>
      <c r="C398" s="205" t="s">
        <v>654</v>
      </c>
      <c r="D398" s="193">
        <v>30</v>
      </c>
      <c r="E398" s="193">
        <v>1</v>
      </c>
      <c r="F398" s="193">
        <v>1</v>
      </c>
      <c r="G398" s="198"/>
      <c r="H398" s="169">
        <v>1.2</v>
      </c>
    </row>
    <row r="399" spans="1:8" ht="12.75">
      <c r="A399" s="265"/>
      <c r="B399" s="9" t="s">
        <v>81</v>
      </c>
      <c r="C399" s="205" t="s">
        <v>636</v>
      </c>
      <c r="D399" s="193">
        <v>100</v>
      </c>
      <c r="E399" s="193">
        <v>1</v>
      </c>
      <c r="F399" s="193">
        <v>1</v>
      </c>
      <c r="G399" s="198"/>
      <c r="H399" s="169">
        <v>1.5</v>
      </c>
    </row>
    <row r="400" spans="1:8" ht="12.75">
      <c r="A400" s="265"/>
      <c r="B400" s="5" t="s">
        <v>81</v>
      </c>
      <c r="C400" s="205" t="s">
        <v>660</v>
      </c>
      <c r="D400" s="193">
        <v>104</v>
      </c>
      <c r="E400" s="193">
        <v>9</v>
      </c>
      <c r="F400" s="193"/>
      <c r="G400" s="198">
        <v>9</v>
      </c>
      <c r="H400" s="169">
        <v>3</v>
      </c>
    </row>
    <row r="401" spans="1:8" ht="12.75">
      <c r="A401" s="265"/>
      <c r="B401" s="5" t="s">
        <v>81</v>
      </c>
      <c r="C401" s="205" t="s">
        <v>671</v>
      </c>
      <c r="D401" s="193">
        <v>100</v>
      </c>
      <c r="E401" s="193">
        <v>7</v>
      </c>
      <c r="F401" s="193">
        <v>7</v>
      </c>
      <c r="G401" s="198"/>
      <c r="H401" s="169">
        <v>0.4</v>
      </c>
    </row>
    <row r="402" spans="1:8" ht="12.75">
      <c r="A402" s="265"/>
      <c r="B402" s="5" t="s">
        <v>81</v>
      </c>
      <c r="C402" s="205" t="s">
        <v>672</v>
      </c>
      <c r="D402" s="193">
        <v>401</v>
      </c>
      <c r="E402" s="193">
        <v>66</v>
      </c>
      <c r="F402" s="193">
        <v>42</v>
      </c>
      <c r="G402" s="198">
        <v>24</v>
      </c>
      <c r="H402" s="169">
        <v>2</v>
      </c>
    </row>
    <row r="403" spans="1:8" ht="12.75">
      <c r="A403" s="261"/>
      <c r="B403" s="23" t="s">
        <v>81</v>
      </c>
      <c r="C403" s="93" t="s">
        <v>642</v>
      </c>
      <c r="D403" s="121">
        <v>100</v>
      </c>
      <c r="E403" s="121">
        <v>88</v>
      </c>
      <c r="F403" s="121">
        <v>88</v>
      </c>
      <c r="G403" s="199"/>
      <c r="H403" s="168">
        <v>0.3</v>
      </c>
    </row>
    <row r="404" spans="1:8" ht="12.75">
      <c r="A404" s="257">
        <v>32</v>
      </c>
      <c r="B404" s="2" t="s">
        <v>354</v>
      </c>
      <c r="C404" s="35"/>
      <c r="D404" s="108">
        <f>SUM(D405)</f>
        <v>100</v>
      </c>
      <c r="E404" s="108">
        <f>SUM(E405)</f>
        <v>73</v>
      </c>
      <c r="F404" s="108">
        <f>SUM(F405)</f>
        <v>73</v>
      </c>
      <c r="G404" s="108">
        <f>SUM(G405)</f>
        <v>0</v>
      </c>
      <c r="H404" s="157"/>
    </row>
    <row r="405" spans="1:8" ht="12.75">
      <c r="A405" s="261"/>
      <c r="B405" s="6" t="s">
        <v>81</v>
      </c>
      <c r="C405" s="93" t="s">
        <v>641</v>
      </c>
      <c r="D405" s="121">
        <v>100</v>
      </c>
      <c r="E405" s="121">
        <v>73</v>
      </c>
      <c r="F405" s="121">
        <v>73</v>
      </c>
      <c r="G405" s="121"/>
      <c r="H405" s="168">
        <v>0.3</v>
      </c>
    </row>
    <row r="406" spans="1:8" ht="12.75">
      <c r="A406" s="257">
        <v>33</v>
      </c>
      <c r="B406" s="2" t="s">
        <v>140</v>
      </c>
      <c r="C406" s="35"/>
      <c r="D406" s="108">
        <f>SUM(D407:D407)</f>
        <v>90</v>
      </c>
      <c r="E406" s="108">
        <f>SUM(E407:E407)</f>
        <v>17</v>
      </c>
      <c r="F406" s="108">
        <f>SUM(F407:F407)</f>
        <v>17</v>
      </c>
      <c r="G406" s="108">
        <f>SUM(G407:G407)</f>
        <v>0</v>
      </c>
      <c r="H406" s="157"/>
    </row>
    <row r="407" spans="1:8" ht="12.75">
      <c r="A407" s="285"/>
      <c r="B407" s="40" t="s">
        <v>119</v>
      </c>
      <c r="C407" s="18" t="s">
        <v>393</v>
      </c>
      <c r="D407" s="379">
        <v>90</v>
      </c>
      <c r="E407" s="379">
        <v>17</v>
      </c>
      <c r="F407" s="379">
        <v>17</v>
      </c>
      <c r="G407" s="389"/>
      <c r="H407" s="180">
        <v>1.6</v>
      </c>
    </row>
    <row r="408" spans="1:8" ht="25.5">
      <c r="A408" s="262">
        <v>34</v>
      </c>
      <c r="B408" s="4" t="s">
        <v>220</v>
      </c>
      <c r="C408" s="233"/>
      <c r="D408" s="116">
        <f>SUM(D409:D409)</f>
        <v>73</v>
      </c>
      <c r="E408" s="116">
        <f>SUM(E409:E409)</f>
        <v>73</v>
      </c>
      <c r="F408" s="116">
        <f>SUM(F409:F409)</f>
        <v>73</v>
      </c>
      <c r="G408" s="116">
        <f>SUM(G409:G409)</f>
        <v>0</v>
      </c>
      <c r="H408" s="162"/>
    </row>
    <row r="409" spans="1:8" ht="12.75">
      <c r="A409" s="260"/>
      <c r="B409" s="5" t="s">
        <v>159</v>
      </c>
      <c r="C409" s="57" t="s">
        <v>412</v>
      </c>
      <c r="D409" s="126">
        <v>73</v>
      </c>
      <c r="E409" s="126">
        <v>73</v>
      </c>
      <c r="F409" s="126">
        <v>73</v>
      </c>
      <c r="G409" s="126">
        <v>0</v>
      </c>
      <c r="H409" s="174">
        <v>1.8</v>
      </c>
    </row>
    <row r="410" spans="1:8" ht="12.75">
      <c r="A410" s="257">
        <v>35</v>
      </c>
      <c r="B410" s="2" t="s">
        <v>91</v>
      </c>
      <c r="C410" s="35"/>
      <c r="D410" s="102">
        <f>SUM(D411:D413)</f>
        <v>495</v>
      </c>
      <c r="E410" s="102">
        <f>SUM(E411:E413)</f>
        <v>128</v>
      </c>
      <c r="F410" s="102">
        <f>SUM(F411:F413)</f>
        <v>128</v>
      </c>
      <c r="G410" s="102">
        <f>SUM(G411:G413)</f>
        <v>0</v>
      </c>
      <c r="H410" s="144"/>
    </row>
    <row r="411" spans="1:8" ht="12.75">
      <c r="A411" s="260"/>
      <c r="B411" s="9" t="s">
        <v>119</v>
      </c>
      <c r="C411" s="205" t="s">
        <v>393</v>
      </c>
      <c r="D411" s="193">
        <v>430</v>
      </c>
      <c r="E411" s="193">
        <v>97</v>
      </c>
      <c r="F411" s="193">
        <v>97</v>
      </c>
      <c r="G411" s="198"/>
      <c r="H411" s="169">
        <v>0.9</v>
      </c>
    </row>
    <row r="412" spans="1:8" ht="12.75">
      <c r="A412" s="270"/>
      <c r="B412" s="9" t="s">
        <v>119</v>
      </c>
      <c r="C412" s="205" t="s">
        <v>385</v>
      </c>
      <c r="D412" s="193">
        <v>40</v>
      </c>
      <c r="E412" s="193">
        <v>17</v>
      </c>
      <c r="F412" s="193">
        <v>17</v>
      </c>
      <c r="G412" s="198"/>
      <c r="H412" s="169">
        <v>2.5</v>
      </c>
    </row>
    <row r="413" spans="1:8" ht="12.75">
      <c r="A413" s="261"/>
      <c r="B413" s="6" t="s">
        <v>119</v>
      </c>
      <c r="C413" s="93" t="s">
        <v>398</v>
      </c>
      <c r="D413" s="123">
        <v>25</v>
      </c>
      <c r="E413" s="123">
        <v>14</v>
      </c>
      <c r="F413" s="123">
        <v>14</v>
      </c>
      <c r="G413" s="123"/>
      <c r="H413" s="170">
        <v>2.5</v>
      </c>
    </row>
    <row r="414" spans="1:8" ht="12.75">
      <c r="A414" s="262">
        <v>36</v>
      </c>
      <c r="B414" s="4" t="s">
        <v>63</v>
      </c>
      <c r="C414" s="233"/>
      <c r="D414" s="116">
        <f>SUM(D415:D450)</f>
        <v>23355</v>
      </c>
      <c r="E414" s="116">
        <f>SUM(E415:E450)</f>
        <v>9978</v>
      </c>
      <c r="F414" s="116">
        <f>SUM(F415:F450)</f>
        <v>9525</v>
      </c>
      <c r="G414" s="116">
        <f>SUM(G415:G450)</f>
        <v>269</v>
      </c>
      <c r="H414" s="162"/>
    </row>
    <row r="415" spans="1:8" ht="12.75">
      <c r="A415" s="260"/>
      <c r="B415" s="5" t="s">
        <v>119</v>
      </c>
      <c r="C415" s="234" t="s">
        <v>399</v>
      </c>
      <c r="D415" s="191">
        <v>550</v>
      </c>
      <c r="E415" s="191">
        <v>550</v>
      </c>
      <c r="F415" s="191">
        <v>550</v>
      </c>
      <c r="G415" s="191"/>
      <c r="H415" s="164">
        <v>0.4</v>
      </c>
    </row>
    <row r="416" spans="1:8" ht="12.75">
      <c r="A416" s="260"/>
      <c r="B416" s="5" t="s">
        <v>119</v>
      </c>
      <c r="C416" s="234" t="s">
        <v>396</v>
      </c>
      <c r="D416" s="191">
        <v>398</v>
      </c>
      <c r="E416" s="191">
        <v>398</v>
      </c>
      <c r="F416" s="191">
        <v>398</v>
      </c>
      <c r="G416" s="191"/>
      <c r="H416" s="164">
        <v>1.5</v>
      </c>
    </row>
    <row r="417" spans="1:8" ht="12.75">
      <c r="A417" s="260"/>
      <c r="B417" s="5" t="s">
        <v>119</v>
      </c>
      <c r="C417" s="234" t="s">
        <v>400</v>
      </c>
      <c r="D417" s="191">
        <v>619</v>
      </c>
      <c r="E417" s="191">
        <v>610</v>
      </c>
      <c r="F417" s="191">
        <v>610</v>
      </c>
      <c r="G417" s="191"/>
      <c r="H417" s="164">
        <v>1.2</v>
      </c>
    </row>
    <row r="418" spans="1:8" ht="12.75">
      <c r="A418" s="260"/>
      <c r="B418" s="5" t="s">
        <v>119</v>
      </c>
      <c r="C418" s="57" t="s">
        <v>401</v>
      </c>
      <c r="D418" s="191">
        <v>300</v>
      </c>
      <c r="E418" s="191">
        <v>172</v>
      </c>
      <c r="F418" s="191">
        <v>172</v>
      </c>
      <c r="G418" s="191"/>
      <c r="H418" s="192">
        <v>0.9</v>
      </c>
    </row>
    <row r="419" spans="1:8" ht="12.75">
      <c r="A419" s="260"/>
      <c r="B419" s="5" t="s">
        <v>127</v>
      </c>
      <c r="C419" s="57" t="s">
        <v>481</v>
      </c>
      <c r="D419" s="191">
        <v>430</v>
      </c>
      <c r="E419" s="191">
        <v>430</v>
      </c>
      <c r="F419" s="191">
        <v>430</v>
      </c>
      <c r="G419" s="191">
        <v>0</v>
      </c>
      <c r="H419" s="192">
        <v>0.2</v>
      </c>
    </row>
    <row r="420" spans="1:8" ht="12.75">
      <c r="A420" s="260"/>
      <c r="B420" s="5" t="s">
        <v>127</v>
      </c>
      <c r="C420" s="57" t="s">
        <v>478</v>
      </c>
      <c r="D420" s="191">
        <v>20</v>
      </c>
      <c r="E420" s="191">
        <v>20</v>
      </c>
      <c r="F420" s="191">
        <v>20</v>
      </c>
      <c r="G420" s="191">
        <v>0</v>
      </c>
      <c r="H420" s="192">
        <v>0.2</v>
      </c>
    </row>
    <row r="421" spans="1:8" ht="12.75">
      <c r="A421" s="260"/>
      <c r="B421" s="5" t="s">
        <v>127</v>
      </c>
      <c r="C421" s="57" t="s">
        <v>476</v>
      </c>
      <c r="D421" s="191">
        <v>41</v>
      </c>
      <c r="E421" s="191">
        <v>41</v>
      </c>
      <c r="F421" s="191">
        <v>41</v>
      </c>
      <c r="G421" s="191">
        <v>0</v>
      </c>
      <c r="H421" s="192">
        <v>0.25</v>
      </c>
    </row>
    <row r="422" spans="1:8" ht="12.75">
      <c r="A422" s="260"/>
      <c r="B422" s="5" t="s">
        <v>127</v>
      </c>
      <c r="C422" s="57" t="s">
        <v>415</v>
      </c>
      <c r="D422" s="191">
        <v>13</v>
      </c>
      <c r="E422" s="191">
        <v>13</v>
      </c>
      <c r="F422" s="191">
        <v>13</v>
      </c>
      <c r="G422" s="191">
        <v>0</v>
      </c>
      <c r="H422" s="192">
        <v>1.2</v>
      </c>
    </row>
    <row r="423" spans="1:8" ht="12.75">
      <c r="A423" s="260"/>
      <c r="B423" s="5" t="s">
        <v>127</v>
      </c>
      <c r="C423" s="57" t="s">
        <v>482</v>
      </c>
      <c r="D423" s="191">
        <v>27</v>
      </c>
      <c r="E423" s="191">
        <v>27</v>
      </c>
      <c r="F423" s="191">
        <v>27</v>
      </c>
      <c r="G423" s="191">
        <v>0</v>
      </c>
      <c r="H423" s="192">
        <v>2</v>
      </c>
    </row>
    <row r="424" spans="1:8" ht="12.75">
      <c r="A424" s="260"/>
      <c r="B424" s="5" t="s">
        <v>127</v>
      </c>
      <c r="C424" s="57" t="s">
        <v>483</v>
      </c>
      <c r="D424" s="191">
        <v>481</v>
      </c>
      <c r="E424" s="191">
        <v>481</v>
      </c>
      <c r="F424" s="191">
        <v>481</v>
      </c>
      <c r="G424" s="191">
        <v>0</v>
      </c>
      <c r="H424" s="192">
        <v>2.7</v>
      </c>
    </row>
    <row r="425" spans="1:8" ht="12.75">
      <c r="A425" s="260"/>
      <c r="B425" s="5" t="s">
        <v>134</v>
      </c>
      <c r="C425" s="57" t="s">
        <v>439</v>
      </c>
      <c r="D425" s="191">
        <v>860</v>
      </c>
      <c r="E425" s="191">
        <v>860</v>
      </c>
      <c r="F425" s="191">
        <v>860</v>
      </c>
      <c r="G425" s="191">
        <v>0</v>
      </c>
      <c r="H425" s="192" t="s">
        <v>511</v>
      </c>
    </row>
    <row r="426" spans="1:8" ht="12.75">
      <c r="A426" s="260"/>
      <c r="B426" s="5" t="s">
        <v>134</v>
      </c>
      <c r="C426" s="57" t="s">
        <v>497</v>
      </c>
      <c r="D426" s="191">
        <v>1500</v>
      </c>
      <c r="E426" s="191">
        <v>1275</v>
      </c>
      <c r="F426" s="191">
        <v>1155</v>
      </c>
      <c r="G426" s="191">
        <v>0</v>
      </c>
      <c r="H426" s="192">
        <v>0.3</v>
      </c>
    </row>
    <row r="427" spans="1:8" ht="12.75">
      <c r="A427" s="260"/>
      <c r="B427" s="5" t="s">
        <v>134</v>
      </c>
      <c r="C427" s="57" t="s">
        <v>417</v>
      </c>
      <c r="D427" s="191">
        <v>500</v>
      </c>
      <c r="E427" s="191">
        <v>402</v>
      </c>
      <c r="F427" s="191">
        <v>402</v>
      </c>
      <c r="G427" s="191">
        <v>0</v>
      </c>
      <c r="H427" s="192">
        <v>0.3</v>
      </c>
    </row>
    <row r="428" spans="1:8" ht="12.75">
      <c r="A428" s="260"/>
      <c r="B428" s="5" t="s">
        <v>134</v>
      </c>
      <c r="C428" s="57" t="s">
        <v>512</v>
      </c>
      <c r="D428" s="191">
        <v>28</v>
      </c>
      <c r="E428" s="191">
        <v>28</v>
      </c>
      <c r="F428" s="191">
        <v>28</v>
      </c>
      <c r="G428" s="191">
        <v>0</v>
      </c>
      <c r="H428" s="192" t="s">
        <v>513</v>
      </c>
    </row>
    <row r="429" spans="1:8" ht="12.75">
      <c r="A429" s="260"/>
      <c r="B429" s="5" t="s">
        <v>134</v>
      </c>
      <c r="C429" s="57" t="s">
        <v>393</v>
      </c>
      <c r="D429" s="191">
        <v>791</v>
      </c>
      <c r="E429" s="191">
        <v>791</v>
      </c>
      <c r="F429" s="191">
        <v>791</v>
      </c>
      <c r="G429" s="191">
        <v>0</v>
      </c>
      <c r="H429" s="192" t="s">
        <v>514</v>
      </c>
    </row>
    <row r="430" spans="1:8" ht="12.75">
      <c r="A430" s="260"/>
      <c r="B430" s="5" t="s">
        <v>134</v>
      </c>
      <c r="C430" s="57" t="s">
        <v>462</v>
      </c>
      <c r="D430" s="191">
        <v>650</v>
      </c>
      <c r="E430" s="191">
        <v>650</v>
      </c>
      <c r="F430" s="191">
        <v>650</v>
      </c>
      <c r="G430" s="191">
        <v>0</v>
      </c>
      <c r="H430" s="192" t="s">
        <v>515</v>
      </c>
    </row>
    <row r="431" spans="1:8" ht="12.75">
      <c r="A431" s="260"/>
      <c r="B431" s="5" t="s">
        <v>134</v>
      </c>
      <c r="C431" s="57" t="s">
        <v>482</v>
      </c>
      <c r="D431" s="191">
        <v>2400</v>
      </c>
      <c r="E431" s="191">
        <v>230</v>
      </c>
      <c r="F431" s="191">
        <v>230</v>
      </c>
      <c r="G431" s="191">
        <v>0</v>
      </c>
      <c r="H431" s="192">
        <v>2.5</v>
      </c>
    </row>
    <row r="432" spans="1:8" ht="12.75">
      <c r="A432" s="260"/>
      <c r="B432" s="5" t="s">
        <v>134</v>
      </c>
      <c r="C432" s="57" t="s">
        <v>453</v>
      </c>
      <c r="D432" s="191">
        <v>5000</v>
      </c>
      <c r="E432" s="191">
        <v>61</v>
      </c>
      <c r="F432" s="191">
        <v>61</v>
      </c>
      <c r="G432" s="191">
        <v>0</v>
      </c>
      <c r="H432" s="192">
        <v>2.5</v>
      </c>
    </row>
    <row r="433" spans="1:8" ht="12.75">
      <c r="A433" s="260"/>
      <c r="B433" s="5" t="s">
        <v>134</v>
      </c>
      <c r="C433" s="57" t="s">
        <v>498</v>
      </c>
      <c r="D433" s="191">
        <v>2</v>
      </c>
      <c r="E433" s="191">
        <v>2</v>
      </c>
      <c r="F433" s="191">
        <v>2</v>
      </c>
      <c r="G433" s="191">
        <v>0</v>
      </c>
      <c r="H433" s="192">
        <v>7.5</v>
      </c>
    </row>
    <row r="434" spans="1:8" ht="12.75">
      <c r="A434" s="260"/>
      <c r="B434" s="5" t="s">
        <v>159</v>
      </c>
      <c r="C434" s="57" t="s">
        <v>403</v>
      </c>
      <c r="D434" s="191">
        <v>120</v>
      </c>
      <c r="E434" s="191">
        <v>72</v>
      </c>
      <c r="F434" s="191">
        <v>52</v>
      </c>
      <c r="G434" s="191">
        <v>0</v>
      </c>
      <c r="H434" s="192">
        <v>3.5</v>
      </c>
    </row>
    <row r="435" spans="1:8" ht="12.75">
      <c r="A435" s="260"/>
      <c r="B435" s="5" t="s">
        <v>159</v>
      </c>
      <c r="C435" s="57" t="s">
        <v>407</v>
      </c>
      <c r="D435" s="191">
        <v>250</v>
      </c>
      <c r="E435" s="191">
        <v>235</v>
      </c>
      <c r="F435" s="191">
        <v>0</v>
      </c>
      <c r="G435" s="191">
        <v>235</v>
      </c>
      <c r="H435" s="192">
        <v>0.4</v>
      </c>
    </row>
    <row r="436" spans="1:8" ht="12.75">
      <c r="A436" s="260"/>
      <c r="B436" s="5" t="s">
        <v>159</v>
      </c>
      <c r="C436" s="57" t="s">
        <v>485</v>
      </c>
      <c r="D436" s="191">
        <v>27</v>
      </c>
      <c r="E436" s="191">
        <v>19</v>
      </c>
      <c r="F436" s="191">
        <v>0</v>
      </c>
      <c r="G436" s="191">
        <v>0</v>
      </c>
      <c r="H436" s="192">
        <v>1.5</v>
      </c>
    </row>
    <row r="437" spans="1:8" ht="12.75">
      <c r="A437" s="260"/>
      <c r="B437" s="5" t="s">
        <v>159</v>
      </c>
      <c r="C437" s="57" t="s">
        <v>398</v>
      </c>
      <c r="D437" s="191">
        <v>73</v>
      </c>
      <c r="E437" s="191">
        <v>8</v>
      </c>
      <c r="F437" s="191">
        <v>0</v>
      </c>
      <c r="G437" s="191">
        <v>8</v>
      </c>
      <c r="H437" s="192">
        <v>1.5</v>
      </c>
    </row>
    <row r="438" spans="1:8" ht="12.75">
      <c r="A438" s="260"/>
      <c r="B438" s="5" t="s">
        <v>159</v>
      </c>
      <c r="C438" s="57" t="s">
        <v>384</v>
      </c>
      <c r="D438" s="191">
        <v>14</v>
      </c>
      <c r="E438" s="191">
        <v>14</v>
      </c>
      <c r="F438" s="191">
        <v>0</v>
      </c>
      <c r="G438" s="191">
        <v>14</v>
      </c>
      <c r="H438" s="192">
        <v>2</v>
      </c>
    </row>
    <row r="439" spans="1:8" ht="12.75">
      <c r="A439" s="260"/>
      <c r="B439" s="5" t="s">
        <v>159</v>
      </c>
      <c r="C439" s="57" t="s">
        <v>732</v>
      </c>
      <c r="D439" s="191">
        <v>22</v>
      </c>
      <c r="E439" s="191">
        <v>12</v>
      </c>
      <c r="F439" s="191">
        <v>0</v>
      </c>
      <c r="G439" s="191">
        <v>12</v>
      </c>
      <c r="H439" s="192">
        <v>2</v>
      </c>
    </row>
    <row r="440" spans="1:8" ht="12.75">
      <c r="A440" s="260"/>
      <c r="B440" s="5" t="s">
        <v>159</v>
      </c>
      <c r="C440" s="57" t="s">
        <v>373</v>
      </c>
      <c r="D440" s="191">
        <v>130</v>
      </c>
      <c r="E440" s="191">
        <v>90</v>
      </c>
      <c r="F440" s="191">
        <v>90</v>
      </c>
      <c r="G440" s="191">
        <v>0</v>
      </c>
      <c r="H440" s="192">
        <v>0.4</v>
      </c>
    </row>
    <row r="441" spans="1:8" ht="12.75">
      <c r="A441" s="260"/>
      <c r="B441" s="5" t="s">
        <v>159</v>
      </c>
      <c r="C441" s="57"/>
      <c r="D441" s="191"/>
      <c r="E441" s="191"/>
      <c r="F441" s="191"/>
      <c r="G441" s="191"/>
      <c r="H441" s="192"/>
    </row>
    <row r="442" spans="1:8" ht="12.75">
      <c r="A442" s="260"/>
      <c r="B442" s="5" t="s">
        <v>153</v>
      </c>
      <c r="C442" s="57" t="s">
        <v>416</v>
      </c>
      <c r="D442" s="191">
        <v>400</v>
      </c>
      <c r="E442" s="191">
        <v>85</v>
      </c>
      <c r="F442" s="191">
        <v>60</v>
      </c>
      <c r="G442" s="191">
        <v>0</v>
      </c>
      <c r="H442" s="192">
        <v>1.1</v>
      </c>
    </row>
    <row r="443" spans="1:8" ht="12.75">
      <c r="A443" s="260"/>
      <c r="B443" s="5" t="s">
        <v>153</v>
      </c>
      <c r="C443" s="57" t="s">
        <v>396</v>
      </c>
      <c r="D443" s="191">
        <v>650</v>
      </c>
      <c r="E443" s="191">
        <v>71</v>
      </c>
      <c r="F443" s="191">
        <v>71</v>
      </c>
      <c r="G443" s="191">
        <v>0</v>
      </c>
      <c r="H443" s="192">
        <v>3.6</v>
      </c>
    </row>
    <row r="444" spans="1:8" ht="12.75">
      <c r="A444" s="260"/>
      <c r="B444" s="5" t="s">
        <v>153</v>
      </c>
      <c r="C444" s="57" t="s">
        <v>441</v>
      </c>
      <c r="D444" s="191">
        <v>453</v>
      </c>
      <c r="E444" s="191">
        <v>153</v>
      </c>
      <c r="F444" s="191">
        <v>153</v>
      </c>
      <c r="G444" s="191">
        <v>0</v>
      </c>
      <c r="H444" s="192">
        <v>0.6</v>
      </c>
    </row>
    <row r="445" spans="1:8" ht="12.75">
      <c r="A445" s="260"/>
      <c r="B445" s="5" t="s">
        <v>153</v>
      </c>
      <c r="C445" s="57" t="s">
        <v>397</v>
      </c>
      <c r="D445" s="191">
        <v>1500</v>
      </c>
      <c r="E445" s="191">
        <v>661</v>
      </c>
      <c r="F445" s="191">
        <v>661</v>
      </c>
      <c r="G445" s="191">
        <v>0</v>
      </c>
      <c r="H445" s="192">
        <v>1.58</v>
      </c>
    </row>
    <row r="446" spans="1:8" ht="12.75">
      <c r="A446" s="260"/>
      <c r="B446" s="5" t="s">
        <v>81</v>
      </c>
      <c r="C446" s="57" t="s">
        <v>660</v>
      </c>
      <c r="D446" s="191">
        <v>1735</v>
      </c>
      <c r="E446" s="191">
        <v>183</v>
      </c>
      <c r="F446" s="191">
        <v>183</v>
      </c>
      <c r="G446" s="191"/>
      <c r="H446" s="192">
        <v>1.8</v>
      </c>
    </row>
    <row r="447" spans="1:8" ht="12.75">
      <c r="A447" s="260"/>
      <c r="B447" s="5" t="s">
        <v>81</v>
      </c>
      <c r="C447" s="57" t="s">
        <v>649</v>
      </c>
      <c r="D447" s="191">
        <v>290</v>
      </c>
      <c r="E447" s="191">
        <v>250</v>
      </c>
      <c r="F447" s="191">
        <v>250</v>
      </c>
      <c r="G447" s="191"/>
      <c r="H447" s="192">
        <v>0.3</v>
      </c>
    </row>
    <row r="448" spans="1:8" ht="12.75">
      <c r="A448" s="260"/>
      <c r="B448" s="5" t="s">
        <v>81</v>
      </c>
      <c r="C448" s="231" t="s">
        <v>661</v>
      </c>
      <c r="D448" s="126">
        <v>2500</v>
      </c>
      <c r="E448" s="126">
        <v>544</v>
      </c>
      <c r="F448" s="126">
        <v>544</v>
      </c>
      <c r="G448" s="126"/>
      <c r="H448" s="174">
        <v>1.5</v>
      </c>
    </row>
    <row r="449" spans="1:8" ht="12.75">
      <c r="A449" s="260"/>
      <c r="B449" s="5" t="s">
        <v>81</v>
      </c>
      <c r="C449" s="231" t="s">
        <v>673</v>
      </c>
      <c r="D449" s="126">
        <v>500</v>
      </c>
      <c r="E449" s="126">
        <v>492</v>
      </c>
      <c r="F449" s="126">
        <v>492</v>
      </c>
      <c r="G449" s="126"/>
      <c r="H449" s="174">
        <v>0.5</v>
      </c>
    </row>
    <row r="450" spans="1:8" ht="12.75">
      <c r="A450" s="260"/>
      <c r="B450" s="5" t="s">
        <v>81</v>
      </c>
      <c r="C450" s="57" t="s">
        <v>674</v>
      </c>
      <c r="D450" s="191">
        <v>81</v>
      </c>
      <c r="E450" s="191">
        <v>48</v>
      </c>
      <c r="F450" s="191">
        <v>48</v>
      </c>
      <c r="G450" s="191"/>
      <c r="H450" s="192">
        <v>0.5</v>
      </c>
    </row>
    <row r="451" spans="1:8" ht="12.75">
      <c r="A451" s="257">
        <v>37</v>
      </c>
      <c r="B451" s="2" t="s">
        <v>45</v>
      </c>
      <c r="C451" s="230"/>
      <c r="D451" s="102">
        <f>SUM(D452:D484)</f>
        <v>22188</v>
      </c>
      <c r="E451" s="102">
        <f>SUM(E452:E484)</f>
        <v>8204</v>
      </c>
      <c r="F451" s="102">
        <f>SUM(F452:F484)</f>
        <v>5175</v>
      </c>
      <c r="G451" s="102">
        <f>SUM(G452:G484)</f>
        <v>295</v>
      </c>
      <c r="H451" s="144"/>
    </row>
    <row r="452" spans="1:8" ht="12.75">
      <c r="A452" s="260"/>
      <c r="B452" s="5" t="s">
        <v>119</v>
      </c>
      <c r="C452" s="234" t="s">
        <v>383</v>
      </c>
      <c r="D452" s="191">
        <v>620</v>
      </c>
      <c r="E452" s="191">
        <v>190</v>
      </c>
      <c r="F452" s="191">
        <v>190</v>
      </c>
      <c r="G452" s="191"/>
      <c r="H452" s="164">
        <v>0.9</v>
      </c>
    </row>
    <row r="453" spans="1:8" ht="12.75">
      <c r="A453" s="260"/>
      <c r="B453" s="5" t="s">
        <v>119</v>
      </c>
      <c r="C453" s="234" t="s">
        <v>384</v>
      </c>
      <c r="D453" s="191">
        <v>350</v>
      </c>
      <c r="E453" s="191">
        <v>51</v>
      </c>
      <c r="F453" s="191">
        <v>51</v>
      </c>
      <c r="G453" s="191"/>
      <c r="H453" s="164">
        <v>1</v>
      </c>
    </row>
    <row r="454" spans="1:8" ht="12.75">
      <c r="A454" s="260"/>
      <c r="B454" s="5" t="s">
        <v>119</v>
      </c>
      <c r="C454" s="234" t="s">
        <v>402</v>
      </c>
      <c r="D454" s="191">
        <v>260</v>
      </c>
      <c r="E454" s="191">
        <v>159</v>
      </c>
      <c r="F454" s="191">
        <v>159</v>
      </c>
      <c r="G454" s="191"/>
      <c r="H454" s="164">
        <v>1.6</v>
      </c>
    </row>
    <row r="455" spans="1:8" ht="12.75">
      <c r="A455" s="260"/>
      <c r="B455" s="5" t="s">
        <v>119</v>
      </c>
      <c r="C455" s="234" t="s">
        <v>380</v>
      </c>
      <c r="D455" s="191">
        <v>30</v>
      </c>
      <c r="E455" s="191">
        <v>20</v>
      </c>
      <c r="F455" s="191">
        <v>20</v>
      </c>
      <c r="G455" s="191"/>
      <c r="H455" s="164">
        <v>1</v>
      </c>
    </row>
    <row r="456" spans="1:8" ht="12.75">
      <c r="A456" s="260"/>
      <c r="B456" s="5" t="s">
        <v>119</v>
      </c>
      <c r="C456" s="234" t="s">
        <v>403</v>
      </c>
      <c r="D456" s="191">
        <v>240</v>
      </c>
      <c r="E456" s="191">
        <v>8</v>
      </c>
      <c r="F456" s="191">
        <v>8</v>
      </c>
      <c r="G456" s="191"/>
      <c r="H456" s="164">
        <v>1.5</v>
      </c>
    </row>
    <row r="457" spans="1:8" ht="12.75">
      <c r="A457" s="260"/>
      <c r="B457" s="5" t="s">
        <v>119</v>
      </c>
      <c r="C457" s="234" t="s">
        <v>377</v>
      </c>
      <c r="D457" s="191">
        <v>40</v>
      </c>
      <c r="E457" s="191">
        <v>13</v>
      </c>
      <c r="F457" s="191">
        <v>13</v>
      </c>
      <c r="G457" s="191"/>
      <c r="H457" s="164">
        <v>1.4</v>
      </c>
    </row>
    <row r="458" spans="1:8" ht="12.75">
      <c r="A458" s="260"/>
      <c r="B458" s="5" t="s">
        <v>119</v>
      </c>
      <c r="C458" s="234" t="s">
        <v>404</v>
      </c>
      <c r="D458" s="191">
        <v>2100</v>
      </c>
      <c r="E458" s="191">
        <v>1074</v>
      </c>
      <c r="F458" s="191">
        <v>1074</v>
      </c>
      <c r="G458" s="191"/>
      <c r="H458" s="164">
        <v>1</v>
      </c>
    </row>
    <row r="459" spans="1:8" ht="12.75">
      <c r="A459" s="260"/>
      <c r="B459" s="5" t="s">
        <v>119</v>
      </c>
      <c r="C459" s="234" t="s">
        <v>404</v>
      </c>
      <c r="D459" s="191">
        <v>5</v>
      </c>
      <c r="E459" s="191">
        <v>5</v>
      </c>
      <c r="F459" s="191">
        <v>5</v>
      </c>
      <c r="G459" s="191"/>
      <c r="H459" s="164">
        <v>0.6</v>
      </c>
    </row>
    <row r="460" spans="1:8" ht="12.75">
      <c r="A460" s="260"/>
      <c r="B460" s="5" t="s">
        <v>134</v>
      </c>
      <c r="C460" s="57" t="s">
        <v>462</v>
      </c>
      <c r="D460" s="191">
        <v>500</v>
      </c>
      <c r="E460" s="191">
        <v>450</v>
      </c>
      <c r="F460" s="191">
        <v>370</v>
      </c>
      <c r="G460" s="191">
        <v>0</v>
      </c>
      <c r="H460" s="192">
        <v>0.4</v>
      </c>
    </row>
    <row r="461" spans="1:8" ht="12.75">
      <c r="A461" s="260"/>
      <c r="B461" s="5" t="s">
        <v>134</v>
      </c>
      <c r="C461" s="57" t="s">
        <v>377</v>
      </c>
      <c r="D461" s="191">
        <v>6</v>
      </c>
      <c r="E461" s="191">
        <v>6</v>
      </c>
      <c r="F461" s="191">
        <v>6</v>
      </c>
      <c r="G461" s="191">
        <v>0</v>
      </c>
      <c r="H461" s="192">
        <v>7.5</v>
      </c>
    </row>
    <row r="462" spans="1:8" ht="12.75">
      <c r="A462" s="260"/>
      <c r="B462" s="5" t="s">
        <v>159</v>
      </c>
      <c r="C462" s="57" t="s">
        <v>462</v>
      </c>
      <c r="D462" s="191">
        <v>1286</v>
      </c>
      <c r="E462" s="191">
        <v>1179</v>
      </c>
      <c r="F462" s="191">
        <v>1179</v>
      </c>
      <c r="G462" s="191">
        <v>0</v>
      </c>
      <c r="H462" s="192">
        <v>0.7</v>
      </c>
    </row>
    <row r="463" spans="1:8" ht="12.75">
      <c r="A463" s="260"/>
      <c r="B463" s="5" t="s">
        <v>159</v>
      </c>
      <c r="C463" s="57" t="s">
        <v>442</v>
      </c>
      <c r="D463" s="191">
        <v>60</v>
      </c>
      <c r="E463" s="191">
        <v>9</v>
      </c>
      <c r="F463" s="191">
        <v>0</v>
      </c>
      <c r="G463" s="191">
        <v>9</v>
      </c>
      <c r="H463" s="192">
        <v>1.2</v>
      </c>
    </row>
    <row r="464" spans="1:8" ht="12.75">
      <c r="A464" s="260"/>
      <c r="B464" s="5" t="s">
        <v>159</v>
      </c>
      <c r="C464" s="57" t="s">
        <v>430</v>
      </c>
      <c r="D464" s="191">
        <v>1010</v>
      </c>
      <c r="E464" s="191">
        <v>47</v>
      </c>
      <c r="F464" s="191">
        <v>10</v>
      </c>
      <c r="G464" s="191">
        <v>0</v>
      </c>
      <c r="H464" s="192">
        <v>1.7</v>
      </c>
    </row>
    <row r="465" spans="1:8" ht="12.75">
      <c r="A465" s="260"/>
      <c r="B465" s="5" t="s">
        <v>159</v>
      </c>
      <c r="C465" s="57" t="s">
        <v>440</v>
      </c>
      <c r="D465" s="191">
        <v>91</v>
      </c>
      <c r="E465" s="191">
        <v>43</v>
      </c>
      <c r="F465" s="191">
        <v>43</v>
      </c>
      <c r="G465" s="191">
        <v>0</v>
      </c>
      <c r="H465" s="192">
        <v>1.5</v>
      </c>
    </row>
    <row r="466" spans="1:8" ht="12.75">
      <c r="A466" s="260"/>
      <c r="B466" s="5" t="s">
        <v>159</v>
      </c>
      <c r="C466" s="57" t="s">
        <v>733</v>
      </c>
      <c r="D466" s="191">
        <v>335</v>
      </c>
      <c r="E466" s="191">
        <v>286</v>
      </c>
      <c r="F466" s="191">
        <v>0</v>
      </c>
      <c r="G466" s="191">
        <v>286</v>
      </c>
      <c r="H466" s="192">
        <v>3</v>
      </c>
    </row>
    <row r="467" spans="1:8" ht="12.75">
      <c r="A467" s="260"/>
      <c r="B467" s="5" t="s">
        <v>159</v>
      </c>
      <c r="C467" s="57"/>
      <c r="D467" s="191"/>
      <c r="E467" s="191"/>
      <c r="F467" s="191"/>
      <c r="G467" s="191"/>
      <c r="H467" s="192"/>
    </row>
    <row r="468" spans="1:8" ht="12.75">
      <c r="A468" s="260"/>
      <c r="B468" s="5" t="s">
        <v>153</v>
      </c>
      <c r="C468" s="234" t="s">
        <v>421</v>
      </c>
      <c r="D468" s="191">
        <v>100</v>
      </c>
      <c r="E468" s="191">
        <v>4</v>
      </c>
      <c r="F468" s="191">
        <v>4</v>
      </c>
      <c r="G468" s="191">
        <v>0</v>
      </c>
      <c r="H468" s="164">
        <v>1.8</v>
      </c>
    </row>
    <row r="469" spans="1:8" ht="12.75">
      <c r="A469" s="260"/>
      <c r="B469" s="5" t="s">
        <v>153</v>
      </c>
      <c r="C469" s="234" t="s">
        <v>392</v>
      </c>
      <c r="D469" s="191">
        <v>673</v>
      </c>
      <c r="E469" s="191">
        <v>87</v>
      </c>
      <c r="F469" s="191">
        <v>87</v>
      </c>
      <c r="G469" s="191">
        <v>0</v>
      </c>
      <c r="H469" s="164">
        <v>1.5</v>
      </c>
    </row>
    <row r="470" spans="1:8" ht="12.75">
      <c r="A470" s="260"/>
      <c r="B470" s="5" t="s">
        <v>153</v>
      </c>
      <c r="C470" s="234" t="s">
        <v>373</v>
      </c>
      <c r="D470" s="191">
        <v>1000</v>
      </c>
      <c r="E470" s="191">
        <v>47</v>
      </c>
      <c r="F470" s="191">
        <v>47</v>
      </c>
      <c r="G470" s="191">
        <v>0</v>
      </c>
      <c r="H470" s="164">
        <v>0.3</v>
      </c>
    </row>
    <row r="471" spans="1:8" ht="12.75">
      <c r="A471" s="260"/>
      <c r="B471" s="5" t="s">
        <v>153</v>
      </c>
      <c r="C471" s="234" t="s">
        <v>417</v>
      </c>
      <c r="D471" s="191">
        <v>2200</v>
      </c>
      <c r="E471" s="191">
        <v>1255</v>
      </c>
      <c r="F471" s="191">
        <v>0</v>
      </c>
      <c r="G471" s="191">
        <v>0</v>
      </c>
      <c r="H471" s="164">
        <v>0.33</v>
      </c>
    </row>
    <row r="472" spans="1:8" ht="12.75">
      <c r="A472" s="260"/>
      <c r="B472" s="5" t="s">
        <v>153</v>
      </c>
      <c r="C472" s="234" t="s">
        <v>401</v>
      </c>
      <c r="D472" s="191">
        <v>1880</v>
      </c>
      <c r="E472" s="191">
        <v>1161</v>
      </c>
      <c r="F472" s="191">
        <v>30</v>
      </c>
      <c r="G472" s="191">
        <v>0</v>
      </c>
      <c r="H472" s="164">
        <v>0.2</v>
      </c>
    </row>
    <row r="473" spans="1:8" ht="12.75">
      <c r="A473" s="260"/>
      <c r="B473" s="5" t="s">
        <v>153</v>
      </c>
      <c r="C473" s="234" t="s">
        <v>379</v>
      </c>
      <c r="D473" s="191">
        <v>132</v>
      </c>
      <c r="E473" s="191">
        <v>83</v>
      </c>
      <c r="F473" s="191">
        <v>83</v>
      </c>
      <c r="G473" s="191">
        <v>0</v>
      </c>
      <c r="H473" s="164">
        <v>0.6</v>
      </c>
    </row>
    <row r="474" spans="1:8" ht="12.75">
      <c r="A474" s="260"/>
      <c r="B474" s="5" t="s">
        <v>153</v>
      </c>
      <c r="C474" s="234" t="s">
        <v>556</v>
      </c>
      <c r="D474" s="191">
        <v>450</v>
      </c>
      <c r="E474" s="191">
        <v>240</v>
      </c>
      <c r="F474" s="191">
        <v>240</v>
      </c>
      <c r="G474" s="191">
        <v>0</v>
      </c>
      <c r="H474" s="164">
        <v>1</v>
      </c>
    </row>
    <row r="475" spans="1:8" ht="12.75">
      <c r="A475" s="260"/>
      <c r="B475" s="5" t="s">
        <v>153</v>
      </c>
      <c r="C475" s="234" t="s">
        <v>423</v>
      </c>
      <c r="D475" s="191">
        <v>2000</v>
      </c>
      <c r="E475" s="191">
        <v>95</v>
      </c>
      <c r="F475" s="191">
        <v>95</v>
      </c>
      <c r="G475" s="191">
        <v>0</v>
      </c>
      <c r="H475" s="164" t="s">
        <v>574</v>
      </c>
    </row>
    <row r="476" spans="1:8" ht="12.75">
      <c r="A476" s="260"/>
      <c r="B476" s="5" t="s">
        <v>153</v>
      </c>
      <c r="C476" s="234" t="s">
        <v>445</v>
      </c>
      <c r="D476" s="191">
        <v>4950</v>
      </c>
      <c r="E476" s="191">
        <v>278</v>
      </c>
      <c r="F476" s="191">
        <v>47</v>
      </c>
      <c r="G476" s="191">
        <v>0</v>
      </c>
      <c r="H476" s="164">
        <v>0.3</v>
      </c>
    </row>
    <row r="477" spans="1:8" ht="12.75">
      <c r="A477" s="260"/>
      <c r="B477" s="5" t="s">
        <v>81</v>
      </c>
      <c r="C477" s="57" t="s">
        <v>675</v>
      </c>
      <c r="D477" s="191">
        <v>70</v>
      </c>
      <c r="E477" s="191">
        <v>1</v>
      </c>
      <c r="F477" s="191">
        <v>1</v>
      </c>
      <c r="G477" s="191"/>
      <c r="H477" s="192">
        <v>1.5</v>
      </c>
    </row>
    <row r="478" spans="1:8" ht="12.75">
      <c r="A478" s="260"/>
      <c r="B478" s="5" t="s">
        <v>81</v>
      </c>
      <c r="C478" s="57" t="s">
        <v>642</v>
      </c>
      <c r="D478" s="191">
        <v>100</v>
      </c>
      <c r="E478" s="191">
        <v>76</v>
      </c>
      <c r="F478" s="191">
        <v>76</v>
      </c>
      <c r="G478" s="191"/>
      <c r="H478" s="192">
        <v>0.3</v>
      </c>
    </row>
    <row r="479" spans="1:8" ht="12.75">
      <c r="A479" s="260"/>
      <c r="B479" s="5" t="s">
        <v>81</v>
      </c>
      <c r="C479" s="57" t="s">
        <v>636</v>
      </c>
      <c r="D479" s="191">
        <v>200</v>
      </c>
      <c r="E479" s="191">
        <v>181</v>
      </c>
      <c r="F479" s="191">
        <v>181</v>
      </c>
      <c r="G479" s="191"/>
      <c r="H479" s="192">
        <v>0.5</v>
      </c>
    </row>
    <row r="480" spans="1:8" ht="12.75">
      <c r="A480" s="260"/>
      <c r="B480" s="5" t="s">
        <v>81</v>
      </c>
      <c r="C480" s="57" t="s">
        <v>637</v>
      </c>
      <c r="D480" s="191">
        <v>900</v>
      </c>
      <c r="E480" s="191">
        <v>820</v>
      </c>
      <c r="F480" s="191">
        <v>820</v>
      </c>
      <c r="G480" s="191"/>
      <c r="H480" s="192">
        <v>1</v>
      </c>
    </row>
    <row r="481" spans="1:8" ht="12.75">
      <c r="A481" s="260"/>
      <c r="B481" s="59" t="s">
        <v>81</v>
      </c>
      <c r="C481" s="57" t="s">
        <v>673</v>
      </c>
      <c r="D481" s="191">
        <v>30</v>
      </c>
      <c r="E481" s="191">
        <v>6</v>
      </c>
      <c r="F481" s="191">
        <v>6</v>
      </c>
      <c r="G481" s="191"/>
      <c r="H481" s="192">
        <v>0.5</v>
      </c>
    </row>
    <row r="482" spans="1:8" ht="12.75">
      <c r="A482" s="260"/>
      <c r="B482" s="5" t="s">
        <v>81</v>
      </c>
      <c r="C482" s="57" t="s">
        <v>669</v>
      </c>
      <c r="D482" s="191">
        <v>250</v>
      </c>
      <c r="E482" s="191">
        <v>72</v>
      </c>
      <c r="F482" s="191">
        <v>72</v>
      </c>
      <c r="G482" s="191"/>
      <c r="H482" s="192">
        <v>0.7</v>
      </c>
    </row>
    <row r="483" spans="1:8" ht="12.75">
      <c r="A483" s="260"/>
      <c r="B483" s="5" t="s">
        <v>81</v>
      </c>
      <c r="C483" s="57" t="s">
        <v>638</v>
      </c>
      <c r="D483" s="191">
        <v>140</v>
      </c>
      <c r="E483" s="191">
        <v>131</v>
      </c>
      <c r="F483" s="191">
        <v>131</v>
      </c>
      <c r="G483" s="191"/>
      <c r="H483" s="192">
        <v>0.3</v>
      </c>
    </row>
    <row r="484" spans="1:8" ht="12.75">
      <c r="A484" s="260"/>
      <c r="B484" s="5" t="s">
        <v>81</v>
      </c>
      <c r="C484" s="57" t="s">
        <v>671</v>
      </c>
      <c r="D484" s="191">
        <v>180</v>
      </c>
      <c r="E484" s="191">
        <v>127</v>
      </c>
      <c r="F484" s="191">
        <v>127</v>
      </c>
      <c r="G484" s="191"/>
      <c r="H484" s="192">
        <v>0.2</v>
      </c>
    </row>
    <row r="485" spans="1:8" s="3" customFormat="1" ht="12.75">
      <c r="A485" s="257">
        <v>38</v>
      </c>
      <c r="B485" s="2" t="s">
        <v>332</v>
      </c>
      <c r="C485" s="44"/>
      <c r="D485" s="108">
        <f>SUM(D486:D487)</f>
        <v>950</v>
      </c>
      <c r="E485" s="108">
        <f>SUM(E486:E487)</f>
        <v>442</v>
      </c>
      <c r="F485" s="108">
        <f>SUM(F486:F487)</f>
        <v>442</v>
      </c>
      <c r="G485" s="108">
        <f>SUM(G486:G487)</f>
        <v>0</v>
      </c>
      <c r="H485" s="154"/>
    </row>
    <row r="486" spans="1:8" ht="12.75">
      <c r="A486" s="262"/>
      <c r="B486" s="7" t="s">
        <v>119</v>
      </c>
      <c r="C486" s="39" t="s">
        <v>373</v>
      </c>
      <c r="D486" s="194">
        <v>610</v>
      </c>
      <c r="E486" s="194">
        <v>388</v>
      </c>
      <c r="F486" s="194">
        <v>388</v>
      </c>
      <c r="G486" s="194"/>
      <c r="H486" s="166">
        <v>0.1</v>
      </c>
    </row>
    <row r="487" spans="1:8" ht="12.75">
      <c r="A487" s="273"/>
      <c r="B487" s="7" t="s">
        <v>119</v>
      </c>
      <c r="C487" s="18" t="s">
        <v>373</v>
      </c>
      <c r="D487" s="379">
        <v>340</v>
      </c>
      <c r="E487" s="379">
        <v>54</v>
      </c>
      <c r="F487" s="379">
        <v>54</v>
      </c>
      <c r="G487" s="379"/>
      <c r="H487" s="180">
        <v>0.1</v>
      </c>
    </row>
    <row r="488" spans="1:8" ht="12.75" customHeight="1">
      <c r="A488" s="257">
        <v>39</v>
      </c>
      <c r="B488" s="2" t="s">
        <v>217</v>
      </c>
      <c r="C488" s="35"/>
      <c r="D488" s="108">
        <f>SUM(D489:D494)</f>
        <v>437</v>
      </c>
      <c r="E488" s="108">
        <f>SUM(E489:E494)</f>
        <v>169</v>
      </c>
      <c r="F488" s="108">
        <f>SUM(F489:F494)</f>
        <v>169</v>
      </c>
      <c r="G488" s="108">
        <f>SUM(G489:G494)</f>
        <v>0</v>
      </c>
      <c r="H488" s="157"/>
    </row>
    <row r="489" spans="1:8" ht="12.75" customHeight="1">
      <c r="A489" s="260"/>
      <c r="B489" s="5" t="s">
        <v>81</v>
      </c>
      <c r="C489" s="57" t="s">
        <v>468</v>
      </c>
      <c r="D489" s="191">
        <v>13</v>
      </c>
      <c r="E489" s="191">
        <v>13</v>
      </c>
      <c r="F489" s="191">
        <v>13</v>
      </c>
      <c r="G489" s="196"/>
      <c r="H489" s="192">
        <v>0.2</v>
      </c>
    </row>
    <row r="490" spans="1:8" ht="12.75" customHeight="1">
      <c r="A490" s="260"/>
      <c r="B490" s="5" t="s">
        <v>81</v>
      </c>
      <c r="C490" s="57" t="s">
        <v>664</v>
      </c>
      <c r="D490" s="191">
        <v>22</v>
      </c>
      <c r="E490" s="191">
        <v>21</v>
      </c>
      <c r="F490" s="191">
        <v>21</v>
      </c>
      <c r="G490" s="196"/>
      <c r="H490" s="192">
        <v>0.4</v>
      </c>
    </row>
    <row r="491" spans="1:8" ht="12.75" customHeight="1">
      <c r="A491" s="260"/>
      <c r="B491" s="5" t="s">
        <v>81</v>
      </c>
      <c r="C491" s="57" t="s">
        <v>686</v>
      </c>
      <c r="D491" s="191">
        <v>97</v>
      </c>
      <c r="E491" s="191">
        <v>25</v>
      </c>
      <c r="F491" s="191">
        <v>25</v>
      </c>
      <c r="G491" s="196"/>
      <c r="H491" s="192">
        <v>0.5</v>
      </c>
    </row>
    <row r="492" spans="1:8" ht="12.75" customHeight="1">
      <c r="A492" s="260"/>
      <c r="B492" s="5" t="s">
        <v>81</v>
      </c>
      <c r="C492" s="57" t="s">
        <v>414</v>
      </c>
      <c r="D492" s="191">
        <v>90</v>
      </c>
      <c r="E492" s="191">
        <v>60</v>
      </c>
      <c r="F492" s="191">
        <v>60</v>
      </c>
      <c r="G492" s="196"/>
      <c r="H492" s="192">
        <v>0.6</v>
      </c>
    </row>
    <row r="493" spans="1:8" ht="12.75" customHeight="1">
      <c r="A493" s="260"/>
      <c r="B493" s="5" t="s">
        <v>81</v>
      </c>
      <c r="C493" s="57" t="s">
        <v>670</v>
      </c>
      <c r="D493" s="191">
        <v>75</v>
      </c>
      <c r="E493" s="191">
        <v>35</v>
      </c>
      <c r="F493" s="191">
        <v>35</v>
      </c>
      <c r="G493" s="196"/>
      <c r="H493" s="192">
        <v>0.6</v>
      </c>
    </row>
    <row r="494" spans="1:8" ht="12.75" customHeight="1">
      <c r="A494" s="272"/>
      <c r="B494" s="5" t="s">
        <v>81</v>
      </c>
      <c r="C494" s="57" t="s">
        <v>679</v>
      </c>
      <c r="D494" s="191">
        <v>140</v>
      </c>
      <c r="E494" s="191">
        <v>15</v>
      </c>
      <c r="F494" s="191">
        <v>15</v>
      </c>
      <c r="G494" s="191"/>
      <c r="H494" s="192">
        <v>1.5</v>
      </c>
    </row>
    <row r="495" spans="1:8" ht="12.75" customHeight="1">
      <c r="A495" s="257">
        <v>40</v>
      </c>
      <c r="B495" s="2" t="s">
        <v>92</v>
      </c>
      <c r="C495" s="35"/>
      <c r="D495" s="108">
        <f>SUM(D496:D498)</f>
        <v>379</v>
      </c>
      <c r="E495" s="108">
        <f>SUM(E496:E498)</f>
        <v>85</v>
      </c>
      <c r="F495" s="108">
        <f>SUM(F496:F498)</f>
        <v>73</v>
      </c>
      <c r="G495" s="108">
        <f>SUM(G496:G498)</f>
        <v>12</v>
      </c>
      <c r="H495" s="157"/>
    </row>
    <row r="496" spans="1:8" ht="12.75" customHeight="1">
      <c r="A496" s="260"/>
      <c r="B496" s="5" t="s">
        <v>119</v>
      </c>
      <c r="C496" s="57" t="s">
        <v>395</v>
      </c>
      <c r="D496" s="191">
        <v>130</v>
      </c>
      <c r="E496" s="191">
        <v>61</v>
      </c>
      <c r="F496" s="191">
        <v>61</v>
      </c>
      <c r="G496" s="191"/>
      <c r="H496" s="192">
        <v>2</v>
      </c>
    </row>
    <row r="497" spans="1:8" ht="12.75" customHeight="1">
      <c r="A497" s="265"/>
      <c r="B497" s="5" t="s">
        <v>81</v>
      </c>
      <c r="C497" s="205" t="s">
        <v>660</v>
      </c>
      <c r="D497" s="193">
        <v>204</v>
      </c>
      <c r="E497" s="193">
        <v>12</v>
      </c>
      <c r="F497" s="193"/>
      <c r="G497" s="193">
        <v>12</v>
      </c>
      <c r="H497" s="169">
        <v>1.5</v>
      </c>
    </row>
    <row r="498" spans="1:8" ht="12.75" customHeight="1">
      <c r="A498" s="265"/>
      <c r="B498" s="59" t="s">
        <v>81</v>
      </c>
      <c r="C498" s="205" t="s">
        <v>637</v>
      </c>
      <c r="D498" s="193">
        <v>45</v>
      </c>
      <c r="E498" s="193">
        <v>12</v>
      </c>
      <c r="F498" s="193">
        <v>12</v>
      </c>
      <c r="G498" s="193"/>
      <c r="H498" s="169">
        <v>1.6</v>
      </c>
    </row>
    <row r="499" spans="1:8" s="3" customFormat="1" ht="12.75" customHeight="1">
      <c r="A499" s="257">
        <v>41</v>
      </c>
      <c r="B499" s="2" t="s">
        <v>169</v>
      </c>
      <c r="C499" s="44"/>
      <c r="D499" s="108">
        <f>SUM(D500:D501)</f>
        <v>165</v>
      </c>
      <c r="E499" s="108">
        <f>SUM(E500:E501)</f>
        <v>94</v>
      </c>
      <c r="F499" s="108">
        <f>SUM(F500:F501)</f>
        <v>94</v>
      </c>
      <c r="G499" s="108">
        <f>SUM(G500:G501)</f>
        <v>0</v>
      </c>
      <c r="H499" s="154"/>
    </row>
    <row r="500" spans="1:8" ht="12.75" customHeight="1">
      <c r="A500" s="262"/>
      <c r="B500" s="5" t="s">
        <v>81</v>
      </c>
      <c r="C500" s="231" t="s">
        <v>645</v>
      </c>
      <c r="D500" s="126">
        <v>108</v>
      </c>
      <c r="E500" s="126">
        <v>85</v>
      </c>
      <c r="F500" s="126">
        <v>85</v>
      </c>
      <c r="G500" s="126"/>
      <c r="H500" s="174">
        <v>0.5</v>
      </c>
    </row>
    <row r="501" spans="1:8" ht="12.75" customHeight="1">
      <c r="A501" s="262"/>
      <c r="B501" s="5" t="s">
        <v>81</v>
      </c>
      <c r="C501" s="231" t="s">
        <v>660</v>
      </c>
      <c r="D501" s="126">
        <v>57</v>
      </c>
      <c r="E501" s="126">
        <v>9</v>
      </c>
      <c r="F501" s="126">
        <v>9</v>
      </c>
      <c r="G501" s="126"/>
      <c r="H501" s="174">
        <v>0.6</v>
      </c>
    </row>
    <row r="502" spans="1:8" ht="12.75" customHeight="1">
      <c r="A502" s="257">
        <v>42</v>
      </c>
      <c r="B502" s="2" t="s">
        <v>65</v>
      </c>
      <c r="C502" s="230"/>
      <c r="D502" s="102">
        <f>SUM(D503:D533)</f>
        <v>8649</v>
      </c>
      <c r="E502" s="102">
        <f>SUM(E503:E533)</f>
        <v>4070</v>
      </c>
      <c r="F502" s="102">
        <f>SUM(F503:F533)</f>
        <v>3349</v>
      </c>
      <c r="G502" s="102">
        <f>SUM(G503:G533)</f>
        <v>84</v>
      </c>
      <c r="H502" s="144"/>
    </row>
    <row r="503" spans="1:8" ht="12.75" customHeight="1">
      <c r="A503" s="262"/>
      <c r="B503" s="5" t="s">
        <v>119</v>
      </c>
      <c r="C503" s="57" t="s">
        <v>405</v>
      </c>
      <c r="D503" s="191">
        <v>100</v>
      </c>
      <c r="E503" s="191">
        <v>85</v>
      </c>
      <c r="F503" s="191">
        <v>85</v>
      </c>
      <c r="G503" s="191"/>
      <c r="H503" s="192">
        <v>0.5</v>
      </c>
    </row>
    <row r="504" spans="1:8" ht="12.75" customHeight="1">
      <c r="A504" s="262"/>
      <c r="B504" s="5" t="s">
        <v>119</v>
      </c>
      <c r="C504" s="57" t="s">
        <v>406</v>
      </c>
      <c r="D504" s="191">
        <v>30</v>
      </c>
      <c r="E504" s="191">
        <v>29</v>
      </c>
      <c r="F504" s="191">
        <v>29</v>
      </c>
      <c r="G504" s="191"/>
      <c r="H504" s="192">
        <v>0.5</v>
      </c>
    </row>
    <row r="505" spans="1:8" ht="12.75" customHeight="1">
      <c r="A505" s="262"/>
      <c r="B505" s="5" t="s">
        <v>119</v>
      </c>
      <c r="C505" s="57" t="s">
        <v>395</v>
      </c>
      <c r="D505" s="191">
        <v>130</v>
      </c>
      <c r="E505" s="191">
        <v>11</v>
      </c>
      <c r="F505" s="191">
        <v>11</v>
      </c>
      <c r="G505" s="191"/>
      <c r="H505" s="192">
        <v>1.5</v>
      </c>
    </row>
    <row r="506" spans="1:8" ht="12.75" customHeight="1">
      <c r="A506" s="262"/>
      <c r="B506" s="5" t="s">
        <v>119</v>
      </c>
      <c r="C506" s="57" t="s">
        <v>407</v>
      </c>
      <c r="D506" s="191">
        <v>100</v>
      </c>
      <c r="E506" s="191">
        <v>1</v>
      </c>
      <c r="F506" s="191">
        <v>1</v>
      </c>
      <c r="G506" s="191"/>
      <c r="H506" s="192">
        <v>1</v>
      </c>
    </row>
    <row r="507" spans="1:8" ht="12.75" customHeight="1">
      <c r="A507" s="262"/>
      <c r="B507" s="5" t="s">
        <v>119</v>
      </c>
      <c r="C507" s="57" t="s">
        <v>408</v>
      </c>
      <c r="D507" s="191">
        <v>250</v>
      </c>
      <c r="E507" s="191">
        <v>30</v>
      </c>
      <c r="F507" s="191">
        <v>30</v>
      </c>
      <c r="G507" s="191"/>
      <c r="H507" s="192">
        <v>0.8</v>
      </c>
    </row>
    <row r="508" spans="1:8" ht="12.75" customHeight="1">
      <c r="A508" s="262"/>
      <c r="B508" s="65" t="s">
        <v>127</v>
      </c>
      <c r="C508" s="205" t="s">
        <v>467</v>
      </c>
      <c r="D508" s="193">
        <v>407</v>
      </c>
      <c r="E508" s="193">
        <v>407</v>
      </c>
      <c r="F508" s="193">
        <v>407</v>
      </c>
      <c r="G508" s="193">
        <v>0</v>
      </c>
      <c r="H508" s="169">
        <v>0.3</v>
      </c>
    </row>
    <row r="509" spans="1:8" ht="12.75" customHeight="1">
      <c r="A509" s="262"/>
      <c r="B509" s="65" t="s">
        <v>127</v>
      </c>
      <c r="C509" s="205" t="s">
        <v>478</v>
      </c>
      <c r="D509" s="193">
        <v>47</v>
      </c>
      <c r="E509" s="193">
        <v>47</v>
      </c>
      <c r="F509" s="193">
        <v>47</v>
      </c>
      <c r="G509" s="193">
        <v>0</v>
      </c>
      <c r="H509" s="169">
        <v>0.35</v>
      </c>
    </row>
    <row r="510" spans="1:8" ht="12.75" customHeight="1">
      <c r="A510" s="262"/>
      <c r="B510" s="9" t="s">
        <v>159</v>
      </c>
      <c r="C510" s="205" t="s">
        <v>467</v>
      </c>
      <c r="D510" s="193">
        <v>147</v>
      </c>
      <c r="E510" s="193">
        <v>35</v>
      </c>
      <c r="F510" s="193">
        <v>35</v>
      </c>
      <c r="G510" s="193">
        <v>0</v>
      </c>
      <c r="H510" s="169">
        <v>1</v>
      </c>
    </row>
    <row r="511" spans="1:8" ht="12.75" customHeight="1">
      <c r="A511" s="262"/>
      <c r="B511" s="9" t="s">
        <v>159</v>
      </c>
      <c r="C511" s="205" t="s">
        <v>371</v>
      </c>
      <c r="D511" s="193">
        <v>20</v>
      </c>
      <c r="E511" s="193">
        <v>6</v>
      </c>
      <c r="F511" s="193">
        <v>6</v>
      </c>
      <c r="G511" s="193">
        <v>0</v>
      </c>
      <c r="H511" s="169">
        <v>1</v>
      </c>
    </row>
    <row r="512" spans="1:8" ht="12.75" customHeight="1">
      <c r="A512" s="262"/>
      <c r="B512" s="9" t="s">
        <v>159</v>
      </c>
      <c r="C512" s="205" t="s">
        <v>478</v>
      </c>
      <c r="D512" s="193">
        <v>145</v>
      </c>
      <c r="E512" s="193">
        <v>81</v>
      </c>
      <c r="F512" s="193">
        <v>61</v>
      </c>
      <c r="G512" s="193">
        <v>20</v>
      </c>
      <c r="H512" s="169">
        <v>0.5</v>
      </c>
    </row>
    <row r="513" spans="1:8" ht="12.75" customHeight="1">
      <c r="A513" s="262"/>
      <c r="B513" s="9" t="s">
        <v>159</v>
      </c>
      <c r="C513" s="205" t="s">
        <v>430</v>
      </c>
      <c r="D513" s="193">
        <v>4</v>
      </c>
      <c r="E513" s="193">
        <v>16</v>
      </c>
      <c r="F513" s="193">
        <v>4</v>
      </c>
      <c r="G513" s="193">
        <v>12</v>
      </c>
      <c r="H513" s="169">
        <v>1.7</v>
      </c>
    </row>
    <row r="514" spans="1:8" ht="12.75" customHeight="1">
      <c r="A514" s="262"/>
      <c r="B514" s="9" t="s">
        <v>159</v>
      </c>
      <c r="C514" s="205" t="s">
        <v>423</v>
      </c>
      <c r="D514" s="193">
        <v>690</v>
      </c>
      <c r="E514" s="193">
        <v>637</v>
      </c>
      <c r="F514" s="193">
        <v>0</v>
      </c>
      <c r="G514" s="193">
        <v>0</v>
      </c>
      <c r="H514" s="169">
        <v>1.8</v>
      </c>
    </row>
    <row r="515" spans="1:8" ht="12.75" customHeight="1">
      <c r="A515" s="262"/>
      <c r="B515" s="9" t="s">
        <v>159</v>
      </c>
      <c r="C515" s="205"/>
      <c r="D515" s="193"/>
      <c r="E515" s="193"/>
      <c r="F515" s="193"/>
      <c r="G515" s="193"/>
      <c r="H515" s="169"/>
    </row>
    <row r="516" spans="1:8" ht="12.75" customHeight="1">
      <c r="A516" s="260"/>
      <c r="B516" s="9" t="s">
        <v>153</v>
      </c>
      <c r="C516" s="205" t="s">
        <v>556</v>
      </c>
      <c r="D516" s="193">
        <v>140</v>
      </c>
      <c r="E516" s="193">
        <v>43</v>
      </c>
      <c r="F516" s="193">
        <v>43</v>
      </c>
      <c r="G516" s="193">
        <v>0</v>
      </c>
      <c r="H516" s="169">
        <v>1</v>
      </c>
    </row>
    <row r="517" spans="1:8" ht="12.75" customHeight="1">
      <c r="A517" s="260"/>
      <c r="B517" s="5" t="s">
        <v>81</v>
      </c>
      <c r="C517" s="205" t="s">
        <v>639</v>
      </c>
      <c r="D517" s="193">
        <v>500</v>
      </c>
      <c r="E517" s="193">
        <v>390</v>
      </c>
      <c r="F517" s="193">
        <v>390</v>
      </c>
      <c r="G517" s="193"/>
      <c r="H517" s="169">
        <v>0.5</v>
      </c>
    </row>
    <row r="518" spans="1:8" ht="12.75" customHeight="1">
      <c r="A518" s="260"/>
      <c r="B518" s="5" t="s">
        <v>81</v>
      </c>
      <c r="C518" s="205" t="s">
        <v>638</v>
      </c>
      <c r="D518" s="193">
        <v>410</v>
      </c>
      <c r="E518" s="193">
        <v>410</v>
      </c>
      <c r="F518" s="193">
        <v>410</v>
      </c>
      <c r="G518" s="193"/>
      <c r="H518" s="169">
        <v>0.3</v>
      </c>
    </row>
    <row r="519" spans="1:8" ht="12.75" customHeight="1">
      <c r="A519" s="260"/>
      <c r="B519" s="5" t="s">
        <v>81</v>
      </c>
      <c r="C519" s="205" t="s">
        <v>641</v>
      </c>
      <c r="D519" s="193">
        <v>80</v>
      </c>
      <c r="E519" s="193">
        <v>80</v>
      </c>
      <c r="F519" s="193">
        <v>80</v>
      </c>
      <c r="G519" s="193"/>
      <c r="H519" s="169">
        <v>0.2</v>
      </c>
    </row>
    <row r="520" spans="1:8" ht="12.75" customHeight="1">
      <c r="A520" s="260"/>
      <c r="B520" s="5" t="s">
        <v>81</v>
      </c>
      <c r="C520" s="205" t="s">
        <v>664</v>
      </c>
      <c r="D520" s="193">
        <v>56</v>
      </c>
      <c r="E520" s="193">
        <v>52</v>
      </c>
      <c r="F520" s="193">
        <v>52</v>
      </c>
      <c r="G520" s="193"/>
      <c r="H520" s="169">
        <v>0.3</v>
      </c>
    </row>
    <row r="521" spans="1:8" ht="12.75" customHeight="1">
      <c r="A521" s="265"/>
      <c r="B521" s="5" t="s">
        <v>81</v>
      </c>
      <c r="C521" s="205" t="s">
        <v>435</v>
      </c>
      <c r="D521" s="193">
        <v>256</v>
      </c>
      <c r="E521" s="193">
        <v>107</v>
      </c>
      <c r="F521" s="193">
        <v>107</v>
      </c>
      <c r="G521" s="193"/>
      <c r="H521" s="169">
        <v>0.4</v>
      </c>
    </row>
    <row r="522" spans="1:8" ht="12.75" customHeight="1">
      <c r="A522" s="265"/>
      <c r="B522" s="5" t="s">
        <v>81</v>
      </c>
      <c r="C522" s="205" t="s">
        <v>676</v>
      </c>
      <c r="D522" s="193">
        <v>82</v>
      </c>
      <c r="E522" s="193">
        <v>37</v>
      </c>
      <c r="F522" s="193">
        <v>37</v>
      </c>
      <c r="G522" s="193"/>
      <c r="H522" s="169">
        <v>0.5</v>
      </c>
    </row>
    <row r="523" spans="1:8" ht="12.75" customHeight="1">
      <c r="A523" s="265"/>
      <c r="B523" s="5" t="s">
        <v>81</v>
      </c>
      <c r="C523" s="205" t="s">
        <v>639</v>
      </c>
      <c r="D523" s="193">
        <v>104</v>
      </c>
      <c r="E523" s="193">
        <v>66</v>
      </c>
      <c r="F523" s="193">
        <v>66</v>
      </c>
      <c r="G523" s="193"/>
      <c r="H523" s="169">
        <v>0.15</v>
      </c>
    </row>
    <row r="524" spans="1:8" ht="12.75" customHeight="1">
      <c r="A524" s="265"/>
      <c r="B524" s="5" t="s">
        <v>81</v>
      </c>
      <c r="C524" s="205" t="s">
        <v>644</v>
      </c>
      <c r="D524" s="193">
        <v>23</v>
      </c>
      <c r="E524" s="193">
        <v>23</v>
      </c>
      <c r="F524" s="193">
        <v>23</v>
      </c>
      <c r="G524" s="193"/>
      <c r="H524" s="169">
        <v>0.15</v>
      </c>
    </row>
    <row r="525" spans="1:8" ht="12.75" customHeight="1">
      <c r="A525" s="265"/>
      <c r="B525" s="5" t="s">
        <v>81</v>
      </c>
      <c r="C525" s="205" t="s">
        <v>639</v>
      </c>
      <c r="D525" s="193">
        <v>680</v>
      </c>
      <c r="E525" s="193">
        <v>633</v>
      </c>
      <c r="F525" s="193">
        <v>633</v>
      </c>
      <c r="G525" s="193"/>
      <c r="H525" s="169">
        <v>1</v>
      </c>
    </row>
    <row r="526" spans="1:8" ht="12.75" customHeight="1">
      <c r="A526" s="265"/>
      <c r="B526" s="5" t="s">
        <v>81</v>
      </c>
      <c r="C526" s="205" t="s">
        <v>636</v>
      </c>
      <c r="D526" s="193">
        <v>250</v>
      </c>
      <c r="E526" s="193">
        <v>1</v>
      </c>
      <c r="F526" s="193">
        <v>1</v>
      </c>
      <c r="G526" s="193"/>
      <c r="H526" s="169">
        <v>1.5</v>
      </c>
    </row>
    <row r="527" spans="1:8" ht="12.75" customHeight="1">
      <c r="A527" s="265"/>
      <c r="B527" s="9" t="s">
        <v>81</v>
      </c>
      <c r="C527" s="205" t="s">
        <v>645</v>
      </c>
      <c r="D527" s="193">
        <v>2400</v>
      </c>
      <c r="E527" s="193">
        <v>273</v>
      </c>
      <c r="F527" s="193">
        <v>273</v>
      </c>
      <c r="G527" s="193"/>
      <c r="H527" s="169">
        <v>1.7</v>
      </c>
    </row>
    <row r="528" spans="1:8" ht="12.75" customHeight="1">
      <c r="A528" s="270"/>
      <c r="B528" s="5" t="s">
        <v>81</v>
      </c>
      <c r="C528" s="57" t="s">
        <v>637</v>
      </c>
      <c r="D528" s="191">
        <v>66</v>
      </c>
      <c r="E528" s="191">
        <v>22</v>
      </c>
      <c r="F528" s="191">
        <v>22</v>
      </c>
      <c r="G528" s="191"/>
      <c r="H528" s="192">
        <v>0.7</v>
      </c>
    </row>
    <row r="529" spans="1:8" ht="12.75" customHeight="1">
      <c r="A529" s="270"/>
      <c r="B529" s="5" t="s">
        <v>81</v>
      </c>
      <c r="C529" s="57" t="s">
        <v>660</v>
      </c>
      <c r="D529" s="191">
        <v>612</v>
      </c>
      <c r="E529" s="191">
        <v>151</v>
      </c>
      <c r="F529" s="191">
        <v>99</v>
      </c>
      <c r="G529" s="191">
        <v>52</v>
      </c>
      <c r="H529" s="192">
        <v>1.8</v>
      </c>
    </row>
    <row r="530" spans="1:8" ht="12.75" customHeight="1">
      <c r="A530" s="270"/>
      <c r="B530" s="5" t="s">
        <v>81</v>
      </c>
      <c r="C530" s="57" t="s">
        <v>672</v>
      </c>
      <c r="D530" s="191">
        <v>140</v>
      </c>
      <c r="E530" s="191">
        <v>112</v>
      </c>
      <c r="F530" s="191">
        <v>112</v>
      </c>
      <c r="G530" s="191"/>
      <c r="H530" s="192">
        <v>0.6</v>
      </c>
    </row>
    <row r="531" spans="1:8" ht="12.75" customHeight="1">
      <c r="A531" s="270"/>
      <c r="B531" s="5" t="s">
        <v>81</v>
      </c>
      <c r="C531" s="205" t="s">
        <v>662</v>
      </c>
      <c r="D531" s="193">
        <v>86</v>
      </c>
      <c r="E531" s="193">
        <v>20</v>
      </c>
      <c r="F531" s="193">
        <v>20</v>
      </c>
      <c r="G531" s="193"/>
      <c r="H531" s="169">
        <v>0.9</v>
      </c>
    </row>
    <row r="532" spans="1:8" ht="12.75" customHeight="1">
      <c r="A532" s="270"/>
      <c r="B532" s="5" t="s">
        <v>81</v>
      </c>
      <c r="C532" s="205" t="s">
        <v>677</v>
      </c>
      <c r="D532" s="193">
        <v>54</v>
      </c>
      <c r="E532" s="193">
        <v>30</v>
      </c>
      <c r="F532" s="193">
        <v>30</v>
      </c>
      <c r="G532" s="193"/>
      <c r="H532" s="169">
        <v>1.3</v>
      </c>
    </row>
    <row r="533" spans="1:8" ht="12.75" customHeight="1">
      <c r="A533" s="270"/>
      <c r="B533" s="6" t="s">
        <v>81</v>
      </c>
      <c r="C533" s="93" t="s">
        <v>678</v>
      </c>
      <c r="D533" s="121">
        <v>640</v>
      </c>
      <c r="E533" s="121">
        <v>235</v>
      </c>
      <c r="F533" s="121">
        <v>235</v>
      </c>
      <c r="G533" s="121"/>
      <c r="H533" s="168">
        <v>0.6</v>
      </c>
    </row>
    <row r="534" spans="1:8" ht="12.75" customHeight="1">
      <c r="A534" s="257">
        <v>43</v>
      </c>
      <c r="B534" s="33" t="s">
        <v>301</v>
      </c>
      <c r="C534" s="35"/>
      <c r="D534" s="108">
        <f>SUM(D535:D536)</f>
        <v>200</v>
      </c>
      <c r="E534" s="108">
        <f>SUM(E535:E536)</f>
        <v>184</v>
      </c>
      <c r="F534" s="108">
        <f>SUM(F535:F536)</f>
        <v>180</v>
      </c>
      <c r="G534" s="108">
        <f>SUM(G535:G536)</f>
        <v>0</v>
      </c>
      <c r="H534" s="157"/>
    </row>
    <row r="535" spans="1:8" ht="12.75" customHeight="1">
      <c r="A535" s="265"/>
      <c r="B535" s="34" t="s">
        <v>134</v>
      </c>
      <c r="C535" s="205" t="s">
        <v>510</v>
      </c>
      <c r="D535" s="193">
        <v>50</v>
      </c>
      <c r="E535" s="193">
        <v>42</v>
      </c>
      <c r="F535" s="193">
        <v>38</v>
      </c>
      <c r="G535" s="193">
        <v>0</v>
      </c>
      <c r="H535" s="169">
        <v>1</v>
      </c>
    </row>
    <row r="536" spans="1:8" ht="12.75" customHeight="1">
      <c r="A536" s="261"/>
      <c r="B536" s="34" t="s">
        <v>134</v>
      </c>
      <c r="C536" s="93" t="s">
        <v>516</v>
      </c>
      <c r="D536" s="121">
        <v>150</v>
      </c>
      <c r="E536" s="121">
        <v>142</v>
      </c>
      <c r="F536" s="121">
        <v>142</v>
      </c>
      <c r="G536" s="121">
        <v>0</v>
      </c>
      <c r="H536" s="168">
        <v>1</v>
      </c>
    </row>
    <row r="537" spans="1:8" ht="12.75" customHeight="1">
      <c r="A537" s="257">
        <v>44</v>
      </c>
      <c r="B537" s="33" t="s">
        <v>221</v>
      </c>
      <c r="C537" s="35"/>
      <c r="D537" s="108">
        <f>SUM(D538:D539)</f>
        <v>281</v>
      </c>
      <c r="E537" s="108">
        <f>SUM(E538:E539)</f>
        <v>11</v>
      </c>
      <c r="F537" s="108">
        <f>SUM(F538:F539)</f>
        <v>11</v>
      </c>
      <c r="G537" s="108">
        <f>SUM(G538:G539)</f>
        <v>0</v>
      </c>
      <c r="H537" s="157"/>
    </row>
    <row r="538" spans="1:8" ht="12.75" customHeight="1">
      <c r="A538" s="270"/>
      <c r="B538" s="9" t="s">
        <v>81</v>
      </c>
      <c r="C538" s="39" t="s">
        <v>660</v>
      </c>
      <c r="D538" s="194">
        <v>246</v>
      </c>
      <c r="E538" s="194">
        <v>1</v>
      </c>
      <c r="F538" s="194">
        <v>1</v>
      </c>
      <c r="G538" s="194"/>
      <c r="H538" s="166">
        <v>0.7</v>
      </c>
    </row>
    <row r="539" spans="1:8" ht="12.75" customHeight="1">
      <c r="A539" s="258"/>
      <c r="B539" s="23" t="s">
        <v>81</v>
      </c>
      <c r="C539" s="39" t="s">
        <v>660</v>
      </c>
      <c r="D539" s="194">
        <v>35</v>
      </c>
      <c r="E539" s="194">
        <v>10</v>
      </c>
      <c r="F539" s="194">
        <v>10</v>
      </c>
      <c r="G539" s="194"/>
      <c r="H539" s="166">
        <v>1.6</v>
      </c>
    </row>
    <row r="540" spans="1:8" ht="12.75" customHeight="1">
      <c r="A540" s="257">
        <v>45</v>
      </c>
      <c r="B540" s="10" t="s">
        <v>234</v>
      </c>
      <c r="C540" s="35"/>
      <c r="D540" s="108">
        <f>SUM(D541:D544)</f>
        <v>609</v>
      </c>
      <c r="E540" s="108">
        <f>SUM(E541:E544)</f>
        <v>197</v>
      </c>
      <c r="F540" s="108">
        <f>SUM(F541:F544)</f>
        <v>193</v>
      </c>
      <c r="G540" s="108">
        <f>SUM(G541:G544)</f>
        <v>4</v>
      </c>
      <c r="H540" s="157"/>
    </row>
    <row r="541" spans="1:8" ht="12.75" customHeight="1">
      <c r="A541" s="272"/>
      <c r="B541" s="30" t="s">
        <v>81</v>
      </c>
      <c r="C541" s="57" t="s">
        <v>676</v>
      </c>
      <c r="D541" s="191">
        <v>60</v>
      </c>
      <c r="E541" s="191">
        <v>4</v>
      </c>
      <c r="F541" s="191"/>
      <c r="G541" s="191">
        <v>4</v>
      </c>
      <c r="H541" s="192">
        <v>1.1</v>
      </c>
    </row>
    <row r="542" spans="1:8" ht="12.75" customHeight="1">
      <c r="A542" s="272"/>
      <c r="B542" s="30" t="s">
        <v>81</v>
      </c>
      <c r="C542" s="57" t="s">
        <v>669</v>
      </c>
      <c r="D542" s="191">
        <v>350</v>
      </c>
      <c r="E542" s="191">
        <v>47</v>
      </c>
      <c r="F542" s="191">
        <v>47</v>
      </c>
      <c r="G542" s="191"/>
      <c r="H542" s="192">
        <v>1</v>
      </c>
    </row>
    <row r="543" spans="1:8" ht="12.75" customHeight="1">
      <c r="A543" s="272"/>
      <c r="B543" s="30" t="s">
        <v>81</v>
      </c>
      <c r="C543" s="57" t="s">
        <v>656</v>
      </c>
      <c r="D543" s="191">
        <v>199</v>
      </c>
      <c r="E543" s="191">
        <v>146</v>
      </c>
      <c r="F543" s="191">
        <v>146</v>
      </c>
      <c r="G543" s="191"/>
      <c r="H543" s="192">
        <v>0.5</v>
      </c>
    </row>
    <row r="544" spans="1:8" ht="12.75" customHeight="1">
      <c r="A544" s="258"/>
      <c r="B544" s="23" t="s">
        <v>81</v>
      </c>
      <c r="C544" s="93"/>
      <c r="D544" s="121"/>
      <c r="E544" s="121"/>
      <c r="F544" s="121"/>
      <c r="G544" s="121"/>
      <c r="H544" s="168"/>
    </row>
    <row r="545" spans="1:8" ht="12.75" customHeight="1">
      <c r="A545" s="257">
        <v>46</v>
      </c>
      <c r="B545" s="33" t="s">
        <v>302</v>
      </c>
      <c r="C545" s="35"/>
      <c r="D545" s="108">
        <f>SUM(D546:D547)</f>
        <v>250</v>
      </c>
      <c r="E545" s="108">
        <f>SUM(E546:E547)</f>
        <v>203</v>
      </c>
      <c r="F545" s="108">
        <f>SUM(F546:F547)</f>
        <v>198</v>
      </c>
      <c r="G545" s="108">
        <f>SUM(G546:G547)</f>
        <v>0</v>
      </c>
      <c r="H545" s="157"/>
    </row>
    <row r="546" spans="1:8" ht="12.75" customHeight="1">
      <c r="A546" s="263"/>
      <c r="B546" s="20" t="s">
        <v>134</v>
      </c>
      <c r="C546" s="19" t="s">
        <v>510</v>
      </c>
      <c r="D546" s="120">
        <v>50</v>
      </c>
      <c r="E546" s="120">
        <v>3</v>
      </c>
      <c r="F546" s="120">
        <v>3</v>
      </c>
      <c r="G546" s="120">
        <v>0</v>
      </c>
      <c r="H546" s="160">
        <v>1.2</v>
      </c>
    </row>
    <row r="547" spans="1:8" ht="12.75" customHeight="1">
      <c r="A547" s="261"/>
      <c r="B547" s="31" t="s">
        <v>134</v>
      </c>
      <c r="C547" s="93" t="s">
        <v>465</v>
      </c>
      <c r="D547" s="121">
        <v>200</v>
      </c>
      <c r="E547" s="121">
        <v>200</v>
      </c>
      <c r="F547" s="121">
        <v>195</v>
      </c>
      <c r="G547" s="121">
        <v>0</v>
      </c>
      <c r="H547" s="168">
        <v>0.4</v>
      </c>
    </row>
    <row r="548" spans="1:8" ht="12.75" customHeight="1">
      <c r="A548" s="257">
        <v>47</v>
      </c>
      <c r="B548" s="10" t="s">
        <v>256</v>
      </c>
      <c r="C548" s="35"/>
      <c r="D548" s="108">
        <f>SUM(D549:D549)</f>
        <v>260</v>
      </c>
      <c r="E548" s="108">
        <f>SUM(E549:E549)</f>
        <v>29</v>
      </c>
      <c r="F548" s="108">
        <f>SUM(F549:F549)</f>
        <v>29</v>
      </c>
      <c r="G548" s="108">
        <f>SUM(G549:G549)</f>
        <v>0</v>
      </c>
      <c r="H548" s="157"/>
    </row>
    <row r="549" spans="1:8" ht="12.75" customHeight="1">
      <c r="A549" s="261"/>
      <c r="B549" s="23" t="s">
        <v>81</v>
      </c>
      <c r="C549" s="93" t="s">
        <v>660</v>
      </c>
      <c r="D549" s="121">
        <v>260</v>
      </c>
      <c r="E549" s="121">
        <v>29</v>
      </c>
      <c r="F549" s="121">
        <v>29</v>
      </c>
      <c r="G549" s="121"/>
      <c r="H549" s="168">
        <v>0.7</v>
      </c>
    </row>
    <row r="550" spans="1:8" ht="12.75" customHeight="1">
      <c r="A550" s="262">
        <v>48</v>
      </c>
      <c r="B550" s="26" t="s">
        <v>195</v>
      </c>
      <c r="C550" s="39"/>
      <c r="D550" s="119">
        <f>SUM(D551:D563)</f>
        <v>11035</v>
      </c>
      <c r="E550" s="119">
        <f>SUM(E551:E563)</f>
        <v>6463</v>
      </c>
      <c r="F550" s="119">
        <f>SUM(F551:F563)</f>
        <v>6463</v>
      </c>
      <c r="G550" s="119">
        <f>SUM(G551:G563)</f>
        <v>0</v>
      </c>
      <c r="H550" s="166"/>
    </row>
    <row r="551" spans="1:8" ht="12.75" customHeight="1">
      <c r="A551" s="265"/>
      <c r="B551" s="29" t="s">
        <v>127</v>
      </c>
      <c r="C551" s="205" t="s">
        <v>399</v>
      </c>
      <c r="D551" s="193">
        <v>456</v>
      </c>
      <c r="E551" s="193">
        <v>456</v>
      </c>
      <c r="F551" s="193">
        <v>456</v>
      </c>
      <c r="G551" s="193">
        <v>0</v>
      </c>
      <c r="H551" s="169">
        <v>0.3</v>
      </c>
    </row>
    <row r="552" spans="1:8" ht="12.75" customHeight="1">
      <c r="A552" s="265"/>
      <c r="B552" s="29" t="s">
        <v>127</v>
      </c>
      <c r="C552" s="205" t="s">
        <v>467</v>
      </c>
      <c r="D552" s="193">
        <v>805</v>
      </c>
      <c r="E552" s="193">
        <v>805</v>
      </c>
      <c r="F552" s="193">
        <v>805</v>
      </c>
      <c r="G552" s="193">
        <v>0</v>
      </c>
      <c r="H552" s="169">
        <v>0.3</v>
      </c>
    </row>
    <row r="553" spans="1:8" ht="12.75" customHeight="1">
      <c r="A553" s="265"/>
      <c r="B553" s="29" t="s">
        <v>127</v>
      </c>
      <c r="C553" s="205" t="s">
        <v>478</v>
      </c>
      <c r="D553" s="193">
        <v>634</v>
      </c>
      <c r="E553" s="193">
        <v>634</v>
      </c>
      <c r="F553" s="193">
        <v>634</v>
      </c>
      <c r="G553" s="193">
        <v>0</v>
      </c>
      <c r="H553" s="169">
        <v>0.5</v>
      </c>
    </row>
    <row r="554" spans="1:8" ht="12.75" customHeight="1">
      <c r="A554" s="265"/>
      <c r="B554" s="29" t="s">
        <v>127</v>
      </c>
      <c r="C554" s="205" t="s">
        <v>476</v>
      </c>
      <c r="D554" s="193">
        <v>195</v>
      </c>
      <c r="E554" s="193">
        <v>195</v>
      </c>
      <c r="F554" s="193">
        <v>195</v>
      </c>
      <c r="G554" s="193">
        <v>0</v>
      </c>
      <c r="H554" s="169">
        <v>1.6</v>
      </c>
    </row>
    <row r="555" spans="1:8" ht="12.75" customHeight="1">
      <c r="A555" s="265"/>
      <c r="B555" s="29" t="s">
        <v>159</v>
      </c>
      <c r="C555" s="205"/>
      <c r="D555" s="193"/>
      <c r="E555" s="193"/>
      <c r="F555" s="193"/>
      <c r="G555" s="193"/>
      <c r="H555" s="169"/>
    </row>
    <row r="556" spans="1:8" ht="12.75" customHeight="1">
      <c r="A556" s="265"/>
      <c r="B556" s="29" t="s">
        <v>81</v>
      </c>
      <c r="C556" s="205" t="s">
        <v>676</v>
      </c>
      <c r="D556" s="193">
        <v>2940</v>
      </c>
      <c r="E556" s="193">
        <v>4</v>
      </c>
      <c r="F556" s="193">
        <v>4</v>
      </c>
      <c r="G556" s="193"/>
      <c r="H556" s="169">
        <v>1.5</v>
      </c>
    </row>
    <row r="557" spans="1:8" ht="12.75" customHeight="1">
      <c r="A557" s="265"/>
      <c r="B557" s="29" t="s">
        <v>81</v>
      </c>
      <c r="C557" s="205" t="s">
        <v>642</v>
      </c>
      <c r="D557" s="193">
        <v>2305</v>
      </c>
      <c r="E557" s="193">
        <v>2244</v>
      </c>
      <c r="F557" s="193">
        <v>2244</v>
      </c>
      <c r="G557" s="193"/>
      <c r="H557" s="169">
        <v>0.7</v>
      </c>
    </row>
    <row r="558" spans="1:8" ht="12.75" customHeight="1">
      <c r="A558" s="265"/>
      <c r="B558" s="29" t="s">
        <v>81</v>
      </c>
      <c r="C558" s="205" t="s">
        <v>639</v>
      </c>
      <c r="D558" s="193">
        <v>2658</v>
      </c>
      <c r="E558" s="193">
        <v>1943</v>
      </c>
      <c r="F558" s="193">
        <v>1943</v>
      </c>
      <c r="G558" s="193"/>
      <c r="H558" s="169">
        <v>1</v>
      </c>
    </row>
    <row r="559" spans="1:8" ht="12.75" customHeight="1">
      <c r="A559" s="265"/>
      <c r="B559" s="29" t="s">
        <v>81</v>
      </c>
      <c r="C559" s="205" t="s">
        <v>653</v>
      </c>
      <c r="D559" s="193">
        <v>115</v>
      </c>
      <c r="E559" s="193">
        <v>27</v>
      </c>
      <c r="F559" s="193">
        <v>27</v>
      </c>
      <c r="G559" s="193"/>
      <c r="H559" s="169">
        <v>0.6</v>
      </c>
    </row>
    <row r="560" spans="1:8" ht="12.75" customHeight="1">
      <c r="A560" s="265"/>
      <c r="B560" s="29" t="s">
        <v>81</v>
      </c>
      <c r="C560" s="205" t="s">
        <v>669</v>
      </c>
      <c r="D560" s="193">
        <v>80</v>
      </c>
      <c r="E560" s="193">
        <v>3</v>
      </c>
      <c r="F560" s="193">
        <v>3</v>
      </c>
      <c r="G560" s="193"/>
      <c r="H560" s="169">
        <v>1</v>
      </c>
    </row>
    <row r="561" spans="1:8" ht="12.75" customHeight="1">
      <c r="A561" s="265"/>
      <c r="B561" s="29" t="s">
        <v>81</v>
      </c>
      <c r="C561" s="205" t="s">
        <v>667</v>
      </c>
      <c r="D561" s="193">
        <v>647</v>
      </c>
      <c r="E561" s="193">
        <v>16</v>
      </c>
      <c r="F561" s="193">
        <v>16</v>
      </c>
      <c r="G561" s="193"/>
      <c r="H561" s="169">
        <v>1</v>
      </c>
    </row>
    <row r="562" spans="1:8" ht="12.75" customHeight="1">
      <c r="A562" s="265"/>
      <c r="B562" s="29" t="s">
        <v>81</v>
      </c>
      <c r="C562" s="205" t="s">
        <v>671</v>
      </c>
      <c r="D562" s="193">
        <v>200</v>
      </c>
      <c r="E562" s="193">
        <v>136</v>
      </c>
      <c r="F562" s="193">
        <v>136</v>
      </c>
      <c r="G562" s="193"/>
      <c r="H562" s="169">
        <v>0.3</v>
      </c>
    </row>
    <row r="563" spans="1:8" ht="12.75" customHeight="1">
      <c r="A563" s="265"/>
      <c r="B563" s="29" t="s">
        <v>81</v>
      </c>
      <c r="C563" s="205"/>
      <c r="D563" s="193"/>
      <c r="E563" s="193"/>
      <c r="F563" s="193"/>
      <c r="G563" s="193"/>
      <c r="H563" s="169"/>
    </row>
    <row r="564" spans="1:8" ht="12.75" customHeight="1">
      <c r="A564" s="257">
        <v>49</v>
      </c>
      <c r="B564" s="10" t="s">
        <v>141</v>
      </c>
      <c r="C564" s="35"/>
      <c r="D564" s="108">
        <f>SUM(D565:D570)</f>
        <v>1013</v>
      </c>
      <c r="E564" s="108">
        <f>SUM(E565:E570)</f>
        <v>395</v>
      </c>
      <c r="F564" s="108">
        <f>SUM(F565:F570)</f>
        <v>395</v>
      </c>
      <c r="G564" s="108">
        <f>SUM(G565:G570)</f>
        <v>0</v>
      </c>
      <c r="H564" s="157"/>
    </row>
    <row r="565" spans="1:8" ht="12.75" customHeight="1">
      <c r="A565" s="262"/>
      <c r="B565" s="16" t="s">
        <v>159</v>
      </c>
      <c r="C565" s="39"/>
      <c r="D565" s="194"/>
      <c r="E565" s="194"/>
      <c r="F565" s="194"/>
      <c r="G565" s="194"/>
      <c r="H565" s="166"/>
    </row>
    <row r="566" spans="1:8" ht="12.75" customHeight="1">
      <c r="A566" s="262"/>
      <c r="B566" s="30" t="s">
        <v>153</v>
      </c>
      <c r="C566" s="39" t="s">
        <v>465</v>
      </c>
      <c r="D566" s="194">
        <v>100</v>
      </c>
      <c r="E566" s="194">
        <v>43</v>
      </c>
      <c r="F566" s="194">
        <v>43</v>
      </c>
      <c r="G566" s="194">
        <v>0</v>
      </c>
      <c r="H566" s="166">
        <v>0.4</v>
      </c>
    </row>
    <row r="567" spans="1:8" ht="12.75" customHeight="1">
      <c r="A567" s="262"/>
      <c r="B567" s="30" t="s">
        <v>153</v>
      </c>
      <c r="C567" s="39" t="s">
        <v>407</v>
      </c>
      <c r="D567" s="194">
        <v>740</v>
      </c>
      <c r="E567" s="194">
        <v>270</v>
      </c>
      <c r="F567" s="194">
        <v>270</v>
      </c>
      <c r="G567" s="194">
        <v>0</v>
      </c>
      <c r="H567" s="166">
        <v>1</v>
      </c>
    </row>
    <row r="568" spans="1:8" ht="12.75" customHeight="1">
      <c r="A568" s="260"/>
      <c r="B568" s="30" t="s">
        <v>153</v>
      </c>
      <c r="C568" s="57"/>
      <c r="D568" s="191"/>
      <c r="E568" s="191"/>
      <c r="F568" s="191"/>
      <c r="G568" s="191"/>
      <c r="H568" s="192"/>
    </row>
    <row r="569" spans="1:8" ht="12.75" customHeight="1">
      <c r="A569" s="260"/>
      <c r="B569" s="30" t="s">
        <v>81</v>
      </c>
      <c r="C569" s="205" t="s">
        <v>672</v>
      </c>
      <c r="D569" s="193">
        <v>27</v>
      </c>
      <c r="E569" s="193">
        <v>3</v>
      </c>
      <c r="F569" s="193">
        <v>3</v>
      </c>
      <c r="G569" s="193"/>
      <c r="H569" s="169">
        <v>0.5</v>
      </c>
    </row>
    <row r="570" spans="1:8" ht="12.75" customHeight="1">
      <c r="A570" s="270"/>
      <c r="B570" s="23" t="s">
        <v>81</v>
      </c>
      <c r="C570" s="93" t="s">
        <v>636</v>
      </c>
      <c r="D570" s="121">
        <v>146</v>
      </c>
      <c r="E570" s="121">
        <v>79</v>
      </c>
      <c r="F570" s="121">
        <v>79</v>
      </c>
      <c r="G570" s="121"/>
      <c r="H570" s="168">
        <v>0.8</v>
      </c>
    </row>
    <row r="571" spans="1:8" ht="12.75">
      <c r="A571" s="257">
        <v>50</v>
      </c>
      <c r="B571" s="2" t="s">
        <v>46</v>
      </c>
      <c r="C571" s="230"/>
      <c r="D571" s="102">
        <f>SUM(D572:D624)</f>
        <v>15413</v>
      </c>
      <c r="E571" s="102">
        <f>SUM(E572:E624)</f>
        <v>7376</v>
      </c>
      <c r="F571" s="102">
        <f>SUM(F572:F624)</f>
        <v>3621</v>
      </c>
      <c r="G571" s="102">
        <f>SUM(G572:G624)</f>
        <v>596</v>
      </c>
      <c r="H571" s="144"/>
    </row>
    <row r="572" spans="1:8" ht="12.75">
      <c r="A572" s="262"/>
      <c r="B572" s="5" t="s">
        <v>119</v>
      </c>
      <c r="C572" s="57" t="s">
        <v>395</v>
      </c>
      <c r="D572" s="191">
        <v>60</v>
      </c>
      <c r="E572" s="191">
        <v>35</v>
      </c>
      <c r="F572" s="191">
        <v>35</v>
      </c>
      <c r="G572" s="191"/>
      <c r="H572" s="192">
        <v>0.6</v>
      </c>
    </row>
    <row r="573" spans="1:8" ht="12.75">
      <c r="A573" s="262"/>
      <c r="B573" s="5" t="s">
        <v>119</v>
      </c>
      <c r="C573" s="57" t="s">
        <v>409</v>
      </c>
      <c r="D573" s="191">
        <v>80</v>
      </c>
      <c r="E573" s="191">
        <v>76</v>
      </c>
      <c r="F573" s="191">
        <v>76</v>
      </c>
      <c r="G573" s="191"/>
      <c r="H573" s="192">
        <v>3</v>
      </c>
    </row>
    <row r="574" spans="1:8" ht="12.75">
      <c r="A574" s="262"/>
      <c r="B574" s="5" t="s">
        <v>119</v>
      </c>
      <c r="C574" s="57" t="s">
        <v>410</v>
      </c>
      <c r="D574" s="191">
        <v>122</v>
      </c>
      <c r="E574" s="191">
        <v>102</v>
      </c>
      <c r="F574" s="191">
        <v>102</v>
      </c>
      <c r="G574" s="191"/>
      <c r="H574" s="192">
        <v>1.2</v>
      </c>
    </row>
    <row r="575" spans="1:8" ht="12.75">
      <c r="A575" s="262"/>
      <c r="B575" s="5" t="s">
        <v>127</v>
      </c>
      <c r="C575" s="57" t="s">
        <v>476</v>
      </c>
      <c r="D575" s="191">
        <v>12</v>
      </c>
      <c r="E575" s="191">
        <v>12</v>
      </c>
      <c r="F575" s="191">
        <v>12</v>
      </c>
      <c r="G575" s="191">
        <v>0</v>
      </c>
      <c r="H575" s="192">
        <v>1.6</v>
      </c>
    </row>
    <row r="576" spans="1:8" ht="12.75">
      <c r="A576" s="262"/>
      <c r="B576" s="5" t="s">
        <v>127</v>
      </c>
      <c r="C576" s="57" t="s">
        <v>385</v>
      </c>
      <c r="D576" s="191">
        <v>18</v>
      </c>
      <c r="E576" s="191">
        <v>18</v>
      </c>
      <c r="F576" s="191">
        <v>18</v>
      </c>
      <c r="G576" s="191">
        <v>0</v>
      </c>
      <c r="H576" s="192">
        <v>1</v>
      </c>
    </row>
    <row r="577" spans="1:8" ht="12.75">
      <c r="A577" s="262"/>
      <c r="B577" s="5" t="s">
        <v>127</v>
      </c>
      <c r="C577" s="57" t="s">
        <v>452</v>
      </c>
      <c r="D577" s="191">
        <v>49</v>
      </c>
      <c r="E577" s="191">
        <v>49</v>
      </c>
      <c r="F577" s="191">
        <v>49</v>
      </c>
      <c r="G577" s="191">
        <v>0</v>
      </c>
      <c r="H577" s="192">
        <v>3.2</v>
      </c>
    </row>
    <row r="578" spans="1:8" ht="12.75">
      <c r="A578" s="262"/>
      <c r="B578" s="5" t="s">
        <v>134</v>
      </c>
      <c r="C578" s="57" t="s">
        <v>468</v>
      </c>
      <c r="D578" s="191">
        <v>20</v>
      </c>
      <c r="E578" s="191">
        <v>20</v>
      </c>
      <c r="F578" s="191">
        <v>20</v>
      </c>
      <c r="G578" s="191">
        <v>0</v>
      </c>
      <c r="H578" s="192">
        <v>0.3</v>
      </c>
    </row>
    <row r="579" spans="1:8" ht="12.75">
      <c r="A579" s="262"/>
      <c r="B579" s="5" t="s">
        <v>134</v>
      </c>
      <c r="C579" s="57" t="s">
        <v>408</v>
      </c>
      <c r="D579" s="191">
        <v>23</v>
      </c>
      <c r="E579" s="191">
        <v>23</v>
      </c>
      <c r="F579" s="191">
        <v>23</v>
      </c>
      <c r="G579" s="191">
        <v>0</v>
      </c>
      <c r="H579" s="192" t="s">
        <v>517</v>
      </c>
    </row>
    <row r="580" spans="1:8" ht="12.75">
      <c r="A580" s="262"/>
      <c r="B580" s="5" t="s">
        <v>134</v>
      </c>
      <c r="C580" s="57" t="s">
        <v>506</v>
      </c>
      <c r="D580" s="191">
        <v>68</v>
      </c>
      <c r="E580" s="191">
        <v>68</v>
      </c>
      <c r="F580" s="191">
        <v>68</v>
      </c>
      <c r="G580" s="191">
        <v>0</v>
      </c>
      <c r="H580" s="192" t="s">
        <v>518</v>
      </c>
    </row>
    <row r="581" spans="1:8" ht="12.75">
      <c r="A581" s="262"/>
      <c r="B581" s="5" t="s">
        <v>134</v>
      </c>
      <c r="C581" s="57" t="s">
        <v>442</v>
      </c>
      <c r="D581" s="191">
        <v>71</v>
      </c>
      <c r="E581" s="191">
        <v>64</v>
      </c>
      <c r="F581" s="191">
        <v>64</v>
      </c>
      <c r="G581" s="191">
        <v>0</v>
      </c>
      <c r="H581" s="192">
        <v>3.6</v>
      </c>
    </row>
    <row r="582" spans="1:8" ht="12.75">
      <c r="A582" s="262"/>
      <c r="B582" s="5" t="s">
        <v>134</v>
      </c>
      <c r="C582" s="57" t="s">
        <v>519</v>
      </c>
      <c r="D582" s="191">
        <v>25</v>
      </c>
      <c r="E582" s="191">
        <v>22</v>
      </c>
      <c r="F582" s="191">
        <v>22</v>
      </c>
      <c r="G582" s="191">
        <v>0</v>
      </c>
      <c r="H582" s="192">
        <v>4</v>
      </c>
    </row>
    <row r="583" spans="1:8" ht="12.75">
      <c r="A583" s="262"/>
      <c r="B583" s="1" t="s">
        <v>134</v>
      </c>
      <c r="C583" s="57" t="s">
        <v>520</v>
      </c>
      <c r="D583" s="191">
        <v>151</v>
      </c>
      <c r="E583" s="191">
        <v>135</v>
      </c>
      <c r="F583" s="191">
        <v>135</v>
      </c>
      <c r="G583" s="191">
        <v>0</v>
      </c>
      <c r="H583" s="192">
        <v>5.1</v>
      </c>
    </row>
    <row r="584" spans="1:8" ht="12.75">
      <c r="A584" s="262"/>
      <c r="B584" s="5" t="s">
        <v>159</v>
      </c>
      <c r="C584" s="57" t="s">
        <v>416</v>
      </c>
      <c r="D584" s="191">
        <v>90</v>
      </c>
      <c r="E584" s="191">
        <v>29</v>
      </c>
      <c r="F584" s="191">
        <v>0</v>
      </c>
      <c r="G584" s="191">
        <v>29</v>
      </c>
      <c r="H584" s="192">
        <v>2</v>
      </c>
    </row>
    <row r="585" spans="1:8" ht="12.75">
      <c r="A585" s="262"/>
      <c r="B585" s="5" t="s">
        <v>159</v>
      </c>
      <c r="C585" s="57" t="s">
        <v>484</v>
      </c>
      <c r="D585" s="191">
        <v>450</v>
      </c>
      <c r="E585" s="191">
        <v>10</v>
      </c>
      <c r="F585" s="191">
        <v>0</v>
      </c>
      <c r="G585" s="191">
        <v>0</v>
      </c>
      <c r="H585" s="192">
        <v>2.2</v>
      </c>
    </row>
    <row r="586" spans="1:8" ht="12.75">
      <c r="A586" s="262"/>
      <c r="B586" s="5" t="s">
        <v>159</v>
      </c>
      <c r="C586" s="57" t="s">
        <v>421</v>
      </c>
      <c r="D586" s="191">
        <v>2000</v>
      </c>
      <c r="E586" s="191">
        <v>305</v>
      </c>
      <c r="F586" s="191">
        <v>0</v>
      </c>
      <c r="G586" s="191">
        <v>0</v>
      </c>
      <c r="H586" s="192">
        <v>2.3</v>
      </c>
    </row>
    <row r="587" spans="1:8" ht="12.75">
      <c r="A587" s="262"/>
      <c r="B587" s="5" t="s">
        <v>159</v>
      </c>
      <c r="C587" s="57" t="s">
        <v>485</v>
      </c>
      <c r="D587" s="191">
        <v>185</v>
      </c>
      <c r="E587" s="191">
        <v>137</v>
      </c>
      <c r="F587" s="191">
        <v>0</v>
      </c>
      <c r="G587" s="191">
        <v>125</v>
      </c>
      <c r="H587" s="192">
        <v>2.2</v>
      </c>
    </row>
    <row r="588" spans="1:8" ht="12.75">
      <c r="A588" s="262"/>
      <c r="B588" s="5" t="s">
        <v>159</v>
      </c>
      <c r="C588" s="57" t="s">
        <v>734</v>
      </c>
      <c r="D588" s="191">
        <v>68</v>
      </c>
      <c r="E588" s="191">
        <v>63</v>
      </c>
      <c r="F588" s="191">
        <v>0</v>
      </c>
      <c r="G588" s="191">
        <v>0</v>
      </c>
      <c r="H588" s="192">
        <v>2.5</v>
      </c>
    </row>
    <row r="589" spans="1:8" ht="12.75">
      <c r="A589" s="262"/>
      <c r="B589" s="5" t="s">
        <v>159</v>
      </c>
      <c r="C589" s="57" t="s">
        <v>381</v>
      </c>
      <c r="D589" s="191">
        <v>333</v>
      </c>
      <c r="E589" s="191">
        <v>333</v>
      </c>
      <c r="F589" s="191">
        <v>333</v>
      </c>
      <c r="G589" s="191">
        <v>0</v>
      </c>
      <c r="H589" s="192">
        <v>0</v>
      </c>
    </row>
    <row r="590" spans="1:8" ht="12.75">
      <c r="A590" s="262"/>
      <c r="B590" s="5" t="s">
        <v>159</v>
      </c>
      <c r="C590" s="57" t="s">
        <v>478</v>
      </c>
      <c r="D590" s="191">
        <v>79</v>
      </c>
      <c r="E590" s="191">
        <v>65</v>
      </c>
      <c r="F590" s="191">
        <v>65</v>
      </c>
      <c r="G590" s="191">
        <v>0</v>
      </c>
      <c r="H590" s="192">
        <v>0</v>
      </c>
    </row>
    <row r="591" spans="1:8" ht="12.75">
      <c r="A591" s="262"/>
      <c r="B591" s="5" t="s">
        <v>159</v>
      </c>
      <c r="C591" s="57" t="s">
        <v>476</v>
      </c>
      <c r="D591" s="191">
        <v>137</v>
      </c>
      <c r="E591" s="191">
        <v>137</v>
      </c>
      <c r="F591" s="191">
        <v>0</v>
      </c>
      <c r="G591" s="191">
        <v>0</v>
      </c>
      <c r="H591" s="192">
        <v>0</v>
      </c>
    </row>
    <row r="592" spans="1:8" ht="12.75">
      <c r="A592" s="262"/>
      <c r="B592" s="5" t="s">
        <v>159</v>
      </c>
      <c r="C592" s="57" t="s">
        <v>476</v>
      </c>
      <c r="D592" s="191">
        <v>154</v>
      </c>
      <c r="E592" s="191">
        <v>101</v>
      </c>
      <c r="F592" s="191">
        <v>101</v>
      </c>
      <c r="G592" s="191">
        <v>0</v>
      </c>
      <c r="H592" s="192">
        <v>1</v>
      </c>
    </row>
    <row r="593" spans="1:8" ht="12.75">
      <c r="A593" s="262"/>
      <c r="B593" s="5" t="s">
        <v>159</v>
      </c>
      <c r="C593" s="57" t="s">
        <v>378</v>
      </c>
      <c r="D593" s="191">
        <v>63</v>
      </c>
      <c r="E593" s="191">
        <v>23</v>
      </c>
      <c r="F593" s="191">
        <v>23</v>
      </c>
      <c r="G593" s="191">
        <v>0</v>
      </c>
      <c r="H593" s="192">
        <v>2</v>
      </c>
    </row>
    <row r="594" spans="1:8" ht="12.75">
      <c r="A594" s="262"/>
      <c r="B594" s="5" t="s">
        <v>159</v>
      </c>
      <c r="C594" s="57" t="s">
        <v>430</v>
      </c>
      <c r="D594" s="191">
        <v>2170</v>
      </c>
      <c r="E594" s="191">
        <v>1385</v>
      </c>
      <c r="F594" s="191">
        <v>0</v>
      </c>
      <c r="G594" s="191">
        <v>0</v>
      </c>
      <c r="H594" s="192">
        <v>2.2</v>
      </c>
    </row>
    <row r="595" spans="1:8" ht="12.75">
      <c r="A595" s="262"/>
      <c r="B595" s="5" t="s">
        <v>159</v>
      </c>
      <c r="C595" s="57" t="s">
        <v>430</v>
      </c>
      <c r="D595" s="191">
        <v>32</v>
      </c>
      <c r="E595" s="191">
        <v>27</v>
      </c>
      <c r="F595" s="191">
        <v>0</v>
      </c>
      <c r="G595" s="191">
        <v>27</v>
      </c>
      <c r="H595" s="192">
        <v>3</v>
      </c>
    </row>
    <row r="596" spans="1:8" ht="12.75">
      <c r="A596" s="262"/>
      <c r="B596" s="5" t="s">
        <v>159</v>
      </c>
      <c r="C596" s="57" t="s">
        <v>415</v>
      </c>
      <c r="D596" s="191">
        <v>578</v>
      </c>
      <c r="E596" s="191">
        <v>103</v>
      </c>
      <c r="F596" s="191">
        <v>28</v>
      </c>
      <c r="G596" s="191">
        <v>25</v>
      </c>
      <c r="H596" s="192">
        <v>4</v>
      </c>
    </row>
    <row r="597" spans="1:8" ht="12.75">
      <c r="A597" s="262"/>
      <c r="B597" s="5" t="s">
        <v>159</v>
      </c>
      <c r="C597" s="57" t="s">
        <v>503</v>
      </c>
      <c r="D597" s="191">
        <v>189</v>
      </c>
      <c r="E597" s="191">
        <v>189</v>
      </c>
      <c r="F597" s="191">
        <v>0</v>
      </c>
      <c r="G597" s="191">
        <v>189</v>
      </c>
      <c r="H597" s="192">
        <v>4</v>
      </c>
    </row>
    <row r="598" spans="1:8" ht="12.75">
      <c r="A598" s="262"/>
      <c r="B598" s="5" t="s">
        <v>159</v>
      </c>
      <c r="C598" s="57" t="s">
        <v>429</v>
      </c>
      <c r="D598" s="191">
        <v>201</v>
      </c>
      <c r="E598" s="191">
        <v>201</v>
      </c>
      <c r="F598" s="191">
        <v>0</v>
      </c>
      <c r="G598" s="191">
        <v>201</v>
      </c>
      <c r="H598" s="192">
        <v>4</v>
      </c>
    </row>
    <row r="599" spans="1:8" ht="12.75">
      <c r="A599" s="262"/>
      <c r="B599" s="5" t="s">
        <v>159</v>
      </c>
      <c r="C599" s="57" t="s">
        <v>377</v>
      </c>
      <c r="D599" s="191">
        <v>335</v>
      </c>
      <c r="E599" s="191">
        <v>335</v>
      </c>
      <c r="F599" s="191">
        <v>0</v>
      </c>
      <c r="G599" s="191">
        <v>0</v>
      </c>
      <c r="H599" s="192">
        <v>3.5</v>
      </c>
    </row>
    <row r="600" spans="1:8" ht="12.75">
      <c r="A600" s="262"/>
      <c r="B600" s="5" t="s">
        <v>159</v>
      </c>
      <c r="C600" s="57" t="s">
        <v>372</v>
      </c>
      <c r="D600" s="191">
        <v>50</v>
      </c>
      <c r="E600" s="191">
        <v>50</v>
      </c>
      <c r="F600" s="191">
        <v>0</v>
      </c>
      <c r="G600" s="191">
        <v>0</v>
      </c>
      <c r="H600" s="192">
        <v>3.5</v>
      </c>
    </row>
    <row r="601" spans="1:8" ht="12.75">
      <c r="A601" s="262"/>
      <c r="B601" s="5" t="s">
        <v>159</v>
      </c>
      <c r="C601" s="57" t="s">
        <v>735</v>
      </c>
      <c r="D601" s="191">
        <v>30</v>
      </c>
      <c r="E601" s="191">
        <v>12</v>
      </c>
      <c r="F601" s="191">
        <v>0</v>
      </c>
      <c r="G601" s="191">
        <v>0</v>
      </c>
      <c r="H601" s="192">
        <v>4</v>
      </c>
    </row>
    <row r="602" spans="1:8" ht="12.75">
      <c r="A602" s="262"/>
      <c r="B602" s="5" t="s">
        <v>159</v>
      </c>
      <c r="C602" s="57" t="s">
        <v>383</v>
      </c>
      <c r="D602" s="191">
        <v>931</v>
      </c>
      <c r="E602" s="191">
        <v>637</v>
      </c>
      <c r="F602" s="191">
        <v>0</v>
      </c>
      <c r="G602" s="191">
        <v>0</v>
      </c>
      <c r="H602" s="192">
        <v>1.4</v>
      </c>
    </row>
    <row r="603" spans="1:8" ht="12.75">
      <c r="A603" s="262"/>
      <c r="B603" s="5" t="s">
        <v>159</v>
      </c>
      <c r="C603" s="57" t="s">
        <v>448</v>
      </c>
      <c r="D603" s="191">
        <v>306</v>
      </c>
      <c r="E603" s="191">
        <v>138</v>
      </c>
      <c r="F603" s="191">
        <v>0</v>
      </c>
      <c r="G603" s="191">
        <v>0</v>
      </c>
      <c r="H603" s="192">
        <v>1.3</v>
      </c>
    </row>
    <row r="604" spans="1:8" ht="12.75">
      <c r="A604" s="262"/>
      <c r="B604" s="5" t="s">
        <v>159</v>
      </c>
      <c r="C604" s="57" t="s">
        <v>449</v>
      </c>
      <c r="D604" s="191">
        <v>103</v>
      </c>
      <c r="E604" s="191">
        <v>25</v>
      </c>
      <c r="F604" s="191">
        <v>0</v>
      </c>
      <c r="G604" s="191">
        <v>0</v>
      </c>
      <c r="H604" s="192">
        <v>1.4</v>
      </c>
    </row>
    <row r="605" spans="1:8" ht="12.75">
      <c r="A605" s="262"/>
      <c r="B605" s="5" t="s">
        <v>159</v>
      </c>
      <c r="C605" s="57" t="s">
        <v>736</v>
      </c>
      <c r="D605" s="191">
        <v>120</v>
      </c>
      <c r="E605" s="191">
        <v>10</v>
      </c>
      <c r="F605" s="191">
        <v>10</v>
      </c>
      <c r="G605" s="191">
        <v>0</v>
      </c>
      <c r="H605" s="192">
        <v>1.7</v>
      </c>
    </row>
    <row r="606" spans="1:8" ht="12.75">
      <c r="A606" s="262"/>
      <c r="B606" s="5" t="s">
        <v>159</v>
      </c>
      <c r="C606" s="57"/>
      <c r="D606" s="191"/>
      <c r="E606" s="191"/>
      <c r="F606" s="191"/>
      <c r="G606" s="191"/>
      <c r="H606" s="192"/>
    </row>
    <row r="607" spans="1:8" ht="12.75">
      <c r="A607" s="262"/>
      <c r="B607" s="5" t="s">
        <v>153</v>
      </c>
      <c r="C607" s="57" t="s">
        <v>468</v>
      </c>
      <c r="D607" s="191">
        <v>100</v>
      </c>
      <c r="E607" s="191">
        <v>80</v>
      </c>
      <c r="F607" s="191">
        <v>80</v>
      </c>
      <c r="G607" s="191">
        <v>0</v>
      </c>
      <c r="H607" s="192">
        <v>0.3</v>
      </c>
    </row>
    <row r="608" spans="1:8" ht="12.75">
      <c r="A608" s="262"/>
      <c r="B608" s="5" t="s">
        <v>153</v>
      </c>
      <c r="C608" s="57" t="s">
        <v>465</v>
      </c>
      <c r="D608" s="191">
        <v>600</v>
      </c>
      <c r="E608" s="191">
        <v>557</v>
      </c>
      <c r="F608" s="191">
        <v>557</v>
      </c>
      <c r="G608" s="191">
        <v>0</v>
      </c>
      <c r="H608" s="192">
        <v>1</v>
      </c>
    </row>
    <row r="609" spans="1:8" ht="12.75">
      <c r="A609" s="262"/>
      <c r="B609" s="5" t="s">
        <v>153</v>
      </c>
      <c r="C609" s="57" t="s">
        <v>467</v>
      </c>
      <c r="D609" s="191">
        <v>72</v>
      </c>
      <c r="E609" s="191">
        <v>72</v>
      </c>
      <c r="F609" s="191">
        <v>72</v>
      </c>
      <c r="G609" s="191">
        <v>0</v>
      </c>
      <c r="H609" s="192">
        <v>1</v>
      </c>
    </row>
    <row r="610" spans="1:8" ht="12.75">
      <c r="A610" s="262"/>
      <c r="B610" s="5" t="s">
        <v>153</v>
      </c>
      <c r="C610" s="57" t="s">
        <v>407</v>
      </c>
      <c r="D610" s="191">
        <v>350</v>
      </c>
      <c r="E610" s="191">
        <v>153</v>
      </c>
      <c r="F610" s="191">
        <v>153</v>
      </c>
      <c r="G610" s="191">
        <v>0</v>
      </c>
      <c r="H610" s="192" t="s">
        <v>575</v>
      </c>
    </row>
    <row r="611" spans="1:8" ht="12.75">
      <c r="A611" s="262"/>
      <c r="B611" s="5" t="s">
        <v>153</v>
      </c>
      <c r="C611" s="57" t="s">
        <v>576</v>
      </c>
      <c r="D611" s="191">
        <v>210</v>
      </c>
      <c r="E611" s="191">
        <v>113</v>
      </c>
      <c r="F611" s="191">
        <v>113</v>
      </c>
      <c r="G611" s="191">
        <v>0</v>
      </c>
      <c r="H611" s="192" t="s">
        <v>577</v>
      </c>
    </row>
    <row r="612" spans="1:8" ht="12.75">
      <c r="A612" s="262"/>
      <c r="B612" s="5" t="s">
        <v>153</v>
      </c>
      <c r="C612" s="57" t="s">
        <v>484</v>
      </c>
      <c r="D612" s="191">
        <v>300</v>
      </c>
      <c r="E612" s="191">
        <v>6</v>
      </c>
      <c r="F612" s="191">
        <v>6</v>
      </c>
      <c r="G612" s="191">
        <v>0</v>
      </c>
      <c r="H612" s="192">
        <v>1.5</v>
      </c>
    </row>
    <row r="613" spans="1:8" ht="12.75">
      <c r="A613" s="262"/>
      <c r="B613" s="5" t="s">
        <v>153</v>
      </c>
      <c r="C613" s="57" t="s">
        <v>392</v>
      </c>
      <c r="D613" s="191">
        <v>100</v>
      </c>
      <c r="E613" s="191">
        <v>51</v>
      </c>
      <c r="F613" s="191">
        <v>51</v>
      </c>
      <c r="G613" s="191">
        <v>0</v>
      </c>
      <c r="H613" s="192">
        <v>1.2</v>
      </c>
    </row>
    <row r="614" spans="1:8" ht="12.75">
      <c r="A614" s="262"/>
      <c r="B614" s="5" t="s">
        <v>153</v>
      </c>
      <c r="C614" s="57" t="s">
        <v>430</v>
      </c>
      <c r="D614" s="191">
        <v>420</v>
      </c>
      <c r="E614" s="191">
        <v>59</v>
      </c>
      <c r="F614" s="191">
        <v>59</v>
      </c>
      <c r="G614" s="191">
        <v>0</v>
      </c>
      <c r="H614" s="192" t="s">
        <v>578</v>
      </c>
    </row>
    <row r="615" spans="1:8" ht="12.75">
      <c r="A615" s="262"/>
      <c r="B615" s="5" t="s">
        <v>81</v>
      </c>
      <c r="C615" s="57" t="s">
        <v>638</v>
      </c>
      <c r="D615" s="191">
        <v>135</v>
      </c>
      <c r="E615" s="191">
        <v>133</v>
      </c>
      <c r="F615" s="191">
        <v>133</v>
      </c>
      <c r="G615" s="191"/>
      <c r="H615" s="192">
        <v>0.5</v>
      </c>
    </row>
    <row r="616" spans="1:8" ht="12.75">
      <c r="A616" s="262"/>
      <c r="B616" s="5" t="s">
        <v>81</v>
      </c>
      <c r="C616" s="57" t="s">
        <v>636</v>
      </c>
      <c r="D616" s="191">
        <v>900</v>
      </c>
      <c r="E616" s="191">
        <v>400</v>
      </c>
      <c r="F616" s="191">
        <v>400</v>
      </c>
      <c r="G616" s="191"/>
      <c r="H616" s="192">
        <v>0.8</v>
      </c>
    </row>
    <row r="617" spans="1:8" ht="12.75">
      <c r="A617" s="262"/>
      <c r="B617" s="5" t="s">
        <v>81</v>
      </c>
      <c r="C617" s="57" t="s">
        <v>645</v>
      </c>
      <c r="D617" s="191">
        <v>1450</v>
      </c>
      <c r="E617" s="191">
        <v>135</v>
      </c>
      <c r="F617" s="191">
        <v>135</v>
      </c>
      <c r="G617" s="191"/>
      <c r="H617" s="192">
        <v>1.5</v>
      </c>
    </row>
    <row r="618" spans="1:8" ht="12.75">
      <c r="A618" s="262"/>
      <c r="B618" s="5" t="s">
        <v>81</v>
      </c>
      <c r="C618" s="57" t="s">
        <v>642</v>
      </c>
      <c r="D618" s="191">
        <v>200</v>
      </c>
      <c r="E618" s="191">
        <v>200</v>
      </c>
      <c r="F618" s="191">
        <v>200</v>
      </c>
      <c r="G618" s="191"/>
      <c r="H618" s="192">
        <v>0.3</v>
      </c>
    </row>
    <row r="619" spans="1:8" ht="12.75">
      <c r="A619" s="262"/>
      <c r="B619" s="5" t="s">
        <v>81</v>
      </c>
      <c r="C619" s="57" t="s">
        <v>679</v>
      </c>
      <c r="D619" s="191">
        <v>500</v>
      </c>
      <c r="E619" s="191">
        <v>109</v>
      </c>
      <c r="F619" s="191">
        <v>109</v>
      </c>
      <c r="G619" s="191"/>
      <c r="H619" s="192">
        <v>2.5</v>
      </c>
    </row>
    <row r="620" spans="1:8" ht="12.75">
      <c r="A620" s="262"/>
      <c r="B620" s="5" t="s">
        <v>81</v>
      </c>
      <c r="C620" s="222" t="s">
        <v>649</v>
      </c>
      <c r="D620" s="191">
        <v>60</v>
      </c>
      <c r="E620" s="191">
        <v>60</v>
      </c>
      <c r="F620" s="191">
        <v>60</v>
      </c>
      <c r="G620" s="191"/>
      <c r="H620" s="192">
        <v>0.5</v>
      </c>
    </row>
    <row r="621" spans="1:8" ht="12.75">
      <c r="A621" s="260"/>
      <c r="B621" s="5" t="s">
        <v>81</v>
      </c>
      <c r="C621" s="57" t="s">
        <v>656</v>
      </c>
      <c r="D621" s="191">
        <v>263</v>
      </c>
      <c r="E621" s="191">
        <v>181</v>
      </c>
      <c r="F621" s="191">
        <v>181</v>
      </c>
      <c r="G621" s="191"/>
      <c r="H621" s="192">
        <v>0.5</v>
      </c>
    </row>
    <row r="622" spans="1:8" ht="12.75">
      <c r="A622" s="260"/>
      <c r="B622" s="5" t="s">
        <v>81</v>
      </c>
      <c r="C622" s="57" t="s">
        <v>669</v>
      </c>
      <c r="D622" s="191">
        <v>50</v>
      </c>
      <c r="E622" s="191">
        <v>19</v>
      </c>
      <c r="F622" s="191">
        <v>19</v>
      </c>
      <c r="G622" s="191"/>
      <c r="H622" s="192">
        <v>0.7</v>
      </c>
    </row>
    <row r="623" spans="1:8" ht="12.75">
      <c r="A623" s="260"/>
      <c r="B623" s="5" t="s">
        <v>81</v>
      </c>
      <c r="C623" s="57" t="s">
        <v>680</v>
      </c>
      <c r="D623" s="191">
        <v>180</v>
      </c>
      <c r="E623" s="191">
        <v>63</v>
      </c>
      <c r="F623" s="191">
        <v>63</v>
      </c>
      <c r="G623" s="191"/>
      <c r="H623" s="192">
        <v>0.7</v>
      </c>
    </row>
    <row r="624" spans="1:8" ht="12.75">
      <c r="A624" s="261"/>
      <c r="B624" s="6" t="s">
        <v>81</v>
      </c>
      <c r="C624" s="93" t="s">
        <v>681</v>
      </c>
      <c r="D624" s="121">
        <v>220</v>
      </c>
      <c r="E624" s="121">
        <v>46</v>
      </c>
      <c r="F624" s="121">
        <v>46</v>
      </c>
      <c r="G624" s="121"/>
      <c r="H624" s="168">
        <v>0.6</v>
      </c>
    </row>
    <row r="625" spans="1:8" s="3" customFormat="1" ht="12.75">
      <c r="A625" s="262">
        <v>51</v>
      </c>
      <c r="B625" s="4" t="s">
        <v>328</v>
      </c>
      <c r="C625" s="43"/>
      <c r="D625" s="119">
        <f>SUM(D626)</f>
        <v>150</v>
      </c>
      <c r="E625" s="119">
        <f>SUM(E626)</f>
        <v>65</v>
      </c>
      <c r="F625" s="119">
        <f>SUM(F626)</f>
        <v>65</v>
      </c>
      <c r="G625" s="119"/>
      <c r="H625" s="218"/>
    </row>
    <row r="626" spans="1:8" ht="12.75">
      <c r="A626" s="262"/>
      <c r="B626" s="7" t="s">
        <v>81</v>
      </c>
      <c r="C626" s="39" t="s">
        <v>636</v>
      </c>
      <c r="D626" s="194">
        <v>150</v>
      </c>
      <c r="E626" s="194">
        <v>65</v>
      </c>
      <c r="F626" s="194">
        <v>65</v>
      </c>
      <c r="G626" s="194"/>
      <c r="H626" s="166">
        <v>0.8</v>
      </c>
    </row>
    <row r="627" spans="1:8" s="3" customFormat="1" ht="12.75">
      <c r="A627" s="257">
        <v>52</v>
      </c>
      <c r="B627" s="2" t="s">
        <v>284</v>
      </c>
      <c r="C627" s="44"/>
      <c r="D627" s="102">
        <f>SUM(D628:D634)</f>
        <v>642</v>
      </c>
      <c r="E627" s="102">
        <f>SUM(E628:E634)</f>
        <v>407</v>
      </c>
      <c r="F627" s="102">
        <f>SUM(F628:F634)</f>
        <v>407</v>
      </c>
      <c r="G627" s="102">
        <f>SUM(G628:G634)</f>
        <v>0</v>
      </c>
      <c r="H627" s="143"/>
    </row>
    <row r="628" spans="1:8" ht="12.75">
      <c r="A628" s="272"/>
      <c r="B628" s="5" t="s">
        <v>159</v>
      </c>
      <c r="C628" s="57" t="s">
        <v>467</v>
      </c>
      <c r="D628" s="126">
        <v>291</v>
      </c>
      <c r="E628" s="126">
        <v>207</v>
      </c>
      <c r="F628" s="126">
        <v>207</v>
      </c>
      <c r="G628" s="126">
        <v>0</v>
      </c>
      <c r="H628" s="174">
        <v>0.5</v>
      </c>
    </row>
    <row r="629" spans="1:8" ht="12.75">
      <c r="A629" s="272"/>
      <c r="B629" s="5" t="s">
        <v>159</v>
      </c>
      <c r="C629" s="57" t="s">
        <v>413</v>
      </c>
      <c r="D629" s="126">
        <v>13</v>
      </c>
      <c r="E629" s="126">
        <v>11</v>
      </c>
      <c r="F629" s="126">
        <v>11</v>
      </c>
      <c r="G629" s="126">
        <v>0</v>
      </c>
      <c r="H629" s="174">
        <v>0.5</v>
      </c>
    </row>
    <row r="630" spans="1:8" ht="12.75">
      <c r="A630" s="272"/>
      <c r="B630" s="5" t="s">
        <v>159</v>
      </c>
      <c r="C630" s="57"/>
      <c r="D630" s="126"/>
      <c r="E630" s="126"/>
      <c r="F630" s="126"/>
      <c r="G630" s="126"/>
      <c r="H630" s="174"/>
    </row>
    <row r="631" spans="1:8" ht="12.75">
      <c r="A631" s="272"/>
      <c r="B631" s="9" t="s">
        <v>81</v>
      </c>
      <c r="C631" s="57" t="s">
        <v>676</v>
      </c>
      <c r="D631" s="126">
        <v>61</v>
      </c>
      <c r="E631" s="126">
        <v>37</v>
      </c>
      <c r="F631" s="126">
        <v>37</v>
      </c>
      <c r="G631" s="126"/>
      <c r="H631" s="174">
        <v>0.2</v>
      </c>
    </row>
    <row r="632" spans="1:8" ht="12.75">
      <c r="A632" s="272"/>
      <c r="B632" s="9" t="s">
        <v>81</v>
      </c>
      <c r="C632" s="57" t="s">
        <v>641</v>
      </c>
      <c r="D632" s="126">
        <v>22</v>
      </c>
      <c r="E632" s="126">
        <v>22</v>
      </c>
      <c r="F632" s="126">
        <v>22</v>
      </c>
      <c r="G632" s="126"/>
      <c r="H632" s="174">
        <v>0.2</v>
      </c>
    </row>
    <row r="633" spans="1:8" ht="12.75">
      <c r="A633" s="272"/>
      <c r="B633" s="5" t="s">
        <v>81</v>
      </c>
      <c r="C633" s="57" t="s">
        <v>645</v>
      </c>
      <c r="D633" s="126">
        <v>200</v>
      </c>
      <c r="E633" s="126">
        <v>101</v>
      </c>
      <c r="F633" s="126">
        <v>101</v>
      </c>
      <c r="G633" s="126"/>
      <c r="H633" s="174">
        <v>1</v>
      </c>
    </row>
    <row r="634" spans="1:8" ht="12.75">
      <c r="A634" s="271"/>
      <c r="B634" s="1" t="s">
        <v>81</v>
      </c>
      <c r="C634" s="205" t="s">
        <v>637</v>
      </c>
      <c r="D634" s="104">
        <v>55</v>
      </c>
      <c r="E634" s="104">
        <v>29</v>
      </c>
      <c r="F634" s="104">
        <v>29</v>
      </c>
      <c r="G634" s="104"/>
      <c r="H634" s="147">
        <v>0.3</v>
      </c>
    </row>
    <row r="635" spans="1:8" s="3" customFormat="1" ht="12.75">
      <c r="A635" s="257">
        <v>53</v>
      </c>
      <c r="B635" s="2" t="s">
        <v>298</v>
      </c>
      <c r="C635" s="44"/>
      <c r="D635" s="102">
        <f>SUM(D636)</f>
        <v>2</v>
      </c>
      <c r="E635" s="102">
        <f>SUM(E636)</f>
        <v>2</v>
      </c>
      <c r="F635" s="102">
        <f>SUM(F636)</f>
        <v>2</v>
      </c>
      <c r="G635" s="102">
        <f>SUM(G636)</f>
        <v>0</v>
      </c>
      <c r="H635" s="143"/>
    </row>
    <row r="636" spans="1:8" ht="12.75">
      <c r="A636" s="261"/>
      <c r="B636" s="6" t="s">
        <v>127</v>
      </c>
      <c r="C636" s="93" t="s">
        <v>476</v>
      </c>
      <c r="D636" s="123">
        <v>2</v>
      </c>
      <c r="E636" s="123">
        <v>2</v>
      </c>
      <c r="F636" s="123">
        <v>2</v>
      </c>
      <c r="G636" s="123">
        <v>0</v>
      </c>
      <c r="H636" s="170">
        <v>0.4</v>
      </c>
    </row>
    <row r="637" spans="1:8" ht="12.75">
      <c r="A637" s="262">
        <v>54</v>
      </c>
      <c r="B637" s="4" t="s">
        <v>310</v>
      </c>
      <c r="C637" s="43"/>
      <c r="D637" s="116">
        <f>SUM(D638:D639)</f>
        <v>565</v>
      </c>
      <c r="E637" s="116">
        <f>SUM(E638:E639)</f>
        <v>565</v>
      </c>
      <c r="F637" s="116">
        <f>SUM(F638:F639)</f>
        <v>565</v>
      </c>
      <c r="G637" s="116">
        <f>SUM(G638:G639)</f>
        <v>0</v>
      </c>
      <c r="H637" s="172"/>
    </row>
    <row r="638" spans="1:8" ht="12.75">
      <c r="A638" s="263"/>
      <c r="B638" s="48" t="s">
        <v>127</v>
      </c>
      <c r="C638" s="19" t="s">
        <v>478</v>
      </c>
      <c r="D638" s="125">
        <v>379</v>
      </c>
      <c r="E638" s="125">
        <v>379</v>
      </c>
      <c r="F638" s="125">
        <v>379</v>
      </c>
      <c r="G638" s="125">
        <v>0</v>
      </c>
      <c r="H638" s="171">
        <v>0.3</v>
      </c>
    </row>
    <row r="639" spans="1:8" ht="12.75">
      <c r="A639" s="261"/>
      <c r="B639" s="6" t="s">
        <v>127</v>
      </c>
      <c r="C639" s="93" t="s">
        <v>439</v>
      </c>
      <c r="D639" s="123">
        <v>186</v>
      </c>
      <c r="E639" s="123">
        <v>186</v>
      </c>
      <c r="F639" s="123">
        <v>186</v>
      </c>
      <c r="G639" s="123">
        <v>0</v>
      </c>
      <c r="H639" s="170">
        <v>0.2</v>
      </c>
    </row>
    <row r="640" spans="1:8" s="3" customFormat="1" ht="25.5">
      <c r="A640" s="262">
        <v>55</v>
      </c>
      <c r="B640" s="4" t="s">
        <v>299</v>
      </c>
      <c r="C640" s="235"/>
      <c r="D640" s="131">
        <f>SUM(D641)</f>
        <v>113</v>
      </c>
      <c r="E640" s="131">
        <f>SUM(E641)</f>
        <v>113</v>
      </c>
      <c r="F640" s="131">
        <f>SUM(F641)</f>
        <v>113</v>
      </c>
      <c r="G640" s="131">
        <f>SUM(G641)</f>
        <v>0</v>
      </c>
      <c r="H640" s="216"/>
    </row>
    <row r="641" spans="1:8" ht="13.5" thickBot="1">
      <c r="A641" s="267"/>
      <c r="B641" s="51" t="s">
        <v>127</v>
      </c>
      <c r="C641" s="210" t="s">
        <v>476</v>
      </c>
      <c r="D641" s="188">
        <v>113</v>
      </c>
      <c r="E641" s="188">
        <v>113</v>
      </c>
      <c r="F641" s="188">
        <v>113</v>
      </c>
      <c r="G641" s="188">
        <v>0</v>
      </c>
      <c r="H641" s="190">
        <v>0.3</v>
      </c>
    </row>
    <row r="642" spans="1:10" ht="14.25" customHeight="1" thickBot="1">
      <c r="A642" s="301"/>
      <c r="B642" s="302" t="s">
        <v>123</v>
      </c>
      <c r="C642" s="336"/>
      <c r="D642" s="337">
        <f>D343+D534+D545+D635+D640+D99+D101+D104+D106+D110+D113+D120+D129+D145+D147+D151+D165+D180+D191+D194+D236+D253+D255+D295+D319+D338+D345+D358+D364+D367+D369+D373+D377+D406+D408+D410+D414+D451+D488+D495+D499+D502+D537+D540+D548+D550+D564+D571+D627+D637+D625+D485+D97+D375+D404</f>
        <v>183620</v>
      </c>
      <c r="E642" s="337">
        <f>E343+E534+E545+E635+E640+E99+E101+E104+E106+E110+E113+E120+E129+E145+E147+E151+E165+E180+E191+E194+E236+E253+E255+E295+E319+E338+E345+E358+E364+E367+E369+E373+E377+E406+E408+E410+E414+E451+E488+E495+E499+E502+E537+E540+E548+E550+E564+E571+E627+E637+E625+E485+E97+E375+E404</f>
        <v>85681</v>
      </c>
      <c r="F642" s="337">
        <f>F343+F534+F545+F635+F640+F99+F101+F104+F106+F110+F113+F120+F129+F145+F147+F151+F165+F180+F191+F194+F236+F253+F255+F295+F319+F338+F345+F358+F364+F367+F369+F373+F377+F406+F408+F410+F414+F451+F488+F495+F499+F502+F537+F540+F548+F550+F564+F571+F627+F637+F625+F485+F97+F375+F404</f>
        <v>64866</v>
      </c>
      <c r="G642" s="337">
        <f>G343+G534+G545+G635+G640+G99+G101+G104+G106+G110+G113+G120+G129+G145+G147+G151+G165+G180+G191+G194+G236+G253+G255+G295+G319+G338+G345+G358+G364+G367+G369+G373+G377+G406+G408+G410+G414+G451+G488+G495+G499+G502+G537+G540+G548+G550+G564+G571+G627+G637+G625+G485+G97+G375+G404</f>
        <v>7563</v>
      </c>
      <c r="H642" s="338"/>
      <c r="J642" s="137"/>
    </row>
    <row r="643" spans="1:8" ht="14.25" customHeight="1">
      <c r="A643" s="270"/>
      <c r="B643" s="12" t="s">
        <v>8</v>
      </c>
      <c r="C643" s="19"/>
      <c r="D643" s="120"/>
      <c r="E643" s="120" t="s">
        <v>1</v>
      </c>
      <c r="F643" s="120"/>
      <c r="G643" s="120"/>
      <c r="H643" s="160"/>
    </row>
    <row r="644" spans="1:8" ht="14.25" customHeight="1">
      <c r="A644" s="257" t="s">
        <v>265</v>
      </c>
      <c r="B644" s="2" t="s">
        <v>218</v>
      </c>
      <c r="C644" s="35"/>
      <c r="D644" s="108">
        <f>SUM(D645:D646)</f>
        <v>523</v>
      </c>
      <c r="E644" s="108">
        <f>SUM(E645:E646)</f>
        <v>44</v>
      </c>
      <c r="F644" s="108">
        <f>SUM(F645:F646)</f>
        <v>36</v>
      </c>
      <c r="G644" s="108">
        <f>SUM(G645:G646)</f>
        <v>0</v>
      </c>
      <c r="H644" s="157"/>
    </row>
    <row r="645" spans="1:8" ht="14.25" customHeight="1">
      <c r="A645" s="272"/>
      <c r="B645" s="5" t="s">
        <v>153</v>
      </c>
      <c r="C645" s="57" t="s">
        <v>413</v>
      </c>
      <c r="D645" s="191">
        <v>50</v>
      </c>
      <c r="E645" s="191">
        <v>23</v>
      </c>
      <c r="F645" s="191">
        <v>15</v>
      </c>
      <c r="G645" s="191">
        <v>0</v>
      </c>
      <c r="H645" s="192" t="s">
        <v>580</v>
      </c>
    </row>
    <row r="646" spans="1:8" ht="14.25" customHeight="1">
      <c r="A646" s="271"/>
      <c r="B646" s="9" t="s">
        <v>81</v>
      </c>
      <c r="C646" s="205" t="s">
        <v>646</v>
      </c>
      <c r="D646" s="193">
        <v>473</v>
      </c>
      <c r="E646" s="193">
        <v>21</v>
      </c>
      <c r="F646" s="193">
        <v>21</v>
      </c>
      <c r="G646" s="193"/>
      <c r="H646" s="169">
        <v>3</v>
      </c>
    </row>
    <row r="647" spans="1:8" ht="14.25" customHeight="1">
      <c r="A647" s="257" t="s">
        <v>266</v>
      </c>
      <c r="B647" s="2" t="s">
        <v>253</v>
      </c>
      <c r="C647" s="44"/>
      <c r="D647" s="108">
        <f>SUM(D648)</f>
        <v>140</v>
      </c>
      <c r="E647" s="108">
        <f>SUM(E648)</f>
        <v>20</v>
      </c>
      <c r="F647" s="108">
        <f>SUM(F648)</f>
        <v>20</v>
      </c>
      <c r="G647" s="108">
        <f>SUM(G648)</f>
        <v>0</v>
      </c>
      <c r="H647" s="154"/>
    </row>
    <row r="648" spans="1:8" ht="14.25" customHeight="1">
      <c r="A648" s="258"/>
      <c r="B648" s="6" t="s">
        <v>153</v>
      </c>
      <c r="C648" s="93" t="s">
        <v>377</v>
      </c>
      <c r="D648" s="121">
        <v>140</v>
      </c>
      <c r="E648" s="121">
        <v>20</v>
      </c>
      <c r="F648" s="121">
        <v>20</v>
      </c>
      <c r="G648" s="121">
        <v>0</v>
      </c>
      <c r="H648" s="168" t="s">
        <v>579</v>
      </c>
    </row>
    <row r="649" spans="1:8" ht="14.25" customHeight="1">
      <c r="A649" s="257" t="s">
        <v>267</v>
      </c>
      <c r="B649" s="2" t="s">
        <v>66</v>
      </c>
      <c r="C649" s="230"/>
      <c r="D649" s="102">
        <f>SUM(D650:D660)</f>
        <v>1622</v>
      </c>
      <c r="E649" s="102">
        <f>SUM(E650:E660)</f>
        <v>310</v>
      </c>
      <c r="F649" s="102">
        <f>SUM(F650:F660)</f>
        <v>263</v>
      </c>
      <c r="G649" s="102">
        <f>SUM(G650:G660)</f>
        <v>37</v>
      </c>
      <c r="H649" s="144"/>
    </row>
    <row r="650" spans="1:8" ht="14.25" customHeight="1">
      <c r="A650" s="259"/>
      <c r="B650" s="7" t="s">
        <v>134</v>
      </c>
      <c r="C650" s="233" t="s">
        <v>371</v>
      </c>
      <c r="D650" s="122">
        <v>107</v>
      </c>
      <c r="E650" s="122">
        <v>107</v>
      </c>
      <c r="F650" s="122">
        <v>107</v>
      </c>
      <c r="G650" s="122">
        <v>0</v>
      </c>
      <c r="H650" s="162" t="s">
        <v>523</v>
      </c>
    </row>
    <row r="651" spans="1:8" ht="14.25" customHeight="1">
      <c r="A651" s="272"/>
      <c r="B651" s="5" t="s">
        <v>159</v>
      </c>
      <c r="C651" s="57" t="s">
        <v>398</v>
      </c>
      <c r="D651" s="126">
        <v>2</v>
      </c>
      <c r="E651" s="126">
        <v>2</v>
      </c>
      <c r="F651" s="126">
        <v>2</v>
      </c>
      <c r="G651" s="126">
        <v>0</v>
      </c>
      <c r="H651" s="174">
        <v>2</v>
      </c>
    </row>
    <row r="652" spans="1:8" ht="14.25" customHeight="1">
      <c r="A652" s="272"/>
      <c r="B652" s="5" t="s">
        <v>159</v>
      </c>
      <c r="C652" s="57" t="s">
        <v>392</v>
      </c>
      <c r="D652" s="126">
        <v>150</v>
      </c>
      <c r="E652" s="126">
        <v>21</v>
      </c>
      <c r="F652" s="126">
        <v>0</v>
      </c>
      <c r="G652" s="126">
        <v>21</v>
      </c>
      <c r="H652" s="174">
        <v>2.8</v>
      </c>
    </row>
    <row r="653" spans="1:8" ht="14.25" customHeight="1">
      <c r="A653" s="272"/>
      <c r="B653" s="5" t="s">
        <v>159</v>
      </c>
      <c r="C653" s="57" t="s">
        <v>482</v>
      </c>
      <c r="D653" s="126">
        <v>51</v>
      </c>
      <c r="E653" s="126">
        <v>26</v>
      </c>
      <c r="F653" s="126">
        <v>0</v>
      </c>
      <c r="G653" s="126">
        <v>16</v>
      </c>
      <c r="H653" s="174">
        <v>3</v>
      </c>
    </row>
    <row r="654" spans="1:8" ht="14.25" customHeight="1">
      <c r="A654" s="272"/>
      <c r="B654" s="5" t="s">
        <v>159</v>
      </c>
      <c r="C654" s="57" t="s">
        <v>380</v>
      </c>
      <c r="D654" s="126">
        <v>38</v>
      </c>
      <c r="E654" s="126">
        <v>21</v>
      </c>
      <c r="F654" s="126">
        <v>21</v>
      </c>
      <c r="G654" s="126">
        <v>0</v>
      </c>
      <c r="H654" s="174" t="s">
        <v>789</v>
      </c>
    </row>
    <row r="655" spans="1:8" ht="14.25" customHeight="1">
      <c r="A655" s="260"/>
      <c r="B655" s="5" t="s">
        <v>81</v>
      </c>
      <c r="C655" s="57" t="s">
        <v>649</v>
      </c>
      <c r="D655" s="126">
        <v>60</v>
      </c>
      <c r="E655" s="126">
        <v>55</v>
      </c>
      <c r="F655" s="126">
        <v>55</v>
      </c>
      <c r="G655" s="126"/>
      <c r="H655" s="174">
        <v>1</v>
      </c>
    </row>
    <row r="656" spans="1:8" ht="14.25" customHeight="1">
      <c r="A656" s="260"/>
      <c r="B656" s="5" t="s">
        <v>81</v>
      </c>
      <c r="C656" s="57" t="s">
        <v>637</v>
      </c>
      <c r="D656" s="126">
        <v>30</v>
      </c>
      <c r="E656" s="126">
        <v>4</v>
      </c>
      <c r="F656" s="126">
        <v>4</v>
      </c>
      <c r="G656" s="126"/>
      <c r="H656" s="174">
        <v>1</v>
      </c>
    </row>
    <row r="657" spans="1:8" ht="14.25" customHeight="1">
      <c r="A657" s="260"/>
      <c r="B657" s="5" t="s">
        <v>81</v>
      </c>
      <c r="C657" s="57" t="s">
        <v>637</v>
      </c>
      <c r="D657" s="126">
        <v>550</v>
      </c>
      <c r="E657" s="126">
        <v>6</v>
      </c>
      <c r="F657" s="126">
        <v>6</v>
      </c>
      <c r="G657" s="126"/>
      <c r="H657" s="174">
        <v>3</v>
      </c>
    </row>
    <row r="658" spans="1:8" ht="14.25" customHeight="1">
      <c r="A658" s="260"/>
      <c r="B658" s="5" t="s">
        <v>81</v>
      </c>
      <c r="C658" s="57" t="s">
        <v>679</v>
      </c>
      <c r="D658" s="126">
        <v>450</v>
      </c>
      <c r="E658" s="126">
        <v>2</v>
      </c>
      <c r="F658" s="126">
        <v>2</v>
      </c>
      <c r="G658" s="126"/>
      <c r="H658" s="174">
        <v>1.5</v>
      </c>
    </row>
    <row r="659" spans="1:8" ht="14.25" customHeight="1">
      <c r="A659" s="260"/>
      <c r="B659" s="5" t="s">
        <v>81</v>
      </c>
      <c r="C659" s="57" t="s">
        <v>672</v>
      </c>
      <c r="D659" s="126">
        <v>119</v>
      </c>
      <c r="E659" s="126">
        <v>15</v>
      </c>
      <c r="F659" s="126">
        <v>15</v>
      </c>
      <c r="G659" s="126"/>
      <c r="H659" s="174">
        <v>0.7</v>
      </c>
    </row>
    <row r="660" spans="1:8" ht="14.25" customHeight="1">
      <c r="A660" s="260"/>
      <c r="B660" s="5" t="s">
        <v>81</v>
      </c>
      <c r="C660" s="57" t="s">
        <v>680</v>
      </c>
      <c r="D660" s="126">
        <v>65</v>
      </c>
      <c r="E660" s="126">
        <v>51</v>
      </c>
      <c r="F660" s="126">
        <v>51</v>
      </c>
      <c r="G660" s="126"/>
      <c r="H660" s="174">
        <v>0.7</v>
      </c>
    </row>
    <row r="661" spans="1:8" ht="14.25" customHeight="1">
      <c r="A661" s="257">
        <v>4</v>
      </c>
      <c r="B661" s="2" t="s">
        <v>93</v>
      </c>
      <c r="C661" s="35"/>
      <c r="D661" s="108">
        <f>SUM(D662)</f>
        <v>140</v>
      </c>
      <c r="E661" s="108">
        <f>SUM(E662)</f>
        <v>5</v>
      </c>
      <c r="F661" s="108">
        <f>SUM(F662)</f>
        <v>5</v>
      </c>
      <c r="G661" s="108">
        <f>SUM(G662)</f>
        <v>0</v>
      </c>
      <c r="H661" s="157"/>
    </row>
    <row r="662" spans="1:8" ht="14.25" customHeight="1">
      <c r="A662" s="261"/>
      <c r="B662" s="6" t="s">
        <v>119</v>
      </c>
      <c r="C662" s="93" t="s">
        <v>419</v>
      </c>
      <c r="D662" s="121">
        <v>140</v>
      </c>
      <c r="E662" s="121">
        <v>5</v>
      </c>
      <c r="F662" s="121">
        <v>5</v>
      </c>
      <c r="G662" s="121"/>
      <c r="H662" s="168">
        <v>1.2</v>
      </c>
    </row>
    <row r="663" spans="1:8" ht="26.25" customHeight="1">
      <c r="A663" s="257" t="s">
        <v>269</v>
      </c>
      <c r="B663" s="2" t="s">
        <v>201</v>
      </c>
      <c r="C663" s="35"/>
      <c r="D663" s="108">
        <f>SUM(D664:D668)</f>
        <v>643</v>
      </c>
      <c r="E663" s="108">
        <f>SUM(E664:E668)</f>
        <v>309</v>
      </c>
      <c r="F663" s="108">
        <f>SUM(F664:F668)</f>
        <v>168</v>
      </c>
      <c r="G663" s="108">
        <f>SUM(G664:G668)</f>
        <v>80</v>
      </c>
      <c r="H663" s="167"/>
    </row>
    <row r="664" spans="1:8" ht="12.75">
      <c r="A664" s="259"/>
      <c r="B664" s="7" t="s">
        <v>159</v>
      </c>
      <c r="C664" s="39" t="s">
        <v>413</v>
      </c>
      <c r="D664" s="194">
        <v>73</v>
      </c>
      <c r="E664" s="194">
        <v>73</v>
      </c>
      <c r="F664" s="194">
        <v>12</v>
      </c>
      <c r="G664" s="194">
        <v>0</v>
      </c>
      <c r="H664" s="201" t="s">
        <v>740</v>
      </c>
    </row>
    <row r="665" spans="1:8" ht="14.25" customHeight="1">
      <c r="A665" s="259"/>
      <c r="B665" s="7" t="s">
        <v>119</v>
      </c>
      <c r="C665" s="226" t="s">
        <v>412</v>
      </c>
      <c r="D665" s="194">
        <v>480</v>
      </c>
      <c r="E665" s="194">
        <v>180</v>
      </c>
      <c r="F665" s="194">
        <v>120</v>
      </c>
      <c r="G665" s="194">
        <v>60</v>
      </c>
      <c r="H665" s="200">
        <v>3</v>
      </c>
    </row>
    <row r="666" spans="1:8" ht="14.25" customHeight="1">
      <c r="A666" s="259"/>
      <c r="B666" s="7" t="s">
        <v>119</v>
      </c>
      <c r="C666" s="226" t="s">
        <v>420</v>
      </c>
      <c r="D666" s="194">
        <v>50</v>
      </c>
      <c r="E666" s="194">
        <v>31</v>
      </c>
      <c r="F666" s="194">
        <v>31</v>
      </c>
      <c r="G666" s="194"/>
      <c r="H666" s="200">
        <v>0.5</v>
      </c>
    </row>
    <row r="667" spans="1:8" ht="14.25" customHeight="1">
      <c r="A667" s="259"/>
      <c r="B667" s="7" t="s">
        <v>119</v>
      </c>
      <c r="C667" s="39" t="s">
        <v>412</v>
      </c>
      <c r="D667" s="194">
        <v>20</v>
      </c>
      <c r="E667" s="194">
        <v>20</v>
      </c>
      <c r="F667" s="194"/>
      <c r="G667" s="194">
        <v>20</v>
      </c>
      <c r="H667" s="201">
        <v>4</v>
      </c>
    </row>
    <row r="668" spans="1:8" ht="14.25" customHeight="1">
      <c r="A668" s="259"/>
      <c r="B668" s="7" t="s">
        <v>134</v>
      </c>
      <c r="C668" s="39" t="s">
        <v>397</v>
      </c>
      <c r="D668" s="194">
        <v>20</v>
      </c>
      <c r="E668" s="194">
        <v>5</v>
      </c>
      <c r="F668" s="194">
        <v>5</v>
      </c>
      <c r="G668" s="194">
        <v>0</v>
      </c>
      <c r="H668" s="201"/>
    </row>
    <row r="669" spans="1:8" ht="14.25" customHeight="1">
      <c r="A669" s="257" t="s">
        <v>270</v>
      </c>
      <c r="B669" s="2" t="s">
        <v>206</v>
      </c>
      <c r="C669" s="230"/>
      <c r="D669" s="102">
        <f>SUM(D670:D690)</f>
        <v>3702</v>
      </c>
      <c r="E669" s="102">
        <f>SUM(E670:E690)</f>
        <v>1260</v>
      </c>
      <c r="F669" s="102">
        <f>SUM(F670:F690)</f>
        <v>1047</v>
      </c>
      <c r="G669" s="102">
        <f>SUM(G670:G690)</f>
        <v>151</v>
      </c>
      <c r="H669" s="144"/>
    </row>
    <row r="670" spans="1:8" ht="14.25" customHeight="1">
      <c r="A670" s="260"/>
      <c r="B670" s="5" t="s">
        <v>119</v>
      </c>
      <c r="C670" s="234" t="s">
        <v>412</v>
      </c>
      <c r="D670" s="191">
        <v>50</v>
      </c>
      <c r="E670" s="191">
        <v>34</v>
      </c>
      <c r="F670" s="191"/>
      <c r="G670" s="191">
        <v>34</v>
      </c>
      <c r="H670" s="203">
        <v>5</v>
      </c>
    </row>
    <row r="671" spans="1:8" ht="14.25" customHeight="1">
      <c r="A671" s="260"/>
      <c r="B671" s="5" t="s">
        <v>119</v>
      </c>
      <c r="C671" s="234" t="s">
        <v>409</v>
      </c>
      <c r="D671" s="191">
        <v>50</v>
      </c>
      <c r="E671" s="191">
        <v>42</v>
      </c>
      <c r="F671" s="191">
        <v>42</v>
      </c>
      <c r="G671" s="191"/>
      <c r="H671" s="203">
        <v>3.3</v>
      </c>
    </row>
    <row r="672" spans="1:8" ht="14.25" customHeight="1">
      <c r="A672" s="260"/>
      <c r="B672" s="5" t="s">
        <v>119</v>
      </c>
      <c r="C672" s="234" t="s">
        <v>413</v>
      </c>
      <c r="D672" s="191">
        <v>40</v>
      </c>
      <c r="E672" s="191">
        <v>12</v>
      </c>
      <c r="F672" s="191">
        <v>12</v>
      </c>
      <c r="G672" s="191"/>
      <c r="H672" s="203">
        <v>2.5</v>
      </c>
    </row>
    <row r="673" spans="1:8" ht="14.25" customHeight="1">
      <c r="A673" s="260"/>
      <c r="B673" s="5" t="s">
        <v>127</v>
      </c>
      <c r="C673" s="57" t="s">
        <v>478</v>
      </c>
      <c r="D673" s="191">
        <v>112</v>
      </c>
      <c r="E673" s="191">
        <v>112</v>
      </c>
      <c r="F673" s="191">
        <v>112</v>
      </c>
      <c r="G673" s="191">
        <v>0</v>
      </c>
      <c r="H673" s="202">
        <v>1.8</v>
      </c>
    </row>
    <row r="674" spans="1:8" s="388" customFormat="1" ht="14.25" customHeight="1">
      <c r="A674" s="387"/>
      <c r="B674" s="5" t="s">
        <v>159</v>
      </c>
      <c r="C674" s="57" t="s">
        <v>381</v>
      </c>
      <c r="D674" s="191">
        <v>50</v>
      </c>
      <c r="E674" s="191">
        <v>20</v>
      </c>
      <c r="F674" s="191">
        <v>20</v>
      </c>
      <c r="G674" s="191">
        <v>0</v>
      </c>
      <c r="H674" s="202">
        <v>0.7</v>
      </c>
    </row>
    <row r="675" spans="1:8" s="388" customFormat="1" ht="14.25" customHeight="1">
      <c r="A675" s="387"/>
      <c r="B675" s="5" t="s">
        <v>159</v>
      </c>
      <c r="C675" s="57" t="s">
        <v>407</v>
      </c>
      <c r="D675" s="191">
        <v>280</v>
      </c>
      <c r="E675" s="191">
        <v>65</v>
      </c>
      <c r="F675" s="191">
        <v>65</v>
      </c>
      <c r="G675" s="191">
        <v>0</v>
      </c>
      <c r="H675" s="202">
        <v>0.7</v>
      </c>
    </row>
    <row r="676" spans="1:8" s="388" customFormat="1" ht="14.25" customHeight="1">
      <c r="A676" s="387"/>
      <c r="B676" s="5" t="s">
        <v>159</v>
      </c>
      <c r="C676" s="57" t="s">
        <v>426</v>
      </c>
      <c r="D676" s="191">
        <v>47</v>
      </c>
      <c r="E676" s="191">
        <v>47</v>
      </c>
      <c r="F676" s="191">
        <v>0</v>
      </c>
      <c r="G676" s="191">
        <v>0</v>
      </c>
      <c r="H676" s="202">
        <v>1</v>
      </c>
    </row>
    <row r="677" spans="1:8" s="388" customFormat="1" ht="14.25" customHeight="1">
      <c r="A677" s="387"/>
      <c r="B677" s="5" t="s">
        <v>159</v>
      </c>
      <c r="C677" s="57" t="s">
        <v>398</v>
      </c>
      <c r="D677" s="191">
        <v>17</v>
      </c>
      <c r="E677" s="191">
        <v>17</v>
      </c>
      <c r="F677" s="191">
        <v>0</v>
      </c>
      <c r="G677" s="191">
        <v>2</v>
      </c>
      <c r="H677" s="202">
        <v>1</v>
      </c>
    </row>
    <row r="678" spans="1:8" s="388" customFormat="1" ht="14.25" customHeight="1">
      <c r="A678" s="387"/>
      <c r="B678" s="5" t="s">
        <v>159</v>
      </c>
      <c r="C678" s="57" t="s">
        <v>392</v>
      </c>
      <c r="D678" s="191">
        <v>23</v>
      </c>
      <c r="E678" s="191">
        <v>13</v>
      </c>
      <c r="F678" s="191">
        <v>13</v>
      </c>
      <c r="G678" s="191">
        <v>0</v>
      </c>
      <c r="H678" s="202">
        <v>2</v>
      </c>
    </row>
    <row r="679" spans="1:8" s="388" customFormat="1" ht="14.25" customHeight="1">
      <c r="A679" s="387"/>
      <c r="B679" s="5" t="s">
        <v>159</v>
      </c>
      <c r="C679" s="57" t="s">
        <v>482</v>
      </c>
      <c r="D679" s="191">
        <v>210</v>
      </c>
      <c r="E679" s="191">
        <v>80</v>
      </c>
      <c r="F679" s="191">
        <v>0</v>
      </c>
      <c r="G679" s="191">
        <v>80</v>
      </c>
      <c r="H679" s="202">
        <v>5.5</v>
      </c>
    </row>
    <row r="680" spans="1:8" s="388" customFormat="1" ht="14.25" customHeight="1">
      <c r="A680" s="387"/>
      <c r="B680" s="5" t="s">
        <v>159</v>
      </c>
      <c r="C680" s="57" t="s">
        <v>401</v>
      </c>
      <c r="D680" s="191">
        <v>14</v>
      </c>
      <c r="E680" s="191">
        <v>1</v>
      </c>
      <c r="F680" s="191">
        <v>1</v>
      </c>
      <c r="G680" s="191">
        <v>0</v>
      </c>
      <c r="H680" s="202">
        <v>2.2</v>
      </c>
    </row>
    <row r="681" spans="1:8" s="388" customFormat="1" ht="14.25" customHeight="1">
      <c r="A681" s="387"/>
      <c r="B681" s="5" t="s">
        <v>159</v>
      </c>
      <c r="C681" s="57" t="s">
        <v>384</v>
      </c>
      <c r="D681" s="191">
        <v>35</v>
      </c>
      <c r="E681" s="191">
        <v>35</v>
      </c>
      <c r="F681" s="191">
        <v>0</v>
      </c>
      <c r="G681" s="191">
        <v>35</v>
      </c>
      <c r="H681" s="202">
        <v>3.5</v>
      </c>
    </row>
    <row r="682" spans="1:8" ht="14.25" customHeight="1">
      <c r="A682" s="260"/>
      <c r="B682" s="5" t="s">
        <v>153</v>
      </c>
      <c r="C682" s="57" t="s">
        <v>465</v>
      </c>
      <c r="D682" s="191">
        <v>24</v>
      </c>
      <c r="E682" s="191">
        <v>1</v>
      </c>
      <c r="F682" s="191">
        <v>1</v>
      </c>
      <c r="G682" s="191">
        <v>0</v>
      </c>
      <c r="H682" s="202">
        <v>0.8</v>
      </c>
    </row>
    <row r="683" spans="1:8" ht="14.25" customHeight="1">
      <c r="A683" s="260"/>
      <c r="B683" s="5" t="s">
        <v>81</v>
      </c>
      <c r="C683" s="57" t="s">
        <v>642</v>
      </c>
      <c r="D683" s="191">
        <v>160</v>
      </c>
      <c r="E683" s="191">
        <v>25</v>
      </c>
      <c r="F683" s="191">
        <v>25</v>
      </c>
      <c r="G683" s="191"/>
      <c r="H683" s="192">
        <v>0.7</v>
      </c>
    </row>
    <row r="684" spans="1:8" ht="14.25" customHeight="1">
      <c r="A684" s="260"/>
      <c r="B684" s="5" t="s">
        <v>81</v>
      </c>
      <c r="C684" s="57" t="s">
        <v>644</v>
      </c>
      <c r="D684" s="191">
        <v>100</v>
      </c>
      <c r="E684" s="191">
        <v>27</v>
      </c>
      <c r="F684" s="191">
        <v>27</v>
      </c>
      <c r="G684" s="191"/>
      <c r="H684" s="192">
        <v>1.5</v>
      </c>
    </row>
    <row r="685" spans="1:8" ht="14.25" customHeight="1">
      <c r="A685" s="260"/>
      <c r="B685" s="5" t="s">
        <v>81</v>
      </c>
      <c r="C685" s="57" t="s">
        <v>651</v>
      </c>
      <c r="D685" s="191">
        <v>150</v>
      </c>
      <c r="E685" s="191">
        <v>4</v>
      </c>
      <c r="F685" s="191">
        <v>4</v>
      </c>
      <c r="G685" s="191"/>
      <c r="H685" s="192">
        <v>3</v>
      </c>
    </row>
    <row r="686" spans="1:8" ht="14.25" customHeight="1">
      <c r="A686" s="260"/>
      <c r="B686" s="5" t="s">
        <v>81</v>
      </c>
      <c r="C686" s="57" t="s">
        <v>651</v>
      </c>
      <c r="D686" s="191">
        <v>200</v>
      </c>
      <c r="E686" s="191">
        <v>114</v>
      </c>
      <c r="F686" s="191">
        <v>114</v>
      </c>
      <c r="G686" s="191"/>
      <c r="H686" s="192">
        <v>4</v>
      </c>
    </row>
    <row r="687" spans="1:8" ht="14.25" customHeight="1">
      <c r="A687" s="260"/>
      <c r="B687" s="5" t="s">
        <v>81</v>
      </c>
      <c r="C687" s="57" t="s">
        <v>641</v>
      </c>
      <c r="D687" s="191">
        <v>30</v>
      </c>
      <c r="E687" s="191">
        <v>29</v>
      </c>
      <c r="F687" s="191">
        <v>29</v>
      </c>
      <c r="G687" s="191"/>
      <c r="H687" s="192">
        <v>1</v>
      </c>
    </row>
    <row r="688" spans="1:8" ht="14.25" customHeight="1">
      <c r="A688" s="260"/>
      <c r="B688" s="5" t="s">
        <v>81</v>
      </c>
      <c r="C688" s="57" t="s">
        <v>660</v>
      </c>
      <c r="D688" s="191">
        <v>1720</v>
      </c>
      <c r="E688" s="191">
        <v>559</v>
      </c>
      <c r="F688" s="191">
        <v>559</v>
      </c>
      <c r="G688" s="191"/>
      <c r="H688" s="192">
        <v>3.2</v>
      </c>
    </row>
    <row r="689" spans="1:8" ht="14.25" customHeight="1">
      <c r="A689" s="260"/>
      <c r="B689" s="5" t="s">
        <v>81</v>
      </c>
      <c r="C689" s="57" t="s">
        <v>669</v>
      </c>
      <c r="D689" s="191">
        <v>250</v>
      </c>
      <c r="E689" s="191">
        <v>1</v>
      </c>
      <c r="F689" s="191">
        <v>1</v>
      </c>
      <c r="G689" s="191"/>
      <c r="H689" s="192">
        <v>3</v>
      </c>
    </row>
    <row r="690" spans="1:8" ht="14.25" customHeight="1">
      <c r="A690" s="260"/>
      <c r="B690" s="5" t="s">
        <v>81</v>
      </c>
      <c r="C690" s="57" t="s">
        <v>662</v>
      </c>
      <c r="D690" s="191">
        <v>140</v>
      </c>
      <c r="E690" s="191">
        <v>22</v>
      </c>
      <c r="F690" s="191">
        <v>22</v>
      </c>
      <c r="G690" s="191"/>
      <c r="H690" s="192">
        <v>4</v>
      </c>
    </row>
    <row r="691" spans="1:8" ht="14.25" customHeight="1">
      <c r="A691" s="257">
        <v>7</v>
      </c>
      <c r="B691" s="2" t="s">
        <v>334</v>
      </c>
      <c r="C691" s="230"/>
      <c r="D691" s="102">
        <f>SUM(D692:D692)</f>
        <v>130</v>
      </c>
      <c r="E691" s="102">
        <f>SUM(E692:E692)</f>
        <v>10</v>
      </c>
      <c r="F691" s="102">
        <f>SUM(F692:F692)</f>
        <v>10</v>
      </c>
      <c r="G691" s="102">
        <f>SUM(G692:G692)</f>
        <v>0</v>
      </c>
      <c r="H691" s="144"/>
    </row>
    <row r="692" spans="1:8" ht="14.25" customHeight="1">
      <c r="A692" s="262"/>
      <c r="B692" s="5" t="s">
        <v>119</v>
      </c>
      <c r="C692" s="57" t="s">
        <v>392</v>
      </c>
      <c r="D692" s="191">
        <v>130</v>
      </c>
      <c r="E692" s="191">
        <v>10</v>
      </c>
      <c r="F692" s="191">
        <v>10</v>
      </c>
      <c r="G692" s="191"/>
      <c r="H692" s="192">
        <v>1.3</v>
      </c>
    </row>
    <row r="693" spans="1:8" ht="14.25" customHeight="1">
      <c r="A693" s="257">
        <v>8</v>
      </c>
      <c r="B693" s="2" t="s">
        <v>196</v>
      </c>
      <c r="C693" s="35"/>
      <c r="D693" s="108">
        <f>SUM(D694:D694)</f>
        <v>60</v>
      </c>
      <c r="E693" s="108">
        <f>SUM(E694:E694)</f>
        <v>37</v>
      </c>
      <c r="F693" s="108">
        <f>SUM(F694:F694)</f>
        <v>37</v>
      </c>
      <c r="G693" s="108">
        <f>SUM(G694:G694)</f>
        <v>0</v>
      </c>
      <c r="H693" s="157"/>
    </row>
    <row r="694" spans="1:8" ht="14.25" customHeight="1">
      <c r="A694" s="263"/>
      <c r="B694" s="48" t="s">
        <v>119</v>
      </c>
      <c r="C694" s="19" t="s">
        <v>414</v>
      </c>
      <c r="D694" s="120">
        <v>60</v>
      </c>
      <c r="E694" s="120">
        <v>37</v>
      </c>
      <c r="F694" s="120">
        <v>37</v>
      </c>
      <c r="G694" s="120"/>
      <c r="H694" s="160">
        <v>2.8</v>
      </c>
    </row>
    <row r="695" spans="1:8" ht="14.25" customHeight="1">
      <c r="A695" s="257">
        <v>9</v>
      </c>
      <c r="B695" s="2" t="s">
        <v>682</v>
      </c>
      <c r="C695" s="35"/>
      <c r="D695" s="108">
        <f>SUM(D696:D696)</f>
        <v>4</v>
      </c>
      <c r="E695" s="108">
        <f>SUM(E696:E696)</f>
        <v>4</v>
      </c>
      <c r="F695" s="108">
        <f>SUM(F696:F696)</f>
        <v>4</v>
      </c>
      <c r="G695" s="108">
        <f>SUM(G696:G696)</f>
        <v>0</v>
      </c>
      <c r="H695" s="157"/>
    </row>
    <row r="696" spans="1:8" ht="14.25" customHeight="1">
      <c r="A696" s="263"/>
      <c r="B696" s="48" t="s">
        <v>81</v>
      </c>
      <c r="C696" s="19" t="s">
        <v>649</v>
      </c>
      <c r="D696" s="120">
        <v>4</v>
      </c>
      <c r="E696" s="120">
        <v>4</v>
      </c>
      <c r="F696" s="120">
        <v>4</v>
      </c>
      <c r="G696" s="120"/>
      <c r="H696" s="160">
        <v>0.5</v>
      </c>
    </row>
    <row r="697" spans="1:8" ht="14.25" customHeight="1">
      <c r="A697" s="257">
        <v>10</v>
      </c>
      <c r="B697" s="2" t="s">
        <v>95</v>
      </c>
      <c r="C697" s="35"/>
      <c r="D697" s="108">
        <f>SUM(D698:D699)</f>
        <v>80</v>
      </c>
      <c r="E697" s="108">
        <f>SUM(E698:E699)</f>
        <v>48</v>
      </c>
      <c r="F697" s="108">
        <f>SUM(F698:F699)</f>
        <v>48</v>
      </c>
      <c r="G697" s="108">
        <f>SUM(G698:G699)</f>
        <v>0</v>
      </c>
      <c r="H697" s="157"/>
    </row>
    <row r="698" spans="1:8" ht="14.25" customHeight="1">
      <c r="A698" s="260"/>
      <c r="B698" s="5" t="s">
        <v>134</v>
      </c>
      <c r="C698" s="206" t="s">
        <v>533</v>
      </c>
      <c r="D698" s="191">
        <v>50</v>
      </c>
      <c r="E698" s="191">
        <v>28</v>
      </c>
      <c r="F698" s="191">
        <v>28</v>
      </c>
      <c r="G698" s="191">
        <v>0</v>
      </c>
      <c r="H698" s="192">
        <v>3.5</v>
      </c>
    </row>
    <row r="699" spans="1:8" ht="14.25" customHeight="1">
      <c r="A699" s="265"/>
      <c r="B699" s="9" t="s">
        <v>134</v>
      </c>
      <c r="C699" s="383" t="s">
        <v>534</v>
      </c>
      <c r="D699" s="193">
        <v>30</v>
      </c>
      <c r="E699" s="193">
        <v>20</v>
      </c>
      <c r="F699" s="193">
        <v>20</v>
      </c>
      <c r="G699" s="193">
        <v>0</v>
      </c>
      <c r="H699" s="169">
        <v>3.5</v>
      </c>
    </row>
    <row r="700" spans="1:8" s="3" customFormat="1" ht="14.25" customHeight="1">
      <c r="A700" s="257">
        <v>11</v>
      </c>
      <c r="B700" s="2" t="s">
        <v>355</v>
      </c>
      <c r="C700" s="44"/>
      <c r="D700" s="108">
        <v>23</v>
      </c>
      <c r="E700" s="108">
        <v>9</v>
      </c>
      <c r="F700" s="108">
        <v>9</v>
      </c>
      <c r="G700" s="108">
        <v>0</v>
      </c>
      <c r="H700" s="154"/>
    </row>
    <row r="701" spans="1:8" ht="14.25" customHeight="1">
      <c r="A701" s="261"/>
      <c r="B701" s="6" t="s">
        <v>81</v>
      </c>
      <c r="C701" s="93" t="s">
        <v>671</v>
      </c>
      <c r="D701" s="121">
        <v>23</v>
      </c>
      <c r="E701" s="121">
        <v>9</v>
      </c>
      <c r="F701" s="121">
        <v>9</v>
      </c>
      <c r="G701" s="121"/>
      <c r="H701" s="168"/>
    </row>
    <row r="702" spans="1:8" s="3" customFormat="1" ht="14.25" customHeight="1">
      <c r="A702" s="257">
        <v>12</v>
      </c>
      <c r="B702" s="27" t="s">
        <v>320</v>
      </c>
      <c r="C702" s="295"/>
      <c r="D702" s="102">
        <f>SUM(D703)</f>
        <v>20</v>
      </c>
      <c r="E702" s="102">
        <f>SUM(E703)</f>
        <v>20</v>
      </c>
      <c r="F702" s="102">
        <f>SUM(F703)</f>
        <v>20</v>
      </c>
      <c r="G702" s="102">
        <f>SUM(G703)</f>
        <v>0</v>
      </c>
      <c r="H702" s="143"/>
    </row>
    <row r="703" spans="1:8" ht="14.25" customHeight="1">
      <c r="A703" s="273"/>
      <c r="B703" s="6" t="s">
        <v>119</v>
      </c>
      <c r="C703" s="240" t="s">
        <v>408</v>
      </c>
      <c r="D703" s="209">
        <v>20</v>
      </c>
      <c r="E703" s="209">
        <v>20</v>
      </c>
      <c r="F703" s="209">
        <v>20</v>
      </c>
      <c r="G703" s="209"/>
      <c r="H703" s="173">
        <v>0.75</v>
      </c>
    </row>
    <row r="704" spans="1:8" ht="14.25" customHeight="1">
      <c r="A704" s="257">
        <v>13</v>
      </c>
      <c r="B704" s="2" t="s">
        <v>327</v>
      </c>
      <c r="C704" s="295"/>
      <c r="D704" s="102">
        <f>SUM(D705)</f>
        <v>120</v>
      </c>
      <c r="E704" s="102">
        <f>SUM(E705)</f>
        <v>120</v>
      </c>
      <c r="F704" s="102">
        <f>SUM(F705)</f>
        <v>102</v>
      </c>
      <c r="G704" s="102">
        <f>SUM(G705)</f>
        <v>0</v>
      </c>
      <c r="H704" s="143"/>
    </row>
    <row r="705" spans="1:8" ht="14.25" customHeight="1">
      <c r="A705" s="273"/>
      <c r="B705" s="40" t="s">
        <v>153</v>
      </c>
      <c r="C705" s="240" t="s">
        <v>371</v>
      </c>
      <c r="D705" s="209">
        <v>120</v>
      </c>
      <c r="E705" s="209">
        <v>120</v>
      </c>
      <c r="F705" s="209">
        <v>102</v>
      </c>
      <c r="G705" s="209"/>
      <c r="H705" s="173" t="s">
        <v>634</v>
      </c>
    </row>
    <row r="706" spans="1:8" ht="14.25" customHeight="1">
      <c r="A706" s="257">
        <v>14</v>
      </c>
      <c r="B706" s="2" t="s">
        <v>125</v>
      </c>
      <c r="C706" s="35"/>
      <c r="D706" s="108">
        <f>SUM(D707:D710)</f>
        <v>394</v>
      </c>
      <c r="E706" s="108">
        <f>SUM(E707:E710)</f>
        <v>205</v>
      </c>
      <c r="F706" s="108">
        <f>SUM(F707:F710)</f>
        <v>205</v>
      </c>
      <c r="G706" s="108">
        <f>SUM(G707:G710)</f>
        <v>0</v>
      </c>
      <c r="H706" s="157"/>
    </row>
    <row r="707" spans="1:8" ht="14.25" customHeight="1">
      <c r="A707" s="260"/>
      <c r="B707" s="5" t="s">
        <v>119</v>
      </c>
      <c r="C707" s="57" t="s">
        <v>430</v>
      </c>
      <c r="D707" s="191">
        <v>50</v>
      </c>
      <c r="E707" s="191">
        <v>5</v>
      </c>
      <c r="F707" s="191">
        <v>5</v>
      </c>
      <c r="G707" s="191"/>
      <c r="H707" s="192">
        <v>1.7</v>
      </c>
    </row>
    <row r="708" spans="1:8" ht="14.25" customHeight="1">
      <c r="A708" s="260"/>
      <c r="B708" s="5" t="s">
        <v>134</v>
      </c>
      <c r="C708" s="57" t="s">
        <v>413</v>
      </c>
      <c r="D708" s="191">
        <v>150</v>
      </c>
      <c r="E708" s="191">
        <v>150</v>
      </c>
      <c r="F708" s="191">
        <v>150</v>
      </c>
      <c r="G708" s="191">
        <v>0</v>
      </c>
      <c r="H708" s="192">
        <v>2</v>
      </c>
    </row>
    <row r="709" spans="1:8" ht="14.25" customHeight="1">
      <c r="A709" s="260"/>
      <c r="B709" s="5" t="s">
        <v>159</v>
      </c>
      <c r="C709" s="57" t="s">
        <v>388</v>
      </c>
      <c r="D709" s="191">
        <v>40</v>
      </c>
      <c r="E709" s="191">
        <v>33</v>
      </c>
      <c r="F709" s="191">
        <v>33</v>
      </c>
      <c r="G709" s="191">
        <v>0</v>
      </c>
      <c r="H709" s="192">
        <v>2.5</v>
      </c>
    </row>
    <row r="710" spans="1:8" ht="14.25" customHeight="1">
      <c r="A710" s="261"/>
      <c r="B710" s="6" t="s">
        <v>153</v>
      </c>
      <c r="C710" s="93" t="s">
        <v>416</v>
      </c>
      <c r="D710" s="121">
        <v>154</v>
      </c>
      <c r="E710" s="121">
        <v>17</v>
      </c>
      <c r="F710" s="121">
        <v>17</v>
      </c>
      <c r="G710" s="121">
        <v>0</v>
      </c>
      <c r="H710" s="168">
        <v>1.5</v>
      </c>
    </row>
    <row r="711" spans="1:8" ht="14.25" customHeight="1">
      <c r="A711" s="262">
        <v>15</v>
      </c>
      <c r="B711" s="4" t="s">
        <v>47</v>
      </c>
      <c r="C711" s="233"/>
      <c r="D711" s="116">
        <f>SUM(D712:D725)</f>
        <v>2678</v>
      </c>
      <c r="E711" s="116">
        <f>SUM(E712:E725)</f>
        <v>1663</v>
      </c>
      <c r="F711" s="116">
        <f>SUM(F712:F725)</f>
        <v>761</v>
      </c>
      <c r="G711" s="116">
        <f>SUM(G712:G725)</f>
        <v>566</v>
      </c>
      <c r="H711" s="162"/>
    </row>
    <row r="712" spans="1:8" ht="14.25" customHeight="1">
      <c r="A712" s="260"/>
      <c r="B712" s="5" t="s">
        <v>119</v>
      </c>
      <c r="C712" s="57" t="s">
        <v>412</v>
      </c>
      <c r="D712" s="191">
        <v>30</v>
      </c>
      <c r="E712" s="191">
        <v>9</v>
      </c>
      <c r="F712" s="191">
        <v>9</v>
      </c>
      <c r="G712" s="191"/>
      <c r="H712" s="192">
        <v>3.1</v>
      </c>
    </row>
    <row r="713" spans="1:8" ht="14.25" customHeight="1">
      <c r="A713" s="260"/>
      <c r="B713" s="5" t="s">
        <v>119</v>
      </c>
      <c r="C713" s="57" t="s">
        <v>388</v>
      </c>
      <c r="D713" s="191">
        <v>320</v>
      </c>
      <c r="E713" s="191">
        <v>119</v>
      </c>
      <c r="F713" s="191">
        <v>119</v>
      </c>
      <c r="G713" s="191"/>
      <c r="H713" s="192">
        <v>2.8</v>
      </c>
    </row>
    <row r="714" spans="1:8" ht="13.5" customHeight="1">
      <c r="A714" s="260"/>
      <c r="B714" s="5" t="s">
        <v>127</v>
      </c>
      <c r="C714" s="57" t="s">
        <v>426</v>
      </c>
      <c r="D714" s="191">
        <v>81</v>
      </c>
      <c r="E714" s="191">
        <v>81</v>
      </c>
      <c r="F714" s="191">
        <v>81</v>
      </c>
      <c r="G714" s="191">
        <v>0</v>
      </c>
      <c r="H714" s="192">
        <v>1</v>
      </c>
    </row>
    <row r="715" spans="1:8" ht="14.25" customHeight="1">
      <c r="A715" s="260"/>
      <c r="B715" s="5" t="s">
        <v>159</v>
      </c>
      <c r="C715" s="57" t="s">
        <v>484</v>
      </c>
      <c r="D715" s="191">
        <v>328</v>
      </c>
      <c r="E715" s="191">
        <v>290</v>
      </c>
      <c r="F715" s="191">
        <v>0</v>
      </c>
      <c r="G715" s="191">
        <v>290</v>
      </c>
      <c r="H715" s="192">
        <v>1.2</v>
      </c>
    </row>
    <row r="716" spans="1:8" ht="14.25" customHeight="1">
      <c r="A716" s="260"/>
      <c r="B716" s="5" t="s">
        <v>159</v>
      </c>
      <c r="C716" s="57" t="s">
        <v>412</v>
      </c>
      <c r="D716" s="191">
        <v>257</v>
      </c>
      <c r="E716" s="191">
        <v>127</v>
      </c>
      <c r="F716" s="191">
        <v>0</v>
      </c>
      <c r="G716" s="191">
        <v>0</v>
      </c>
      <c r="H716" s="192">
        <v>1.5</v>
      </c>
    </row>
    <row r="717" spans="1:8" ht="14.25" customHeight="1">
      <c r="A717" s="260"/>
      <c r="B717" s="5" t="s">
        <v>159</v>
      </c>
      <c r="C717" s="57" t="s">
        <v>415</v>
      </c>
      <c r="D717" s="191">
        <v>570</v>
      </c>
      <c r="E717" s="191">
        <v>379</v>
      </c>
      <c r="F717" s="191">
        <v>0</v>
      </c>
      <c r="G717" s="191">
        <v>276</v>
      </c>
      <c r="H717" s="192">
        <v>2.9129287598944593</v>
      </c>
    </row>
    <row r="718" spans="1:8" ht="14.25" customHeight="1">
      <c r="A718" s="260"/>
      <c r="B718" s="5" t="s">
        <v>159</v>
      </c>
      <c r="C718" s="57" t="s">
        <v>377</v>
      </c>
      <c r="D718" s="191">
        <v>106</v>
      </c>
      <c r="E718" s="191">
        <v>106</v>
      </c>
      <c r="F718" s="191">
        <v>0</v>
      </c>
      <c r="G718" s="191">
        <v>0</v>
      </c>
      <c r="H718" s="192">
        <v>2.5</v>
      </c>
    </row>
    <row r="719" spans="1:8" ht="14.25" customHeight="1">
      <c r="A719" s="260"/>
      <c r="B719" s="5" t="s">
        <v>153</v>
      </c>
      <c r="C719" s="57" t="s">
        <v>468</v>
      </c>
      <c r="D719" s="191">
        <v>100</v>
      </c>
      <c r="E719" s="191">
        <v>100</v>
      </c>
      <c r="F719" s="191">
        <v>100</v>
      </c>
      <c r="G719" s="191">
        <v>0</v>
      </c>
      <c r="H719" s="192">
        <v>0.6</v>
      </c>
    </row>
    <row r="720" spans="1:8" ht="14.25" customHeight="1">
      <c r="A720" s="260"/>
      <c r="B720" s="5" t="s">
        <v>153</v>
      </c>
      <c r="C720" s="57" t="s">
        <v>407</v>
      </c>
      <c r="D720" s="191">
        <v>70</v>
      </c>
      <c r="E720" s="191">
        <v>65</v>
      </c>
      <c r="F720" s="191">
        <v>65</v>
      </c>
      <c r="G720" s="191">
        <v>0</v>
      </c>
      <c r="H720" s="192" t="s">
        <v>581</v>
      </c>
    </row>
    <row r="721" spans="1:8" ht="14.25" customHeight="1">
      <c r="A721" s="260"/>
      <c r="B721" s="5" t="s">
        <v>153</v>
      </c>
      <c r="C721" s="57" t="s">
        <v>371</v>
      </c>
      <c r="D721" s="191">
        <v>64</v>
      </c>
      <c r="E721" s="191">
        <v>53</v>
      </c>
      <c r="F721" s="191">
        <v>53</v>
      </c>
      <c r="G721" s="191">
        <v>0</v>
      </c>
      <c r="H721" s="192" t="s">
        <v>582</v>
      </c>
    </row>
    <row r="722" spans="1:8" ht="14.25" customHeight="1">
      <c r="A722" s="260"/>
      <c r="B722" s="5" t="s">
        <v>153</v>
      </c>
      <c r="C722" s="57" t="s">
        <v>417</v>
      </c>
      <c r="D722" s="191">
        <v>12</v>
      </c>
      <c r="E722" s="191">
        <v>6</v>
      </c>
      <c r="F722" s="191">
        <v>6</v>
      </c>
      <c r="G722" s="191">
        <v>0</v>
      </c>
      <c r="H722" s="192">
        <v>2.3</v>
      </c>
    </row>
    <row r="723" spans="1:8" ht="14.25" customHeight="1">
      <c r="A723" s="260"/>
      <c r="B723" s="5" t="s">
        <v>81</v>
      </c>
      <c r="C723" s="57" t="s">
        <v>644</v>
      </c>
      <c r="D723" s="191">
        <v>150</v>
      </c>
      <c r="E723" s="191">
        <v>27</v>
      </c>
      <c r="F723" s="191">
        <v>27</v>
      </c>
      <c r="G723" s="191"/>
      <c r="H723" s="192">
        <v>2</v>
      </c>
    </row>
    <row r="724" spans="1:8" ht="14.25" customHeight="1">
      <c r="A724" s="260"/>
      <c r="B724" s="59" t="s">
        <v>81</v>
      </c>
      <c r="C724" s="57" t="s">
        <v>637</v>
      </c>
      <c r="D724" s="191">
        <v>35</v>
      </c>
      <c r="E724" s="191">
        <v>18</v>
      </c>
      <c r="F724" s="191">
        <v>18</v>
      </c>
      <c r="G724" s="191"/>
      <c r="H724" s="192">
        <v>1.3</v>
      </c>
    </row>
    <row r="725" spans="1:8" ht="14.25" customHeight="1">
      <c r="A725" s="260"/>
      <c r="B725" s="5" t="s">
        <v>81</v>
      </c>
      <c r="C725" s="57" t="s">
        <v>646</v>
      </c>
      <c r="D725" s="126">
        <v>555</v>
      </c>
      <c r="E725" s="126">
        <v>283</v>
      </c>
      <c r="F725" s="126">
        <v>283</v>
      </c>
      <c r="G725" s="126"/>
      <c r="H725" s="174">
        <v>2.8</v>
      </c>
    </row>
    <row r="726" spans="1:8" ht="14.25" customHeight="1">
      <c r="A726" s="257">
        <v>16</v>
      </c>
      <c r="B726" s="2" t="s">
        <v>152</v>
      </c>
      <c r="C726" s="35"/>
      <c r="D726" s="108">
        <f>SUM(D727:D728)</f>
        <v>380</v>
      </c>
      <c r="E726" s="108">
        <f>SUM(E727:E728)</f>
        <v>219</v>
      </c>
      <c r="F726" s="108">
        <f>SUM(F727:F728)</f>
        <v>219</v>
      </c>
      <c r="G726" s="108">
        <f>SUM(G727:G728)</f>
        <v>0</v>
      </c>
      <c r="H726" s="157"/>
    </row>
    <row r="727" spans="1:8" ht="14.25" customHeight="1">
      <c r="A727" s="259"/>
      <c r="B727" s="7" t="s">
        <v>134</v>
      </c>
      <c r="C727" s="39" t="s">
        <v>408</v>
      </c>
      <c r="D727" s="194">
        <v>80</v>
      </c>
      <c r="E727" s="194">
        <v>80</v>
      </c>
      <c r="F727" s="194">
        <v>80</v>
      </c>
      <c r="G727" s="194">
        <v>0</v>
      </c>
      <c r="H727" s="166">
        <v>1.5</v>
      </c>
    </row>
    <row r="728" spans="1:8" ht="14.25" customHeight="1">
      <c r="A728" s="260"/>
      <c r="B728" s="5" t="s">
        <v>153</v>
      </c>
      <c r="C728" s="39" t="s">
        <v>478</v>
      </c>
      <c r="D728" s="194">
        <v>300</v>
      </c>
      <c r="E728" s="194">
        <v>139</v>
      </c>
      <c r="F728" s="194">
        <v>139</v>
      </c>
      <c r="G728" s="194">
        <v>0</v>
      </c>
      <c r="H728" s="166">
        <v>1.8</v>
      </c>
    </row>
    <row r="729" spans="1:8" ht="14.25" customHeight="1">
      <c r="A729" s="257">
        <v>17</v>
      </c>
      <c r="B729" s="2" t="s">
        <v>145</v>
      </c>
      <c r="C729" s="35"/>
      <c r="D729" s="108">
        <f>SUM(D730:D730)</f>
        <v>30</v>
      </c>
      <c r="E729" s="108">
        <f>SUM(E730:E730)</f>
        <v>9</v>
      </c>
      <c r="F729" s="108">
        <f>SUM(F730:F730)</f>
        <v>9</v>
      </c>
      <c r="G729" s="108">
        <f>SUM(G730:G730)</f>
        <v>0</v>
      </c>
      <c r="H729" s="157"/>
    </row>
    <row r="730" spans="1:8" ht="14.25" customHeight="1">
      <c r="A730" s="261"/>
      <c r="B730" s="5" t="s">
        <v>81</v>
      </c>
      <c r="C730" s="93" t="s">
        <v>661</v>
      </c>
      <c r="D730" s="121">
        <v>30</v>
      </c>
      <c r="E730" s="121">
        <v>9</v>
      </c>
      <c r="F730" s="121">
        <v>9</v>
      </c>
      <c r="G730" s="121"/>
      <c r="H730" s="168">
        <v>1.7</v>
      </c>
    </row>
    <row r="731" spans="1:8" ht="14.25" customHeight="1">
      <c r="A731" s="257">
        <v>18</v>
      </c>
      <c r="B731" s="2" t="s">
        <v>67</v>
      </c>
      <c r="C731" s="230"/>
      <c r="D731" s="102">
        <f>SUM(D732:D733)</f>
        <v>105</v>
      </c>
      <c r="E731" s="102">
        <f>SUM(E732:E733)</f>
        <v>3</v>
      </c>
      <c r="F731" s="102">
        <f>SUM(F732:F733)</f>
        <v>3</v>
      </c>
      <c r="G731" s="102">
        <f>SUM(G732:G733)</f>
        <v>0</v>
      </c>
      <c r="H731" s="144"/>
    </row>
    <row r="732" spans="1:8" ht="14.25" customHeight="1">
      <c r="A732" s="260"/>
      <c r="B732" s="5" t="s">
        <v>119</v>
      </c>
      <c r="C732" s="57" t="s">
        <v>412</v>
      </c>
      <c r="D732" s="191">
        <v>100</v>
      </c>
      <c r="E732" s="191">
        <v>2</v>
      </c>
      <c r="F732" s="191">
        <v>2</v>
      </c>
      <c r="G732" s="191"/>
      <c r="H732" s="192">
        <v>1.5</v>
      </c>
    </row>
    <row r="733" spans="1:8" ht="14.25" customHeight="1">
      <c r="A733" s="276"/>
      <c r="B733" s="6" t="s">
        <v>81</v>
      </c>
      <c r="C733" s="93" t="s">
        <v>647</v>
      </c>
      <c r="D733" s="121">
        <v>5</v>
      </c>
      <c r="E733" s="121">
        <v>1</v>
      </c>
      <c r="F733" s="121">
        <v>1</v>
      </c>
      <c r="G733" s="121"/>
      <c r="H733" s="168">
        <v>2</v>
      </c>
    </row>
    <row r="734" spans="1:8" ht="14.25" customHeight="1">
      <c r="A734" s="262">
        <v>19</v>
      </c>
      <c r="B734" s="4" t="s">
        <v>60</v>
      </c>
      <c r="C734" s="233"/>
      <c r="D734" s="116">
        <f>SUM(D735:D742)</f>
        <v>3565</v>
      </c>
      <c r="E734" s="116">
        <f>SUM(E735:E742)</f>
        <v>3216</v>
      </c>
      <c r="F734" s="116">
        <f>SUM(F735:F742)</f>
        <v>356</v>
      </c>
      <c r="G734" s="116">
        <f>SUM(G735:G742)</f>
        <v>0</v>
      </c>
      <c r="H734" s="162"/>
    </row>
    <row r="735" spans="1:8" ht="14.25" customHeight="1">
      <c r="A735" s="260"/>
      <c r="B735" s="5" t="s">
        <v>119</v>
      </c>
      <c r="C735" s="57" t="s">
        <v>415</v>
      </c>
      <c r="D735" s="191">
        <v>30</v>
      </c>
      <c r="E735" s="191">
        <v>5</v>
      </c>
      <c r="F735" s="191">
        <v>5</v>
      </c>
      <c r="G735" s="191"/>
      <c r="H735" s="192">
        <v>3</v>
      </c>
    </row>
    <row r="736" spans="1:8" ht="14.25" customHeight="1">
      <c r="A736" s="260"/>
      <c r="B736" s="5" t="s">
        <v>159</v>
      </c>
      <c r="C736" s="57" t="s">
        <v>421</v>
      </c>
      <c r="D736" s="191">
        <v>123</v>
      </c>
      <c r="E736" s="191">
        <v>120</v>
      </c>
      <c r="F736" s="191">
        <v>120</v>
      </c>
      <c r="G736" s="191">
        <v>0</v>
      </c>
      <c r="H736" s="192">
        <v>2.5</v>
      </c>
    </row>
    <row r="737" spans="1:8" ht="14.25" customHeight="1">
      <c r="A737" s="260"/>
      <c r="B737" s="5" t="s">
        <v>159</v>
      </c>
      <c r="C737" s="57" t="s">
        <v>729</v>
      </c>
      <c r="D737" s="191">
        <v>29</v>
      </c>
      <c r="E737" s="191">
        <v>29</v>
      </c>
      <c r="F737" s="191">
        <v>29</v>
      </c>
      <c r="G737" s="191">
        <v>0</v>
      </c>
      <c r="H737" s="192">
        <v>0.7</v>
      </c>
    </row>
    <row r="738" spans="1:8" ht="14.25" customHeight="1">
      <c r="A738" s="260"/>
      <c r="B738" s="5" t="s">
        <v>159</v>
      </c>
      <c r="C738" s="57" t="s">
        <v>385</v>
      </c>
      <c r="D738" s="191">
        <v>1066</v>
      </c>
      <c r="E738" s="191">
        <v>937</v>
      </c>
      <c r="F738" s="191">
        <v>14</v>
      </c>
      <c r="G738" s="191">
        <v>0</v>
      </c>
      <c r="H738" s="192">
        <v>1</v>
      </c>
    </row>
    <row r="739" spans="1:8" ht="14.25" customHeight="1">
      <c r="A739" s="260"/>
      <c r="B739" s="5" t="s">
        <v>159</v>
      </c>
      <c r="C739" s="57" t="s">
        <v>401</v>
      </c>
      <c r="D739" s="191">
        <v>188</v>
      </c>
      <c r="E739" s="191">
        <v>188</v>
      </c>
      <c r="F739" s="191">
        <v>188</v>
      </c>
      <c r="G739" s="191">
        <v>0</v>
      </c>
      <c r="H739" s="192">
        <v>1</v>
      </c>
    </row>
    <row r="740" spans="1:8" ht="14.25" customHeight="1">
      <c r="A740" s="260"/>
      <c r="B740" s="5" t="s">
        <v>159</v>
      </c>
      <c r="C740" s="57" t="s">
        <v>556</v>
      </c>
      <c r="D740" s="191">
        <v>141</v>
      </c>
      <c r="E740" s="191">
        <v>141</v>
      </c>
      <c r="F740" s="191">
        <v>0</v>
      </c>
      <c r="G740" s="191">
        <v>0</v>
      </c>
      <c r="H740" s="192">
        <v>1.2</v>
      </c>
    </row>
    <row r="741" spans="1:8" ht="14.25" customHeight="1">
      <c r="A741" s="260"/>
      <c r="B741" s="5" t="s">
        <v>159</v>
      </c>
      <c r="C741" s="57" t="s">
        <v>737</v>
      </c>
      <c r="D741" s="191">
        <v>639</v>
      </c>
      <c r="E741" s="191">
        <v>477</v>
      </c>
      <c r="F741" s="191">
        <v>0</v>
      </c>
      <c r="G741" s="191">
        <v>0</v>
      </c>
      <c r="H741" s="192">
        <v>1.5</v>
      </c>
    </row>
    <row r="742" spans="1:8" ht="14.25" customHeight="1">
      <c r="A742" s="260"/>
      <c r="B742" s="5" t="s">
        <v>159</v>
      </c>
      <c r="C742" s="57" t="s">
        <v>397</v>
      </c>
      <c r="D742" s="191">
        <v>1349</v>
      </c>
      <c r="E742" s="191">
        <v>1319</v>
      </c>
      <c r="F742" s="191">
        <v>0</v>
      </c>
      <c r="G742" s="191">
        <v>0</v>
      </c>
      <c r="H742" s="192">
        <v>1</v>
      </c>
    </row>
    <row r="743" spans="1:8" ht="14.25" customHeight="1">
      <c r="A743" s="257">
        <v>20</v>
      </c>
      <c r="B743" s="2" t="s">
        <v>48</v>
      </c>
      <c r="C743" s="230"/>
      <c r="D743" s="102">
        <f>SUM(D744:D757)</f>
        <v>1575</v>
      </c>
      <c r="E743" s="102">
        <f>SUM(E744:E757)</f>
        <v>1064</v>
      </c>
      <c r="F743" s="102">
        <f>SUM(F744:F757)</f>
        <v>255</v>
      </c>
      <c r="G743" s="102">
        <f>SUM(G744:G757)</f>
        <v>300</v>
      </c>
      <c r="H743" s="144"/>
    </row>
    <row r="744" spans="1:8" ht="14.25" customHeight="1">
      <c r="A744" s="260"/>
      <c r="B744" s="5" t="s">
        <v>119</v>
      </c>
      <c r="C744" s="234" t="s">
        <v>409</v>
      </c>
      <c r="D744" s="191">
        <v>18</v>
      </c>
      <c r="E744" s="191">
        <v>18</v>
      </c>
      <c r="F744" s="191">
        <v>18</v>
      </c>
      <c r="G744" s="191"/>
      <c r="H744" s="192">
        <v>0.8</v>
      </c>
    </row>
    <row r="745" spans="1:8" ht="14.25" customHeight="1">
      <c r="A745" s="260"/>
      <c r="B745" s="5" t="s">
        <v>119</v>
      </c>
      <c r="C745" s="234" t="s">
        <v>416</v>
      </c>
      <c r="D745" s="191">
        <v>288</v>
      </c>
      <c r="E745" s="191">
        <v>76</v>
      </c>
      <c r="F745" s="191">
        <v>76</v>
      </c>
      <c r="G745" s="191"/>
      <c r="H745" s="192">
        <v>1</v>
      </c>
    </row>
    <row r="746" spans="1:8" ht="14.25" customHeight="1">
      <c r="A746" s="260"/>
      <c r="B746" s="5" t="s">
        <v>119</v>
      </c>
      <c r="C746" s="234" t="s">
        <v>417</v>
      </c>
      <c r="D746" s="191">
        <v>12</v>
      </c>
      <c r="E746" s="191">
        <v>11</v>
      </c>
      <c r="F746" s="191">
        <v>11</v>
      </c>
      <c r="G746" s="191"/>
      <c r="H746" s="192">
        <v>0.45</v>
      </c>
    </row>
    <row r="747" spans="1:8" ht="14.25" customHeight="1">
      <c r="A747" s="260"/>
      <c r="B747" s="5" t="s">
        <v>134</v>
      </c>
      <c r="C747" s="57" t="s">
        <v>524</v>
      </c>
      <c r="D747" s="191">
        <v>20</v>
      </c>
      <c r="E747" s="191">
        <v>20</v>
      </c>
      <c r="F747" s="191">
        <v>20</v>
      </c>
      <c r="G747" s="191">
        <v>0</v>
      </c>
      <c r="H747" s="192" t="s">
        <v>525</v>
      </c>
    </row>
    <row r="748" spans="1:8" ht="14.25" customHeight="1">
      <c r="A748" s="260"/>
      <c r="B748" s="5" t="s">
        <v>159</v>
      </c>
      <c r="C748" s="57" t="s">
        <v>506</v>
      </c>
      <c r="D748" s="191">
        <v>88</v>
      </c>
      <c r="E748" s="191">
        <v>64</v>
      </c>
      <c r="F748" s="191">
        <v>64</v>
      </c>
      <c r="G748" s="191">
        <v>0</v>
      </c>
      <c r="H748" s="192">
        <v>3.2</v>
      </c>
    </row>
    <row r="749" spans="1:8" ht="14.25" customHeight="1">
      <c r="A749" s="260"/>
      <c r="B749" s="5" t="s">
        <v>159</v>
      </c>
      <c r="C749" s="57" t="s">
        <v>388</v>
      </c>
      <c r="D749" s="191">
        <v>233</v>
      </c>
      <c r="E749" s="191">
        <v>233</v>
      </c>
      <c r="F749" s="191">
        <v>0</v>
      </c>
      <c r="G749" s="191">
        <v>0</v>
      </c>
      <c r="H749" s="192">
        <v>2.5</v>
      </c>
    </row>
    <row r="750" spans="1:8" ht="14.25" customHeight="1">
      <c r="A750" s="260"/>
      <c r="B750" s="5" t="s">
        <v>159</v>
      </c>
      <c r="C750" s="57" t="s">
        <v>393</v>
      </c>
      <c r="D750" s="191">
        <v>277</v>
      </c>
      <c r="E750" s="191">
        <v>274</v>
      </c>
      <c r="F750" s="191">
        <v>0</v>
      </c>
      <c r="G750" s="191">
        <v>0</v>
      </c>
      <c r="H750" s="192">
        <v>2.5</v>
      </c>
    </row>
    <row r="751" spans="1:8" ht="14.25" customHeight="1">
      <c r="A751" s="260"/>
      <c r="B751" s="5" t="s">
        <v>159</v>
      </c>
      <c r="C751" s="57" t="s">
        <v>552</v>
      </c>
      <c r="D751" s="191">
        <v>19</v>
      </c>
      <c r="E751" s="191">
        <v>17</v>
      </c>
      <c r="F751" s="191">
        <v>0</v>
      </c>
      <c r="G751" s="191">
        <v>17</v>
      </c>
      <c r="H751" s="192">
        <v>3</v>
      </c>
    </row>
    <row r="752" spans="1:8" ht="14.25" customHeight="1">
      <c r="A752" s="260"/>
      <c r="B752" s="5" t="s">
        <v>159</v>
      </c>
      <c r="C752" s="57" t="s">
        <v>398</v>
      </c>
      <c r="D752" s="191">
        <v>2</v>
      </c>
      <c r="E752" s="191">
        <v>2</v>
      </c>
      <c r="F752" s="191">
        <v>0</v>
      </c>
      <c r="G752" s="191">
        <v>0</v>
      </c>
      <c r="H752" s="192">
        <v>1.7</v>
      </c>
    </row>
    <row r="753" spans="1:8" ht="14.25" customHeight="1">
      <c r="A753" s="260"/>
      <c r="B753" s="5" t="s">
        <v>159</v>
      </c>
      <c r="C753" s="57" t="s">
        <v>430</v>
      </c>
      <c r="D753" s="191">
        <v>44</v>
      </c>
      <c r="E753" s="191">
        <v>23</v>
      </c>
      <c r="F753" s="191">
        <v>0</v>
      </c>
      <c r="G753" s="191">
        <v>23</v>
      </c>
      <c r="H753" s="192">
        <v>1.5</v>
      </c>
    </row>
    <row r="754" spans="1:8" ht="14.25" customHeight="1">
      <c r="A754" s="260"/>
      <c r="B754" s="5" t="s">
        <v>159</v>
      </c>
      <c r="C754" s="57" t="s">
        <v>503</v>
      </c>
      <c r="D754" s="191">
        <v>260</v>
      </c>
      <c r="E754" s="191">
        <v>260</v>
      </c>
      <c r="F754" s="191">
        <v>0</v>
      </c>
      <c r="G754" s="191">
        <v>260</v>
      </c>
      <c r="H754" s="192">
        <v>3.5</v>
      </c>
    </row>
    <row r="755" spans="1:8" ht="14.25" customHeight="1">
      <c r="A755" s="260"/>
      <c r="B755" s="5" t="s">
        <v>81</v>
      </c>
      <c r="C755" s="57" t="s">
        <v>642</v>
      </c>
      <c r="D755" s="191">
        <v>10</v>
      </c>
      <c r="E755" s="191">
        <v>5</v>
      </c>
      <c r="F755" s="191">
        <v>5</v>
      </c>
      <c r="G755" s="191"/>
      <c r="H755" s="192">
        <v>0.3</v>
      </c>
    </row>
    <row r="756" spans="1:8" ht="14.25" customHeight="1">
      <c r="A756" s="260"/>
      <c r="B756" s="5" t="s">
        <v>81</v>
      </c>
      <c r="C756" s="57" t="s">
        <v>671</v>
      </c>
      <c r="D756" s="191">
        <v>4</v>
      </c>
      <c r="E756" s="191">
        <v>2</v>
      </c>
      <c r="F756" s="191">
        <v>2</v>
      </c>
      <c r="G756" s="191"/>
      <c r="H756" s="192">
        <v>0.3</v>
      </c>
    </row>
    <row r="757" spans="1:8" ht="14.25" customHeight="1">
      <c r="A757" s="260"/>
      <c r="B757" s="5" t="s">
        <v>81</v>
      </c>
      <c r="C757" s="57" t="s">
        <v>654</v>
      </c>
      <c r="D757" s="191">
        <v>300</v>
      </c>
      <c r="E757" s="191">
        <v>59</v>
      </c>
      <c r="F757" s="191">
        <v>59</v>
      </c>
      <c r="G757" s="191"/>
      <c r="H757" s="192">
        <v>2</v>
      </c>
    </row>
    <row r="758" spans="1:8" ht="14.25" customHeight="1">
      <c r="A758" s="257">
        <v>21</v>
      </c>
      <c r="B758" s="2" t="s">
        <v>76</v>
      </c>
      <c r="C758" s="230"/>
      <c r="D758" s="102">
        <f>SUM(D759:D768)</f>
        <v>750</v>
      </c>
      <c r="E758" s="102">
        <f>SUM(E759:E768)</f>
        <v>684</v>
      </c>
      <c r="F758" s="102">
        <f>SUM(F759:F768)</f>
        <v>108</v>
      </c>
      <c r="G758" s="102">
        <f>SUM(G759:G768)</f>
        <v>449</v>
      </c>
      <c r="H758" s="144"/>
    </row>
    <row r="759" spans="1:8" ht="14.25" customHeight="1">
      <c r="A759" s="260"/>
      <c r="B759" s="5" t="s">
        <v>119</v>
      </c>
      <c r="C759" s="57" t="s">
        <v>416</v>
      </c>
      <c r="D759" s="191">
        <v>100</v>
      </c>
      <c r="E759" s="191">
        <v>60</v>
      </c>
      <c r="F759" s="191">
        <v>60</v>
      </c>
      <c r="G759" s="191"/>
      <c r="H759" s="192">
        <v>1</v>
      </c>
    </row>
    <row r="760" spans="1:8" ht="14.25" customHeight="1">
      <c r="A760" s="260"/>
      <c r="B760" s="5" t="s">
        <v>119</v>
      </c>
      <c r="C760" s="57" t="s">
        <v>409</v>
      </c>
      <c r="D760" s="191">
        <v>30</v>
      </c>
      <c r="E760" s="191">
        <v>22</v>
      </c>
      <c r="F760" s="191">
        <v>22</v>
      </c>
      <c r="G760" s="191"/>
      <c r="H760" s="192">
        <v>2.8</v>
      </c>
    </row>
    <row r="761" spans="1:8" ht="14.25" customHeight="1">
      <c r="A761" s="260"/>
      <c r="B761" s="5" t="s">
        <v>119</v>
      </c>
      <c r="C761" s="57" t="s">
        <v>371</v>
      </c>
      <c r="D761" s="191">
        <v>11</v>
      </c>
      <c r="E761" s="191">
        <v>11</v>
      </c>
      <c r="F761" s="191">
        <v>11</v>
      </c>
      <c r="G761" s="191"/>
      <c r="H761" s="192">
        <v>0.5</v>
      </c>
    </row>
    <row r="762" spans="1:8" ht="14.25" customHeight="1">
      <c r="A762" s="260"/>
      <c r="B762" s="5" t="s">
        <v>81</v>
      </c>
      <c r="C762" s="57" t="s">
        <v>649</v>
      </c>
      <c r="D762" s="191">
        <v>15</v>
      </c>
      <c r="E762" s="191">
        <v>15</v>
      </c>
      <c r="F762" s="191">
        <v>15</v>
      </c>
      <c r="G762" s="191"/>
      <c r="H762" s="192">
        <v>0.8</v>
      </c>
    </row>
    <row r="763" spans="1:8" ht="14.25" customHeight="1">
      <c r="A763" s="260"/>
      <c r="B763" s="5" t="s">
        <v>159</v>
      </c>
      <c r="C763" s="57" t="s">
        <v>388</v>
      </c>
      <c r="D763" s="191">
        <v>100</v>
      </c>
      <c r="E763" s="191">
        <v>100</v>
      </c>
      <c r="F763" s="191">
        <v>0</v>
      </c>
      <c r="G763" s="191">
        <v>0</v>
      </c>
      <c r="H763" s="192">
        <v>1.6</v>
      </c>
    </row>
    <row r="764" spans="1:8" ht="14.25" customHeight="1">
      <c r="A764" s="260"/>
      <c r="B764" s="5" t="s">
        <v>159</v>
      </c>
      <c r="C764" s="57" t="s">
        <v>385</v>
      </c>
      <c r="D764" s="191">
        <v>27</v>
      </c>
      <c r="E764" s="191">
        <v>27</v>
      </c>
      <c r="F764" s="191">
        <v>0</v>
      </c>
      <c r="G764" s="191">
        <v>0</v>
      </c>
      <c r="H764" s="192">
        <v>2</v>
      </c>
    </row>
    <row r="765" spans="1:8" ht="14.25" customHeight="1">
      <c r="A765" s="260"/>
      <c r="B765" s="5" t="s">
        <v>159</v>
      </c>
      <c r="C765" s="57" t="s">
        <v>415</v>
      </c>
      <c r="D765" s="191">
        <v>33</v>
      </c>
      <c r="E765" s="191">
        <v>15</v>
      </c>
      <c r="F765" s="191">
        <v>0</v>
      </c>
      <c r="G765" s="191">
        <v>15</v>
      </c>
      <c r="H765" s="192">
        <v>2</v>
      </c>
    </row>
    <row r="766" spans="1:8" ht="14.25" customHeight="1">
      <c r="A766" s="260"/>
      <c r="B766" s="5" t="s">
        <v>159</v>
      </c>
      <c r="C766" s="57" t="s">
        <v>429</v>
      </c>
      <c r="D766" s="191">
        <v>184</v>
      </c>
      <c r="E766" s="191">
        <v>184</v>
      </c>
      <c r="F766" s="191">
        <v>0</v>
      </c>
      <c r="G766" s="191">
        <v>184</v>
      </c>
      <c r="H766" s="192">
        <v>4</v>
      </c>
    </row>
    <row r="767" spans="1:8" ht="14.25" customHeight="1">
      <c r="A767" s="260"/>
      <c r="B767" s="5" t="s">
        <v>159</v>
      </c>
      <c r="C767" s="57" t="s">
        <v>503</v>
      </c>
      <c r="D767" s="191">
        <v>218</v>
      </c>
      <c r="E767" s="191">
        <v>218</v>
      </c>
      <c r="F767" s="191">
        <v>0</v>
      </c>
      <c r="G767" s="191">
        <v>218</v>
      </c>
      <c r="H767" s="192">
        <v>4</v>
      </c>
    </row>
    <row r="768" spans="1:8" ht="14.25" customHeight="1">
      <c r="A768" s="260"/>
      <c r="B768" s="5" t="s">
        <v>159</v>
      </c>
      <c r="C768" s="57" t="s">
        <v>396</v>
      </c>
      <c r="D768" s="191">
        <v>32</v>
      </c>
      <c r="E768" s="191">
        <v>32</v>
      </c>
      <c r="F768" s="191">
        <v>0</v>
      </c>
      <c r="G768" s="191">
        <v>32</v>
      </c>
      <c r="H768" s="192">
        <v>3</v>
      </c>
    </row>
    <row r="769" spans="1:8" ht="14.25" customHeight="1">
      <c r="A769" s="257">
        <v>22</v>
      </c>
      <c r="B769" s="2" t="s">
        <v>146</v>
      </c>
      <c r="C769" s="35"/>
      <c r="D769" s="108">
        <f>SUM(D770:D772)</f>
        <v>300</v>
      </c>
      <c r="E769" s="108">
        <f>SUM(E770:E772)</f>
        <v>200</v>
      </c>
      <c r="F769" s="108">
        <f>SUM(F770:F772)</f>
        <v>80</v>
      </c>
      <c r="G769" s="108">
        <f>SUM(G770:G772)</f>
        <v>120</v>
      </c>
      <c r="H769" s="157"/>
    </row>
    <row r="770" spans="1:8" ht="14.25" customHeight="1">
      <c r="A770" s="262"/>
      <c r="B770" s="7" t="s">
        <v>159</v>
      </c>
      <c r="C770" s="39" t="s">
        <v>430</v>
      </c>
      <c r="D770" s="194">
        <v>40</v>
      </c>
      <c r="E770" s="194">
        <v>40</v>
      </c>
      <c r="F770" s="194">
        <v>0</v>
      </c>
      <c r="G770" s="194">
        <v>40</v>
      </c>
      <c r="H770" s="166">
        <v>2</v>
      </c>
    </row>
    <row r="771" spans="1:8" ht="14.25" customHeight="1">
      <c r="A771" s="262"/>
      <c r="B771" s="7" t="s">
        <v>159</v>
      </c>
      <c r="C771" s="39" t="s">
        <v>503</v>
      </c>
      <c r="D771" s="194">
        <v>80</v>
      </c>
      <c r="E771" s="194">
        <v>80</v>
      </c>
      <c r="F771" s="194">
        <v>0</v>
      </c>
      <c r="G771" s="194">
        <v>80</v>
      </c>
      <c r="H771" s="166">
        <v>3</v>
      </c>
    </row>
    <row r="772" spans="1:8" ht="14.25" customHeight="1">
      <c r="A772" s="263"/>
      <c r="B772" s="48" t="s">
        <v>153</v>
      </c>
      <c r="C772" s="19" t="s">
        <v>378</v>
      </c>
      <c r="D772" s="120">
        <v>180</v>
      </c>
      <c r="E772" s="120">
        <v>80</v>
      </c>
      <c r="F772" s="120">
        <v>80</v>
      </c>
      <c r="G772" s="120">
        <v>0</v>
      </c>
      <c r="H772" s="160">
        <v>0.75</v>
      </c>
    </row>
    <row r="773" spans="1:8" ht="14.25" customHeight="1">
      <c r="A773" s="257">
        <v>23</v>
      </c>
      <c r="B773" s="2" t="s">
        <v>64</v>
      </c>
      <c r="C773" s="230"/>
      <c r="D773" s="102">
        <f>SUM(D774:D776)</f>
        <v>410</v>
      </c>
      <c r="E773" s="102">
        <f>SUM(E774:E776)</f>
        <v>213</v>
      </c>
      <c r="F773" s="102">
        <f>SUM(F774:F776)</f>
        <v>213</v>
      </c>
      <c r="G773" s="102">
        <f>SUM(G774:G776)</f>
        <v>0</v>
      </c>
      <c r="H773" s="144"/>
    </row>
    <row r="774" spans="1:8" ht="14.25" customHeight="1">
      <c r="A774" s="260"/>
      <c r="B774" s="5" t="s">
        <v>119</v>
      </c>
      <c r="C774" s="57" t="s">
        <v>418</v>
      </c>
      <c r="D774" s="126">
        <v>200</v>
      </c>
      <c r="E774" s="126">
        <v>15</v>
      </c>
      <c r="F774" s="126">
        <v>15</v>
      </c>
      <c r="G774" s="126"/>
      <c r="H774" s="174">
        <v>2.2</v>
      </c>
    </row>
    <row r="775" spans="1:8" ht="14.25" customHeight="1">
      <c r="A775" s="260"/>
      <c r="B775" s="5" t="s">
        <v>159</v>
      </c>
      <c r="C775" s="57" t="s">
        <v>393</v>
      </c>
      <c r="D775" s="126">
        <v>152</v>
      </c>
      <c r="E775" s="126">
        <v>140</v>
      </c>
      <c r="F775" s="126">
        <v>140</v>
      </c>
      <c r="G775" s="126">
        <v>0</v>
      </c>
      <c r="H775" s="174">
        <v>2</v>
      </c>
    </row>
    <row r="776" spans="1:8" ht="14.25" customHeight="1">
      <c r="A776" s="261"/>
      <c r="B776" s="6" t="s">
        <v>159</v>
      </c>
      <c r="C776" s="93" t="s">
        <v>392</v>
      </c>
      <c r="D776" s="123">
        <v>58</v>
      </c>
      <c r="E776" s="123">
        <v>58</v>
      </c>
      <c r="F776" s="123">
        <v>58</v>
      </c>
      <c r="G776" s="123">
        <v>0</v>
      </c>
      <c r="H776" s="170">
        <v>2</v>
      </c>
    </row>
    <row r="777" spans="1:8" ht="14.25" customHeight="1">
      <c r="A777" s="270">
        <v>24</v>
      </c>
      <c r="B777" s="12" t="s">
        <v>222</v>
      </c>
      <c r="C777" s="19"/>
      <c r="D777" s="114">
        <f>SUM(D778)</f>
        <v>30</v>
      </c>
      <c r="E777" s="114">
        <f>SUM(E778)</f>
        <v>14</v>
      </c>
      <c r="F777" s="114">
        <f>SUM(F778)</f>
        <v>14</v>
      </c>
      <c r="G777" s="114">
        <f>SUM(G778)</f>
        <v>0</v>
      </c>
      <c r="H777" s="160"/>
    </row>
    <row r="778" spans="1:8" ht="14.25" customHeight="1">
      <c r="A778" s="265"/>
      <c r="B778" s="9" t="s">
        <v>81</v>
      </c>
      <c r="C778" s="205" t="s">
        <v>646</v>
      </c>
      <c r="D778" s="193">
        <v>30</v>
      </c>
      <c r="E778" s="193">
        <v>14</v>
      </c>
      <c r="F778" s="193">
        <v>14</v>
      </c>
      <c r="G778" s="193"/>
      <c r="H778" s="169">
        <v>1.3</v>
      </c>
    </row>
    <row r="779" spans="1:8" ht="14.25" customHeight="1">
      <c r="A779" s="257">
        <v>25</v>
      </c>
      <c r="B779" s="2" t="s">
        <v>313</v>
      </c>
      <c r="C779" s="230"/>
      <c r="D779" s="102">
        <f>SUM(D780:D781)</f>
        <v>64</v>
      </c>
      <c r="E779" s="102">
        <f>SUM(E780:E781)</f>
        <v>61</v>
      </c>
      <c r="F779" s="102">
        <f>SUM(F780:F781)</f>
        <v>61</v>
      </c>
      <c r="G779" s="102">
        <f>SUM(G780:G781)</f>
        <v>0</v>
      </c>
      <c r="H779" s="144"/>
    </row>
    <row r="780" spans="1:8" ht="14.25" customHeight="1">
      <c r="A780" s="260"/>
      <c r="B780" s="5" t="s">
        <v>134</v>
      </c>
      <c r="C780" s="57" t="s">
        <v>478</v>
      </c>
      <c r="D780" s="191">
        <v>60</v>
      </c>
      <c r="E780" s="191">
        <v>60</v>
      </c>
      <c r="F780" s="191">
        <v>60</v>
      </c>
      <c r="G780" s="191">
        <v>0</v>
      </c>
      <c r="H780" s="192">
        <v>2</v>
      </c>
    </row>
    <row r="781" spans="1:8" ht="14.25" customHeight="1">
      <c r="A781" s="260"/>
      <c r="B781" s="5" t="s">
        <v>153</v>
      </c>
      <c r="C781" s="57" t="s">
        <v>397</v>
      </c>
      <c r="D781" s="191">
        <v>4</v>
      </c>
      <c r="E781" s="191">
        <v>1</v>
      </c>
      <c r="F781" s="191">
        <v>1</v>
      </c>
      <c r="G781" s="191">
        <v>0</v>
      </c>
      <c r="H781" s="192">
        <v>3.3</v>
      </c>
    </row>
    <row r="782" spans="1:8" ht="14.25" customHeight="1">
      <c r="A782" s="257">
        <v>26</v>
      </c>
      <c r="B782" s="2" t="s">
        <v>225</v>
      </c>
      <c r="C782" s="35"/>
      <c r="D782" s="108">
        <f>SUM(D783:D783)</f>
        <v>76</v>
      </c>
      <c r="E782" s="108">
        <f>SUM(E783:E783)</f>
        <v>76</v>
      </c>
      <c r="F782" s="108">
        <f>SUM(F783:F783)</f>
        <v>0</v>
      </c>
      <c r="G782" s="108">
        <f>SUM(G783:G783)</f>
        <v>76</v>
      </c>
      <c r="H782" s="157"/>
    </row>
    <row r="783" spans="1:8" ht="14.25" customHeight="1">
      <c r="A783" s="263"/>
      <c r="B783" s="48" t="s">
        <v>159</v>
      </c>
      <c r="C783" s="19" t="s">
        <v>727</v>
      </c>
      <c r="D783" s="120">
        <v>76</v>
      </c>
      <c r="E783" s="120">
        <v>76</v>
      </c>
      <c r="F783" s="120">
        <v>0</v>
      </c>
      <c r="G783" s="120">
        <v>76</v>
      </c>
      <c r="H783" s="160">
        <v>4</v>
      </c>
    </row>
    <row r="784" spans="1:8" ht="14.25" customHeight="1">
      <c r="A784" s="257">
        <v>27</v>
      </c>
      <c r="B784" s="2" t="s">
        <v>292</v>
      </c>
      <c r="C784" s="230"/>
      <c r="D784" s="102">
        <f>SUM(D785)</f>
        <v>40</v>
      </c>
      <c r="E784" s="102">
        <f>SUM(E785)</f>
        <v>38</v>
      </c>
      <c r="F784" s="102">
        <f>SUM(F785)</f>
        <v>38</v>
      </c>
      <c r="G784" s="102">
        <f>SUM(G785)</f>
        <v>0</v>
      </c>
      <c r="H784" s="144"/>
    </row>
    <row r="785" spans="1:8" ht="14.25" customHeight="1">
      <c r="A785" s="261"/>
      <c r="B785" s="6" t="s">
        <v>81</v>
      </c>
      <c r="C785" s="93" t="s">
        <v>637</v>
      </c>
      <c r="D785" s="121">
        <v>40</v>
      </c>
      <c r="E785" s="121">
        <v>38</v>
      </c>
      <c r="F785" s="121">
        <v>38</v>
      </c>
      <c r="G785" s="121"/>
      <c r="H785" s="168">
        <v>1.1</v>
      </c>
    </row>
    <row r="786" spans="1:8" ht="14.25" customHeight="1">
      <c r="A786" s="257">
        <v>28</v>
      </c>
      <c r="B786" s="2" t="s">
        <v>357</v>
      </c>
      <c r="C786" s="230"/>
      <c r="D786" s="102">
        <f>SUM(D787)</f>
        <v>6</v>
      </c>
      <c r="E786" s="102">
        <f>SUM(E787)</f>
        <v>6</v>
      </c>
      <c r="F786" s="102">
        <f>SUM(F787)</f>
        <v>6</v>
      </c>
      <c r="G786" s="102">
        <f>SUM(G787)</f>
        <v>0</v>
      </c>
      <c r="H786" s="144"/>
    </row>
    <row r="787" spans="1:8" ht="14.25" customHeight="1">
      <c r="A787" s="261"/>
      <c r="B787" s="6" t="s">
        <v>81</v>
      </c>
      <c r="C787" s="93" t="s">
        <v>638</v>
      </c>
      <c r="D787" s="121">
        <v>6</v>
      </c>
      <c r="E787" s="121">
        <v>6</v>
      </c>
      <c r="F787" s="121">
        <v>6</v>
      </c>
      <c r="G787" s="121"/>
      <c r="H787" s="168">
        <v>0.3</v>
      </c>
    </row>
    <row r="788" spans="1:8" ht="14.25" customHeight="1">
      <c r="A788" s="257">
        <v>29</v>
      </c>
      <c r="B788" s="2" t="s">
        <v>97</v>
      </c>
      <c r="C788" s="230"/>
      <c r="D788" s="102">
        <f>SUM(D789:D793)</f>
        <v>294</v>
      </c>
      <c r="E788" s="102">
        <f>SUM(E789:E793)</f>
        <v>57</v>
      </c>
      <c r="F788" s="102">
        <f>SUM(F789:F793)</f>
        <v>36</v>
      </c>
      <c r="G788" s="102">
        <f>SUM(G789:G793)</f>
        <v>18</v>
      </c>
      <c r="H788" s="144"/>
    </row>
    <row r="789" spans="1:8" ht="14.25" customHeight="1">
      <c r="A789" s="260"/>
      <c r="B789" s="5" t="s">
        <v>159</v>
      </c>
      <c r="C789" s="57" t="s">
        <v>414</v>
      </c>
      <c r="D789" s="191">
        <v>3</v>
      </c>
      <c r="E789" s="191">
        <v>3</v>
      </c>
      <c r="F789" s="191">
        <v>0</v>
      </c>
      <c r="G789" s="191">
        <v>0</v>
      </c>
      <c r="H789" s="192">
        <v>2</v>
      </c>
    </row>
    <row r="790" spans="1:8" ht="14.25" customHeight="1">
      <c r="A790" s="260"/>
      <c r="B790" s="5" t="s">
        <v>159</v>
      </c>
      <c r="C790" s="57" t="s">
        <v>412</v>
      </c>
      <c r="D790" s="191">
        <v>16</v>
      </c>
      <c r="E790" s="191">
        <v>2</v>
      </c>
      <c r="F790" s="191">
        <v>2</v>
      </c>
      <c r="G790" s="191">
        <v>0</v>
      </c>
      <c r="H790" s="192">
        <v>2</v>
      </c>
    </row>
    <row r="791" spans="1:8" ht="14.25" customHeight="1">
      <c r="A791" s="260"/>
      <c r="B791" s="5" t="s">
        <v>159</v>
      </c>
      <c r="C791" s="57" t="s">
        <v>377</v>
      </c>
      <c r="D791" s="191">
        <v>29</v>
      </c>
      <c r="E791" s="191">
        <v>29</v>
      </c>
      <c r="F791" s="191">
        <v>29</v>
      </c>
      <c r="G791" s="191">
        <v>0</v>
      </c>
      <c r="H791" s="192">
        <v>2</v>
      </c>
    </row>
    <row r="792" spans="1:8" ht="14.25" customHeight="1">
      <c r="A792" s="260"/>
      <c r="B792" s="5" t="s">
        <v>159</v>
      </c>
      <c r="C792" s="57" t="s">
        <v>738</v>
      </c>
      <c r="D792" s="191">
        <v>91</v>
      </c>
      <c r="E792" s="191">
        <v>5</v>
      </c>
      <c r="F792" s="191">
        <v>5</v>
      </c>
      <c r="G792" s="191">
        <v>0</v>
      </c>
      <c r="H792" s="192">
        <v>3.5</v>
      </c>
    </row>
    <row r="793" spans="1:8" ht="14.25" customHeight="1">
      <c r="A793" s="260"/>
      <c r="B793" s="5" t="s">
        <v>81</v>
      </c>
      <c r="C793" s="57" t="s">
        <v>652</v>
      </c>
      <c r="D793" s="191">
        <v>155</v>
      </c>
      <c r="E793" s="191">
        <v>18</v>
      </c>
      <c r="F793" s="191"/>
      <c r="G793" s="191">
        <v>18</v>
      </c>
      <c r="H793" s="192">
        <v>2.5</v>
      </c>
    </row>
    <row r="794" spans="1:8" ht="14.25" customHeight="1">
      <c r="A794" s="257">
        <v>30</v>
      </c>
      <c r="B794" s="2" t="s">
        <v>160</v>
      </c>
      <c r="C794" s="230"/>
      <c r="D794" s="109">
        <f>SUM(D795:D797)</f>
        <v>278</v>
      </c>
      <c r="E794" s="109">
        <f>SUM(E795:E797)</f>
        <v>134</v>
      </c>
      <c r="F794" s="109">
        <f>SUM(F795:F797)</f>
        <v>89</v>
      </c>
      <c r="G794" s="109">
        <f>SUM(G795:G797)</f>
        <v>45</v>
      </c>
      <c r="H794" s="155"/>
    </row>
    <row r="795" spans="1:8" ht="14.25" customHeight="1">
      <c r="A795" s="260"/>
      <c r="B795" s="5" t="s">
        <v>159</v>
      </c>
      <c r="C795" s="57" t="s">
        <v>384</v>
      </c>
      <c r="D795" s="191">
        <v>109</v>
      </c>
      <c r="E795" s="191">
        <v>51</v>
      </c>
      <c r="F795" s="191">
        <v>51</v>
      </c>
      <c r="G795" s="191">
        <v>0</v>
      </c>
      <c r="H795" s="192">
        <v>3.2</v>
      </c>
    </row>
    <row r="796" spans="1:8" ht="14.25" customHeight="1">
      <c r="A796" s="260"/>
      <c r="B796" s="5" t="s">
        <v>159</v>
      </c>
      <c r="C796" s="57" t="s">
        <v>375</v>
      </c>
      <c r="D796" s="191">
        <v>45</v>
      </c>
      <c r="E796" s="191">
        <v>38</v>
      </c>
      <c r="F796" s="191">
        <v>38</v>
      </c>
      <c r="G796" s="191">
        <v>0</v>
      </c>
      <c r="H796" s="192">
        <v>1</v>
      </c>
    </row>
    <row r="797" spans="1:8" ht="14.25" customHeight="1">
      <c r="A797" s="261"/>
      <c r="B797" s="6" t="s">
        <v>81</v>
      </c>
      <c r="C797" s="93" t="s">
        <v>652</v>
      </c>
      <c r="D797" s="121">
        <v>124</v>
      </c>
      <c r="E797" s="121">
        <v>45</v>
      </c>
      <c r="F797" s="121"/>
      <c r="G797" s="121">
        <v>45</v>
      </c>
      <c r="H797" s="168">
        <v>2.5</v>
      </c>
    </row>
    <row r="798" spans="1:8" ht="14.25" customHeight="1">
      <c r="A798" s="262">
        <v>31</v>
      </c>
      <c r="B798" s="4" t="s">
        <v>49</v>
      </c>
      <c r="C798" s="233"/>
      <c r="D798" s="116">
        <f>SUM(D799:D822)</f>
        <v>4894</v>
      </c>
      <c r="E798" s="116">
        <f>SUM(E799:E822)</f>
        <v>2771</v>
      </c>
      <c r="F798" s="116">
        <f>SUM(F799:F822)</f>
        <v>1645</v>
      </c>
      <c r="G798" s="116">
        <f>SUM(G799:G822)</f>
        <v>338</v>
      </c>
      <c r="H798" s="162"/>
    </row>
    <row r="799" spans="1:8" ht="14.25" customHeight="1">
      <c r="A799" s="260"/>
      <c r="B799" s="5" t="s">
        <v>119</v>
      </c>
      <c r="C799" s="57" t="s">
        <v>387</v>
      </c>
      <c r="D799" s="191">
        <v>317</v>
      </c>
      <c r="E799" s="191">
        <v>150</v>
      </c>
      <c r="F799" s="191"/>
      <c r="G799" s="191">
        <v>150</v>
      </c>
      <c r="H799" s="192">
        <v>3.3</v>
      </c>
    </row>
    <row r="800" spans="1:8" ht="14.25" customHeight="1">
      <c r="A800" s="260"/>
      <c r="B800" s="5" t="s">
        <v>119</v>
      </c>
      <c r="C800" s="57" t="s">
        <v>409</v>
      </c>
      <c r="D800" s="191">
        <v>20</v>
      </c>
      <c r="E800" s="191">
        <v>17</v>
      </c>
      <c r="F800" s="191">
        <v>17</v>
      </c>
      <c r="G800" s="191"/>
      <c r="H800" s="192">
        <v>3.15</v>
      </c>
    </row>
    <row r="801" spans="1:8" ht="14.25" customHeight="1">
      <c r="A801" s="260"/>
      <c r="B801" s="5" t="s">
        <v>119</v>
      </c>
      <c r="C801" s="57" t="s">
        <v>412</v>
      </c>
      <c r="D801" s="191">
        <v>30</v>
      </c>
      <c r="E801" s="191">
        <v>25</v>
      </c>
      <c r="F801" s="191">
        <v>25</v>
      </c>
      <c r="G801" s="191"/>
      <c r="H801" s="192">
        <v>3.05</v>
      </c>
    </row>
    <row r="802" spans="1:8" ht="14.25" customHeight="1">
      <c r="A802" s="260"/>
      <c r="B802" s="5" t="s">
        <v>119</v>
      </c>
      <c r="C802" s="57" t="s">
        <v>393</v>
      </c>
      <c r="D802" s="191">
        <v>120</v>
      </c>
      <c r="E802" s="191">
        <v>37</v>
      </c>
      <c r="F802" s="191">
        <v>37</v>
      </c>
      <c r="G802" s="191"/>
      <c r="H802" s="192">
        <v>2.8</v>
      </c>
    </row>
    <row r="803" spans="1:8" ht="14.25" customHeight="1">
      <c r="A803" s="260"/>
      <c r="B803" s="5" t="s">
        <v>119</v>
      </c>
      <c r="C803" s="57" t="s">
        <v>407</v>
      </c>
      <c r="D803" s="191">
        <v>10</v>
      </c>
      <c r="E803" s="191">
        <v>8</v>
      </c>
      <c r="F803" s="191">
        <v>8</v>
      </c>
      <c r="G803" s="191"/>
      <c r="H803" s="192">
        <v>0.5</v>
      </c>
    </row>
    <row r="804" spans="1:8" ht="14.25" customHeight="1">
      <c r="A804" s="260"/>
      <c r="B804" s="5" t="s">
        <v>127</v>
      </c>
      <c r="C804" s="57" t="s">
        <v>426</v>
      </c>
      <c r="D804" s="191">
        <v>3</v>
      </c>
      <c r="E804" s="191">
        <v>3</v>
      </c>
      <c r="F804" s="191">
        <v>3</v>
      </c>
      <c r="G804" s="191">
        <v>0</v>
      </c>
      <c r="H804" s="192">
        <v>0.5</v>
      </c>
    </row>
    <row r="805" spans="1:8" ht="14.25" customHeight="1">
      <c r="A805" s="260"/>
      <c r="B805" s="5" t="s">
        <v>127</v>
      </c>
      <c r="C805" s="57" t="s">
        <v>484</v>
      </c>
      <c r="D805" s="191">
        <v>50</v>
      </c>
      <c r="E805" s="191">
        <v>50</v>
      </c>
      <c r="F805" s="191">
        <v>50</v>
      </c>
      <c r="G805" s="191">
        <v>0</v>
      </c>
      <c r="H805" s="192">
        <v>2.4</v>
      </c>
    </row>
    <row r="806" spans="1:8" ht="14.25" customHeight="1">
      <c r="A806" s="278"/>
      <c r="B806" s="5" t="s">
        <v>134</v>
      </c>
      <c r="C806" s="57" t="s">
        <v>465</v>
      </c>
      <c r="D806" s="191">
        <v>500</v>
      </c>
      <c r="E806" s="191">
        <v>500</v>
      </c>
      <c r="F806" s="191">
        <v>500</v>
      </c>
      <c r="G806" s="191">
        <v>0</v>
      </c>
      <c r="H806" s="192">
        <v>1.3</v>
      </c>
    </row>
    <row r="807" spans="1:8" ht="14.25" customHeight="1">
      <c r="A807" s="278"/>
      <c r="B807" s="5" t="s">
        <v>134</v>
      </c>
      <c r="C807" s="57" t="s">
        <v>484</v>
      </c>
      <c r="D807" s="191">
        <v>30</v>
      </c>
      <c r="E807" s="191">
        <v>30</v>
      </c>
      <c r="F807" s="191">
        <v>30</v>
      </c>
      <c r="G807" s="191">
        <v>0</v>
      </c>
      <c r="H807" s="192" t="s">
        <v>514</v>
      </c>
    </row>
    <row r="808" spans="1:8" ht="14.25" customHeight="1">
      <c r="A808" s="278"/>
      <c r="B808" s="5" t="s">
        <v>134</v>
      </c>
      <c r="C808" s="57" t="s">
        <v>524</v>
      </c>
      <c r="D808" s="191">
        <v>20</v>
      </c>
      <c r="E808" s="191">
        <v>20</v>
      </c>
      <c r="F808" s="191">
        <v>20</v>
      </c>
      <c r="G808" s="191">
        <v>0</v>
      </c>
      <c r="H808" s="192" t="s">
        <v>526</v>
      </c>
    </row>
    <row r="809" spans="1:8" ht="14.25" customHeight="1">
      <c r="A809" s="278"/>
      <c r="B809" s="5" t="s">
        <v>159</v>
      </c>
      <c r="C809" s="57" t="s">
        <v>506</v>
      </c>
      <c r="D809" s="191">
        <v>1489</v>
      </c>
      <c r="E809" s="191">
        <v>733</v>
      </c>
      <c r="F809" s="191">
        <v>90</v>
      </c>
      <c r="G809" s="191">
        <v>0</v>
      </c>
      <c r="H809" s="192">
        <v>5</v>
      </c>
    </row>
    <row r="810" spans="1:8" ht="14.25" customHeight="1">
      <c r="A810" s="278"/>
      <c r="B810" s="5" t="s">
        <v>159</v>
      </c>
      <c r="C810" s="57" t="s">
        <v>735</v>
      </c>
      <c r="D810" s="191">
        <v>427</v>
      </c>
      <c r="E810" s="191">
        <v>79</v>
      </c>
      <c r="F810" s="191">
        <v>0</v>
      </c>
      <c r="G810" s="191">
        <v>23</v>
      </c>
      <c r="H810" s="192">
        <v>3.5</v>
      </c>
    </row>
    <row r="811" spans="1:8" ht="14.25" customHeight="1">
      <c r="A811" s="278"/>
      <c r="B811" s="5" t="s">
        <v>159</v>
      </c>
      <c r="C811" s="57" t="s">
        <v>412</v>
      </c>
      <c r="D811" s="191">
        <v>95</v>
      </c>
      <c r="E811" s="191">
        <v>92</v>
      </c>
      <c r="F811" s="191">
        <v>0</v>
      </c>
      <c r="G811" s="191">
        <v>3</v>
      </c>
      <c r="H811" s="192">
        <v>4</v>
      </c>
    </row>
    <row r="812" spans="1:8" ht="14.25" customHeight="1">
      <c r="A812" s="278"/>
      <c r="B812" s="5" t="s">
        <v>159</v>
      </c>
      <c r="C812" s="57" t="s">
        <v>727</v>
      </c>
      <c r="D812" s="191">
        <v>128</v>
      </c>
      <c r="E812" s="191">
        <v>128</v>
      </c>
      <c r="F812" s="191">
        <v>0</v>
      </c>
      <c r="G812" s="191">
        <v>128</v>
      </c>
      <c r="H812" s="192">
        <v>4</v>
      </c>
    </row>
    <row r="813" spans="1:8" ht="14.25" customHeight="1">
      <c r="A813" s="278"/>
      <c r="B813" s="5" t="s">
        <v>159</v>
      </c>
      <c r="C813" s="57" t="s">
        <v>377</v>
      </c>
      <c r="D813" s="191">
        <v>86</v>
      </c>
      <c r="E813" s="191">
        <v>1</v>
      </c>
      <c r="F813" s="191">
        <v>1</v>
      </c>
      <c r="G813" s="191">
        <v>0</v>
      </c>
      <c r="H813" s="192">
        <v>2</v>
      </c>
    </row>
    <row r="814" spans="1:8" ht="14.25" customHeight="1">
      <c r="A814" s="278"/>
      <c r="B814" s="5" t="s">
        <v>153</v>
      </c>
      <c r="C814" s="57" t="s">
        <v>468</v>
      </c>
      <c r="D814" s="191">
        <v>208</v>
      </c>
      <c r="E814" s="191">
        <v>104</v>
      </c>
      <c r="F814" s="191">
        <v>104</v>
      </c>
      <c r="G814" s="191">
        <v>0</v>
      </c>
      <c r="H814" s="192" t="s">
        <v>583</v>
      </c>
    </row>
    <row r="815" spans="1:8" ht="14.25" customHeight="1">
      <c r="A815" s="278"/>
      <c r="B815" s="5" t="s">
        <v>153</v>
      </c>
      <c r="C815" s="57" t="s">
        <v>484</v>
      </c>
      <c r="D815" s="191">
        <v>160</v>
      </c>
      <c r="E815" s="191">
        <v>20</v>
      </c>
      <c r="F815" s="191">
        <v>20</v>
      </c>
      <c r="G815" s="191">
        <v>0</v>
      </c>
      <c r="H815" s="192" t="s">
        <v>584</v>
      </c>
    </row>
    <row r="816" spans="1:8" ht="14.25" customHeight="1">
      <c r="A816" s="278"/>
      <c r="B816" s="5" t="s">
        <v>153</v>
      </c>
      <c r="C816" s="57" t="s">
        <v>399</v>
      </c>
      <c r="D816" s="191">
        <v>81</v>
      </c>
      <c r="E816" s="191">
        <v>81</v>
      </c>
      <c r="F816" s="191">
        <v>81</v>
      </c>
      <c r="G816" s="191">
        <v>0</v>
      </c>
      <c r="H816" s="192">
        <v>0.6</v>
      </c>
    </row>
    <row r="817" spans="1:8" ht="14.25" customHeight="1">
      <c r="A817" s="260"/>
      <c r="B817" s="5" t="s">
        <v>81</v>
      </c>
      <c r="C817" s="57" t="s">
        <v>642</v>
      </c>
      <c r="D817" s="191">
        <v>130</v>
      </c>
      <c r="E817" s="126">
        <v>79</v>
      </c>
      <c r="F817" s="126">
        <v>79</v>
      </c>
      <c r="G817" s="191"/>
      <c r="H817" s="192">
        <v>0.5</v>
      </c>
    </row>
    <row r="818" spans="1:8" ht="14.25" customHeight="1">
      <c r="A818" s="260"/>
      <c r="B818" s="5" t="s">
        <v>81</v>
      </c>
      <c r="C818" s="57" t="s">
        <v>639</v>
      </c>
      <c r="D818" s="191">
        <v>700</v>
      </c>
      <c r="E818" s="126">
        <v>561</v>
      </c>
      <c r="F818" s="126">
        <v>561</v>
      </c>
      <c r="G818" s="191"/>
      <c r="H818" s="192">
        <v>1.5</v>
      </c>
    </row>
    <row r="819" spans="1:8" ht="14.25" customHeight="1">
      <c r="A819" s="260"/>
      <c r="B819" s="5" t="s">
        <v>81</v>
      </c>
      <c r="C819" s="57" t="s">
        <v>643</v>
      </c>
      <c r="D819" s="191">
        <v>185</v>
      </c>
      <c r="E819" s="126">
        <v>34</v>
      </c>
      <c r="F819" s="126"/>
      <c r="G819" s="191">
        <v>34</v>
      </c>
      <c r="H819" s="192">
        <v>2.5</v>
      </c>
    </row>
    <row r="820" spans="1:8" ht="14.25" customHeight="1">
      <c r="A820" s="260"/>
      <c r="B820" s="5" t="s">
        <v>81</v>
      </c>
      <c r="C820" s="57" t="s">
        <v>649</v>
      </c>
      <c r="D820" s="191">
        <v>10</v>
      </c>
      <c r="E820" s="126">
        <v>10</v>
      </c>
      <c r="F820" s="126">
        <v>10</v>
      </c>
      <c r="G820" s="191"/>
      <c r="H820" s="192">
        <v>0.7</v>
      </c>
    </row>
    <row r="821" spans="1:8" ht="14.25" customHeight="1">
      <c r="A821" s="260"/>
      <c r="B821" s="5" t="s">
        <v>81</v>
      </c>
      <c r="C821" s="57" t="s">
        <v>672</v>
      </c>
      <c r="D821" s="191">
        <v>50</v>
      </c>
      <c r="E821" s="126">
        <v>2</v>
      </c>
      <c r="F821" s="126">
        <v>2</v>
      </c>
      <c r="G821" s="191"/>
      <c r="H821" s="192">
        <v>1.6</v>
      </c>
    </row>
    <row r="822" spans="1:8" ht="14.25" customHeight="1">
      <c r="A822" s="260"/>
      <c r="B822" s="5" t="s">
        <v>81</v>
      </c>
      <c r="C822" s="57" t="s">
        <v>671</v>
      </c>
      <c r="D822" s="191">
        <v>45</v>
      </c>
      <c r="E822" s="191">
        <v>7</v>
      </c>
      <c r="F822" s="191">
        <v>7</v>
      </c>
      <c r="G822" s="191"/>
      <c r="H822" s="192">
        <v>0.5</v>
      </c>
    </row>
    <row r="823" spans="1:8" ht="14.25" customHeight="1">
      <c r="A823" s="257">
        <v>32</v>
      </c>
      <c r="B823" s="2" t="s">
        <v>96</v>
      </c>
      <c r="C823" s="35"/>
      <c r="D823" s="108">
        <f>SUM(D824:D825)</f>
        <v>99</v>
      </c>
      <c r="E823" s="108">
        <f>SUM(E824:E825)</f>
        <v>16</v>
      </c>
      <c r="F823" s="108">
        <f>SUM(F824:F825)</f>
        <v>16</v>
      </c>
      <c r="G823" s="108">
        <f>SUM(G824:G825)</f>
        <v>0</v>
      </c>
      <c r="H823" s="157"/>
    </row>
    <row r="824" spans="1:8" ht="14.25" customHeight="1">
      <c r="A824" s="260"/>
      <c r="B824" s="5" t="s">
        <v>119</v>
      </c>
      <c r="C824" s="57" t="s">
        <v>421</v>
      </c>
      <c r="D824" s="191">
        <v>90</v>
      </c>
      <c r="E824" s="191">
        <v>14</v>
      </c>
      <c r="F824" s="191">
        <v>14</v>
      </c>
      <c r="G824" s="191"/>
      <c r="H824" s="192">
        <v>1.2</v>
      </c>
    </row>
    <row r="825" spans="1:8" ht="14.25" customHeight="1">
      <c r="A825" s="265"/>
      <c r="B825" s="5" t="s">
        <v>119</v>
      </c>
      <c r="C825" s="205" t="s">
        <v>422</v>
      </c>
      <c r="D825" s="193">
        <v>9</v>
      </c>
      <c r="E825" s="193">
        <v>2</v>
      </c>
      <c r="F825" s="193">
        <v>2</v>
      </c>
      <c r="G825" s="193"/>
      <c r="H825" s="169">
        <v>1.1</v>
      </c>
    </row>
    <row r="826" spans="1:8" ht="14.25" customHeight="1">
      <c r="A826" s="257">
        <v>33</v>
      </c>
      <c r="B826" s="2" t="s">
        <v>142</v>
      </c>
      <c r="C826" s="35"/>
      <c r="D826" s="108">
        <f>SUM(D827:D828)</f>
        <v>197</v>
      </c>
      <c r="E826" s="108">
        <f>SUM(E827:E828)</f>
        <v>32</v>
      </c>
      <c r="F826" s="108">
        <f>SUM(F827:F828)</f>
        <v>32</v>
      </c>
      <c r="G826" s="108">
        <f>SUM(G827:G828)</f>
        <v>0</v>
      </c>
      <c r="H826" s="157"/>
    </row>
    <row r="827" spans="1:8" ht="14.25" customHeight="1">
      <c r="A827" s="260"/>
      <c r="B827" s="5" t="s">
        <v>81</v>
      </c>
      <c r="C827" s="57" t="s">
        <v>649</v>
      </c>
      <c r="D827" s="191">
        <v>30</v>
      </c>
      <c r="E827" s="191">
        <v>25</v>
      </c>
      <c r="F827" s="191">
        <v>25</v>
      </c>
      <c r="G827" s="191"/>
      <c r="H827" s="192">
        <v>0.5</v>
      </c>
    </row>
    <row r="828" spans="1:8" ht="14.25" customHeight="1">
      <c r="A828" s="261"/>
      <c r="B828" s="31" t="s">
        <v>81</v>
      </c>
      <c r="C828" s="93" t="s">
        <v>639</v>
      </c>
      <c r="D828" s="121">
        <v>167</v>
      </c>
      <c r="E828" s="121">
        <v>7</v>
      </c>
      <c r="F828" s="121">
        <v>7</v>
      </c>
      <c r="G828" s="121"/>
      <c r="H828" s="168">
        <v>1</v>
      </c>
    </row>
    <row r="829" spans="1:8" ht="14.25" customHeight="1">
      <c r="A829" s="257">
        <v>34</v>
      </c>
      <c r="B829" s="33" t="s">
        <v>149</v>
      </c>
      <c r="C829" s="35"/>
      <c r="D829" s="108">
        <f>SUM(D830:D831)</f>
        <v>390</v>
      </c>
      <c r="E829" s="108">
        <f>SUM(E830:E831)</f>
        <v>250</v>
      </c>
      <c r="F829" s="108">
        <f>SUM(F830:F831)</f>
        <v>250</v>
      </c>
      <c r="G829" s="108">
        <f>SUM(G830:G831)</f>
        <v>0</v>
      </c>
      <c r="H829" s="157"/>
    </row>
    <row r="830" spans="1:8" ht="14.25" customHeight="1">
      <c r="A830" s="263"/>
      <c r="B830" s="20" t="s">
        <v>153</v>
      </c>
      <c r="C830" s="19" t="s">
        <v>468</v>
      </c>
      <c r="D830" s="120">
        <v>300</v>
      </c>
      <c r="E830" s="120">
        <v>235</v>
      </c>
      <c r="F830" s="120">
        <v>235</v>
      </c>
      <c r="G830" s="120">
        <v>0</v>
      </c>
      <c r="H830" s="160">
        <v>0.3</v>
      </c>
    </row>
    <row r="831" spans="1:8" ht="14.25" customHeight="1">
      <c r="A831" s="272"/>
      <c r="B831" s="95" t="s">
        <v>153</v>
      </c>
      <c r="C831" s="57" t="s">
        <v>465</v>
      </c>
      <c r="D831" s="191">
        <v>90</v>
      </c>
      <c r="E831" s="191">
        <v>15</v>
      </c>
      <c r="F831" s="191">
        <v>15</v>
      </c>
      <c r="G831" s="191">
        <v>0</v>
      </c>
      <c r="H831" s="192">
        <v>0.5</v>
      </c>
    </row>
    <row r="832" spans="1:8" ht="30" customHeight="1">
      <c r="A832" s="257">
        <v>35</v>
      </c>
      <c r="B832" s="32" t="s">
        <v>227</v>
      </c>
      <c r="C832" s="35"/>
      <c r="D832" s="108">
        <f>SUM(D833:D833)</f>
        <v>50</v>
      </c>
      <c r="E832" s="108">
        <f>SUM(E833:E833)</f>
        <v>4</v>
      </c>
      <c r="F832" s="108">
        <f>SUM(F833:F833)</f>
        <v>4</v>
      </c>
      <c r="G832" s="108">
        <f>SUM(G833:G833)</f>
        <v>0</v>
      </c>
      <c r="H832" s="157"/>
    </row>
    <row r="833" spans="1:8" ht="12.75">
      <c r="A833" s="272"/>
      <c r="B833" s="220" t="s">
        <v>119</v>
      </c>
      <c r="C833" s="57" t="s">
        <v>397</v>
      </c>
      <c r="D833" s="191">
        <v>50</v>
      </c>
      <c r="E833" s="191">
        <v>4</v>
      </c>
      <c r="F833" s="191">
        <v>4</v>
      </c>
      <c r="G833" s="191"/>
      <c r="H833" s="192">
        <v>0.7</v>
      </c>
    </row>
    <row r="834" spans="1:8" ht="14.25" customHeight="1">
      <c r="A834" s="257">
        <v>36</v>
      </c>
      <c r="B834" s="2" t="s">
        <v>98</v>
      </c>
      <c r="C834" s="230"/>
      <c r="D834" s="102">
        <f>SUM(D835:D836)</f>
        <v>84</v>
      </c>
      <c r="E834" s="102">
        <f>SUM(E835:E836)</f>
        <v>35</v>
      </c>
      <c r="F834" s="102">
        <f>SUM(F835:F836)</f>
        <v>35</v>
      </c>
      <c r="G834" s="102">
        <f>SUM(G835:G836)</f>
        <v>0</v>
      </c>
      <c r="H834" s="144"/>
    </row>
    <row r="835" spans="1:8" ht="14.25" customHeight="1">
      <c r="A835" s="259"/>
      <c r="B835" s="7" t="s">
        <v>81</v>
      </c>
      <c r="C835" s="233" t="s">
        <v>684</v>
      </c>
      <c r="D835" s="122">
        <v>14</v>
      </c>
      <c r="E835" s="122">
        <v>14</v>
      </c>
      <c r="F835" s="122">
        <v>14</v>
      </c>
      <c r="G835" s="122"/>
      <c r="H835" s="162">
        <v>0.7</v>
      </c>
    </row>
    <row r="836" spans="1:8" ht="14.25" customHeight="1">
      <c r="A836" s="260"/>
      <c r="B836" s="5" t="s">
        <v>119</v>
      </c>
      <c r="C836" s="57" t="s">
        <v>423</v>
      </c>
      <c r="D836" s="191">
        <v>70</v>
      </c>
      <c r="E836" s="191">
        <v>21</v>
      </c>
      <c r="F836" s="191">
        <v>21</v>
      </c>
      <c r="G836" s="191"/>
      <c r="H836" s="192">
        <v>0.9</v>
      </c>
    </row>
    <row r="837" spans="1:8" ht="14.25" customHeight="1">
      <c r="A837" s="257">
        <v>37</v>
      </c>
      <c r="B837" s="2" t="s">
        <v>197</v>
      </c>
      <c r="C837" s="35"/>
      <c r="D837" s="108">
        <f>SUM(D838)</f>
        <v>215</v>
      </c>
      <c r="E837" s="108">
        <f>SUM(E838)</f>
        <v>157</v>
      </c>
      <c r="F837" s="108">
        <f>SUM(F838)</f>
        <v>157</v>
      </c>
      <c r="G837" s="108">
        <f>SUM(G838)</f>
        <v>0</v>
      </c>
      <c r="H837" s="157"/>
    </row>
    <row r="838" spans="1:8" ht="14.25" customHeight="1">
      <c r="A838" s="261"/>
      <c r="B838" s="6" t="s">
        <v>119</v>
      </c>
      <c r="C838" s="93" t="s">
        <v>392</v>
      </c>
      <c r="D838" s="121">
        <v>215</v>
      </c>
      <c r="E838" s="121">
        <v>157</v>
      </c>
      <c r="F838" s="121">
        <v>157</v>
      </c>
      <c r="G838" s="121"/>
      <c r="H838" s="168">
        <v>2</v>
      </c>
    </row>
    <row r="839" spans="1:8" ht="14.25" customHeight="1">
      <c r="A839" s="262">
        <v>38</v>
      </c>
      <c r="B839" s="4" t="s">
        <v>147</v>
      </c>
      <c r="C839" s="39"/>
      <c r="D839" s="119">
        <f>SUM(D840:D841)</f>
        <v>45</v>
      </c>
      <c r="E839" s="119">
        <f>SUM(E840:E841)</f>
        <v>21</v>
      </c>
      <c r="F839" s="119">
        <f>SUM(F840:F841)</f>
        <v>21</v>
      </c>
      <c r="G839" s="119">
        <f>SUM(G840:G841)</f>
        <v>0</v>
      </c>
      <c r="H839" s="166"/>
    </row>
    <row r="840" spans="1:8" ht="14.25" customHeight="1">
      <c r="A840" s="265"/>
      <c r="B840" s="9" t="s">
        <v>81</v>
      </c>
      <c r="C840" s="205" t="s">
        <v>644</v>
      </c>
      <c r="D840" s="193">
        <v>5</v>
      </c>
      <c r="E840" s="193">
        <v>3</v>
      </c>
      <c r="F840" s="193">
        <v>3</v>
      </c>
      <c r="G840" s="193"/>
      <c r="H840" s="169">
        <v>0.5</v>
      </c>
    </row>
    <row r="841" spans="1:8" ht="14.25" customHeight="1">
      <c r="A841" s="261"/>
      <c r="B841" s="6" t="s">
        <v>81</v>
      </c>
      <c r="C841" s="93" t="s">
        <v>650</v>
      </c>
      <c r="D841" s="121">
        <v>40</v>
      </c>
      <c r="E841" s="121">
        <v>18</v>
      </c>
      <c r="F841" s="121">
        <v>18</v>
      </c>
      <c r="G841" s="121"/>
      <c r="H841" s="168">
        <v>2.5</v>
      </c>
    </row>
    <row r="842" spans="1:8" ht="14.25" customHeight="1">
      <c r="A842" s="257">
        <v>39</v>
      </c>
      <c r="B842" s="2" t="s">
        <v>129</v>
      </c>
      <c r="C842" s="35"/>
      <c r="D842" s="108">
        <f>SUM(D843:D844)</f>
        <v>356</v>
      </c>
      <c r="E842" s="108">
        <f>SUM(E843:E844)</f>
        <v>291</v>
      </c>
      <c r="F842" s="108">
        <f>SUM(F843:F844)</f>
        <v>272</v>
      </c>
      <c r="G842" s="108">
        <f>SUM(G843:G844)</f>
        <v>19</v>
      </c>
      <c r="H842" s="157"/>
    </row>
    <row r="843" spans="1:8" ht="14.25" customHeight="1">
      <c r="A843" s="272"/>
      <c r="B843" s="5" t="s">
        <v>119</v>
      </c>
      <c r="C843" s="57" t="s">
        <v>392</v>
      </c>
      <c r="D843" s="191">
        <v>340</v>
      </c>
      <c r="E843" s="191">
        <v>279</v>
      </c>
      <c r="F843" s="191">
        <v>260</v>
      </c>
      <c r="G843" s="191">
        <v>19</v>
      </c>
      <c r="H843" s="160">
        <v>2.3</v>
      </c>
    </row>
    <row r="844" spans="1:8" ht="14.25" customHeight="1">
      <c r="A844" s="258"/>
      <c r="B844" s="6" t="s">
        <v>119</v>
      </c>
      <c r="C844" s="93" t="s">
        <v>425</v>
      </c>
      <c r="D844" s="121">
        <v>16</v>
      </c>
      <c r="E844" s="121">
        <v>12</v>
      </c>
      <c r="F844" s="121">
        <v>12</v>
      </c>
      <c r="G844" s="121"/>
      <c r="H844" s="180">
        <v>1.2</v>
      </c>
    </row>
    <row r="845" spans="1:8" ht="14.25" customHeight="1">
      <c r="A845" s="270">
        <v>40</v>
      </c>
      <c r="B845" s="12" t="s">
        <v>212</v>
      </c>
      <c r="C845" s="19"/>
      <c r="D845" s="114">
        <f>SUM(D846:D849)</f>
        <v>132</v>
      </c>
      <c r="E845" s="114">
        <f>SUM(E846:E849)</f>
        <v>94</v>
      </c>
      <c r="F845" s="114">
        <f>SUM(F846:F849)</f>
        <v>94</v>
      </c>
      <c r="G845" s="114">
        <f>SUM(G846:G849)</f>
        <v>0</v>
      </c>
      <c r="H845" s="160"/>
    </row>
    <row r="846" spans="1:8" ht="14.25" customHeight="1">
      <c r="A846" s="260"/>
      <c r="B846" s="5" t="s">
        <v>153</v>
      </c>
      <c r="C846" s="57" t="s">
        <v>407</v>
      </c>
      <c r="D846" s="191">
        <v>10</v>
      </c>
      <c r="E846" s="191">
        <v>1</v>
      </c>
      <c r="F846" s="191">
        <v>1</v>
      </c>
      <c r="G846" s="191">
        <v>0</v>
      </c>
      <c r="H846" s="192">
        <v>0.5</v>
      </c>
    </row>
    <row r="847" spans="1:8" ht="14.25" customHeight="1">
      <c r="A847" s="262"/>
      <c r="B847" s="5" t="s">
        <v>153</v>
      </c>
      <c r="C847" s="39" t="s">
        <v>426</v>
      </c>
      <c r="D847" s="194">
        <v>115</v>
      </c>
      <c r="E847" s="194">
        <v>86</v>
      </c>
      <c r="F847" s="194">
        <v>86</v>
      </c>
      <c r="G847" s="194">
        <v>0</v>
      </c>
      <c r="H847" s="166">
        <v>1</v>
      </c>
    </row>
    <row r="848" spans="1:8" ht="14.25" customHeight="1">
      <c r="A848" s="262"/>
      <c r="B848" s="7" t="s">
        <v>81</v>
      </c>
      <c r="C848" s="39" t="s">
        <v>642</v>
      </c>
      <c r="D848" s="194">
        <v>3</v>
      </c>
      <c r="E848" s="194">
        <v>3</v>
      </c>
      <c r="F848" s="194">
        <v>3</v>
      </c>
      <c r="G848" s="194"/>
      <c r="H848" s="166">
        <v>0.5</v>
      </c>
    </row>
    <row r="849" spans="1:8" ht="14.25" customHeight="1">
      <c r="A849" s="262"/>
      <c r="B849" s="7" t="s">
        <v>81</v>
      </c>
      <c r="C849" s="39" t="s">
        <v>671</v>
      </c>
      <c r="D849" s="194">
        <v>4</v>
      </c>
      <c r="E849" s="194">
        <v>4</v>
      </c>
      <c r="F849" s="194">
        <v>4</v>
      </c>
      <c r="G849" s="194"/>
      <c r="H849" s="166">
        <v>0.7</v>
      </c>
    </row>
    <row r="850" spans="1:8" ht="14.25" customHeight="1">
      <c r="A850" s="257">
        <v>41</v>
      </c>
      <c r="B850" s="2" t="s">
        <v>136</v>
      </c>
      <c r="C850" s="35"/>
      <c r="D850" s="108">
        <f>SUM(D851:D854)</f>
        <v>270</v>
      </c>
      <c r="E850" s="108">
        <f>SUM(E851:E854)</f>
        <v>245</v>
      </c>
      <c r="F850" s="108">
        <f>SUM(F851:F854)</f>
        <v>108</v>
      </c>
      <c r="G850" s="108">
        <f>SUM(G851:G854)</f>
        <v>95</v>
      </c>
      <c r="H850" s="157"/>
    </row>
    <row r="851" spans="1:8" ht="14.25" customHeight="1">
      <c r="A851" s="262"/>
      <c r="B851" s="5" t="s">
        <v>119</v>
      </c>
      <c r="C851" s="39" t="s">
        <v>426</v>
      </c>
      <c r="D851" s="194">
        <v>120</v>
      </c>
      <c r="E851" s="194">
        <v>95</v>
      </c>
      <c r="F851" s="194"/>
      <c r="G851" s="194">
        <v>95</v>
      </c>
      <c r="H851" s="166">
        <v>3</v>
      </c>
    </row>
    <row r="852" spans="1:8" ht="14.25" customHeight="1">
      <c r="A852" s="260"/>
      <c r="B852" s="5" t="s">
        <v>159</v>
      </c>
      <c r="C852" s="57" t="s">
        <v>739</v>
      </c>
      <c r="D852" s="191">
        <v>30</v>
      </c>
      <c r="E852" s="191">
        <v>30</v>
      </c>
      <c r="F852" s="191">
        <v>0</v>
      </c>
      <c r="G852" s="191">
        <v>0</v>
      </c>
      <c r="H852" s="192">
        <v>2</v>
      </c>
    </row>
    <row r="853" spans="1:8" ht="14.25" customHeight="1">
      <c r="A853" s="260"/>
      <c r="B853" s="5" t="s">
        <v>159</v>
      </c>
      <c r="C853" s="57" t="s">
        <v>555</v>
      </c>
      <c r="D853" s="191">
        <v>12</v>
      </c>
      <c r="E853" s="191">
        <v>12</v>
      </c>
      <c r="F853" s="191">
        <v>0</v>
      </c>
      <c r="G853" s="191">
        <v>0</v>
      </c>
      <c r="H853" s="192">
        <v>2</v>
      </c>
    </row>
    <row r="854" spans="1:8" ht="14.25" customHeight="1">
      <c r="A854" s="261"/>
      <c r="B854" s="6" t="s">
        <v>81</v>
      </c>
      <c r="C854" s="93" t="s">
        <v>645</v>
      </c>
      <c r="D854" s="121">
        <v>108</v>
      </c>
      <c r="E854" s="121">
        <v>108</v>
      </c>
      <c r="F854" s="121">
        <v>108</v>
      </c>
      <c r="G854" s="121"/>
      <c r="H854" s="168">
        <v>1.4</v>
      </c>
    </row>
    <row r="855" spans="1:8" ht="14.25" customHeight="1">
      <c r="A855" s="257">
        <v>42</v>
      </c>
      <c r="B855" s="2" t="s">
        <v>68</v>
      </c>
      <c r="C855" s="230"/>
      <c r="D855" s="102">
        <f>SUM(D856:D860)</f>
        <v>439</v>
      </c>
      <c r="E855" s="102">
        <f>SUM(E856:E860)</f>
        <v>164</v>
      </c>
      <c r="F855" s="102">
        <f>SUM(F856:F860)</f>
        <v>123</v>
      </c>
      <c r="G855" s="102">
        <f>SUM(G856:G860)</f>
        <v>0</v>
      </c>
      <c r="H855" s="144"/>
    </row>
    <row r="856" spans="1:8" ht="14.25" customHeight="1">
      <c r="A856" s="260"/>
      <c r="B856" s="5" t="s">
        <v>119</v>
      </c>
      <c r="C856" s="57" t="s">
        <v>392</v>
      </c>
      <c r="D856" s="191">
        <v>215</v>
      </c>
      <c r="E856" s="191">
        <v>70</v>
      </c>
      <c r="F856" s="191">
        <v>70</v>
      </c>
      <c r="G856" s="191"/>
      <c r="H856" s="192">
        <v>2.2</v>
      </c>
    </row>
    <row r="857" spans="1:8" ht="14.25" customHeight="1">
      <c r="A857" s="260"/>
      <c r="B857" s="5" t="s">
        <v>119</v>
      </c>
      <c r="C857" s="57" t="s">
        <v>421</v>
      </c>
      <c r="D857" s="191">
        <v>150</v>
      </c>
      <c r="E857" s="191">
        <v>20</v>
      </c>
      <c r="F857" s="191">
        <v>20</v>
      </c>
      <c r="G857" s="191"/>
      <c r="H857" s="192">
        <v>2.5</v>
      </c>
    </row>
    <row r="858" spans="1:8" ht="14.25" customHeight="1">
      <c r="A858" s="260"/>
      <c r="B858" s="5" t="s">
        <v>119</v>
      </c>
      <c r="C858" s="57" t="s">
        <v>425</v>
      </c>
      <c r="D858" s="191">
        <v>15</v>
      </c>
      <c r="E858" s="191">
        <v>15</v>
      </c>
      <c r="F858" s="191">
        <v>15</v>
      </c>
      <c r="G858" s="191"/>
      <c r="H858" s="192">
        <v>1.2</v>
      </c>
    </row>
    <row r="859" spans="1:8" ht="14.25" customHeight="1">
      <c r="A859" s="260"/>
      <c r="B859" s="5" t="s">
        <v>159</v>
      </c>
      <c r="C859" s="57" t="s">
        <v>416</v>
      </c>
      <c r="D859" s="191">
        <v>18</v>
      </c>
      <c r="E859" s="191">
        <v>18</v>
      </c>
      <c r="F859" s="191">
        <v>18</v>
      </c>
      <c r="G859" s="191">
        <v>0</v>
      </c>
      <c r="H859" s="192">
        <v>1.7</v>
      </c>
    </row>
    <row r="860" spans="1:8" ht="14.25" customHeight="1">
      <c r="A860" s="260"/>
      <c r="B860" s="5" t="s">
        <v>159</v>
      </c>
      <c r="C860" s="57" t="s">
        <v>482</v>
      </c>
      <c r="D860" s="191">
        <v>41</v>
      </c>
      <c r="E860" s="191">
        <v>41</v>
      </c>
      <c r="F860" s="191">
        <v>0</v>
      </c>
      <c r="G860" s="191">
        <v>0</v>
      </c>
      <c r="H860" s="192">
        <v>2</v>
      </c>
    </row>
    <row r="861" spans="1:8" s="3" customFormat="1" ht="14.25" customHeight="1">
      <c r="A861" s="257">
        <v>43</v>
      </c>
      <c r="B861" s="2" t="s">
        <v>300</v>
      </c>
      <c r="C861" s="44"/>
      <c r="D861" s="102">
        <f>SUM(D862)</f>
        <v>7</v>
      </c>
      <c r="E861" s="102">
        <f>SUM(E862)</f>
        <v>7</v>
      </c>
      <c r="F861" s="102">
        <f>SUM(F862)</f>
        <v>7</v>
      </c>
      <c r="G861" s="102">
        <f>SUM(G862)</f>
        <v>0</v>
      </c>
      <c r="H861" s="143"/>
    </row>
    <row r="862" spans="1:8" ht="14.25" customHeight="1">
      <c r="A862" s="261"/>
      <c r="B862" s="6" t="s">
        <v>127</v>
      </c>
      <c r="C862" s="93" t="s">
        <v>426</v>
      </c>
      <c r="D862" s="123">
        <v>7</v>
      </c>
      <c r="E862" s="123">
        <v>7</v>
      </c>
      <c r="F862" s="123">
        <v>7</v>
      </c>
      <c r="G862" s="123">
        <v>0</v>
      </c>
      <c r="H862" s="170">
        <v>3</v>
      </c>
    </row>
    <row r="863" spans="1:8" ht="14.25" customHeight="1">
      <c r="A863" s="257">
        <v>44</v>
      </c>
      <c r="B863" s="2" t="s">
        <v>198</v>
      </c>
      <c r="C863" s="35"/>
      <c r="D863" s="108">
        <f>SUM(D864:D870)</f>
        <v>1237</v>
      </c>
      <c r="E863" s="108">
        <f>SUM(E864:E870)</f>
        <v>631</v>
      </c>
      <c r="F863" s="108">
        <f>SUM(F864:F870)</f>
        <v>631</v>
      </c>
      <c r="G863" s="108">
        <f>SUM(G864:G870)</f>
        <v>0</v>
      </c>
      <c r="H863" s="157"/>
    </row>
    <row r="864" spans="1:8" ht="14.25" customHeight="1">
      <c r="A864" s="259"/>
      <c r="B864" s="7" t="s">
        <v>119</v>
      </c>
      <c r="C864" s="39" t="s">
        <v>393</v>
      </c>
      <c r="D864" s="194">
        <v>430</v>
      </c>
      <c r="E864" s="194">
        <v>43</v>
      </c>
      <c r="F864" s="194">
        <v>43</v>
      </c>
      <c r="G864" s="194"/>
      <c r="H864" s="166">
        <v>1.5</v>
      </c>
    </row>
    <row r="865" spans="1:8" ht="14.25" customHeight="1">
      <c r="A865" s="260"/>
      <c r="B865" s="5" t="s">
        <v>134</v>
      </c>
      <c r="C865" s="57" t="s">
        <v>413</v>
      </c>
      <c r="D865" s="191">
        <v>19</v>
      </c>
      <c r="E865" s="191">
        <v>19</v>
      </c>
      <c r="F865" s="191">
        <v>19</v>
      </c>
      <c r="G865" s="191">
        <v>0</v>
      </c>
      <c r="H865" s="192" t="s">
        <v>529</v>
      </c>
    </row>
    <row r="866" spans="1:8" ht="14.25" customHeight="1">
      <c r="A866" s="260"/>
      <c r="B866" s="5" t="s">
        <v>134</v>
      </c>
      <c r="C866" s="57" t="s">
        <v>506</v>
      </c>
      <c r="D866" s="191">
        <v>22</v>
      </c>
      <c r="E866" s="191">
        <v>22</v>
      </c>
      <c r="F866" s="191">
        <v>22</v>
      </c>
      <c r="G866" s="191">
        <v>0</v>
      </c>
      <c r="H866" s="192" t="s">
        <v>526</v>
      </c>
    </row>
    <row r="867" spans="1:8" ht="14.25" customHeight="1">
      <c r="A867" s="260"/>
      <c r="B867" s="5" t="s">
        <v>134</v>
      </c>
      <c r="C867" s="57" t="s">
        <v>442</v>
      </c>
      <c r="D867" s="191">
        <v>49</v>
      </c>
      <c r="E867" s="191">
        <v>49</v>
      </c>
      <c r="F867" s="191">
        <v>49</v>
      </c>
      <c r="G867" s="191">
        <v>0</v>
      </c>
      <c r="H867" s="192" t="s">
        <v>526</v>
      </c>
    </row>
    <row r="868" spans="1:8" ht="14.25" customHeight="1">
      <c r="A868" s="260"/>
      <c r="B868" s="5" t="s">
        <v>159</v>
      </c>
      <c r="C868" s="57" t="s">
        <v>421</v>
      </c>
      <c r="D868" s="191">
        <v>5</v>
      </c>
      <c r="E868" s="191">
        <v>5</v>
      </c>
      <c r="F868" s="191">
        <v>5</v>
      </c>
      <c r="G868" s="191">
        <v>0</v>
      </c>
      <c r="H868" s="192">
        <v>3</v>
      </c>
    </row>
    <row r="869" spans="1:8" ht="14.25" customHeight="1">
      <c r="A869" s="260"/>
      <c r="B869" s="5" t="s">
        <v>153</v>
      </c>
      <c r="C869" s="57" t="s">
        <v>407</v>
      </c>
      <c r="D869" s="191">
        <v>632</v>
      </c>
      <c r="E869" s="191">
        <v>485</v>
      </c>
      <c r="F869" s="191">
        <v>485</v>
      </c>
      <c r="G869" s="191">
        <v>0</v>
      </c>
      <c r="H869" s="192">
        <v>1.8</v>
      </c>
    </row>
    <row r="870" spans="1:8" ht="14.25" customHeight="1">
      <c r="A870" s="261"/>
      <c r="B870" s="6" t="s">
        <v>81</v>
      </c>
      <c r="C870" s="93" t="s">
        <v>660</v>
      </c>
      <c r="D870" s="121">
        <v>80</v>
      </c>
      <c r="E870" s="121">
        <v>8</v>
      </c>
      <c r="F870" s="121">
        <v>8</v>
      </c>
      <c r="G870" s="121"/>
      <c r="H870" s="168">
        <v>3.2</v>
      </c>
    </row>
    <row r="871" spans="1:8" ht="14.25" customHeight="1">
      <c r="A871" s="262">
        <v>45</v>
      </c>
      <c r="B871" s="4" t="s">
        <v>199</v>
      </c>
      <c r="C871" s="39"/>
      <c r="D871" s="119">
        <f>SUM(D872:D879)</f>
        <v>2571</v>
      </c>
      <c r="E871" s="119">
        <f>SUM(E872:E879)</f>
        <v>1279</v>
      </c>
      <c r="F871" s="119">
        <f>SUM(F872:F879)</f>
        <v>1279</v>
      </c>
      <c r="G871" s="119">
        <f>SUM(G872:G879)</f>
        <v>0</v>
      </c>
      <c r="H871" s="166"/>
    </row>
    <row r="872" spans="1:8" ht="14.25" customHeight="1">
      <c r="A872" s="259"/>
      <c r="B872" s="7" t="s">
        <v>134</v>
      </c>
      <c r="C872" s="39" t="s">
        <v>467</v>
      </c>
      <c r="D872" s="194">
        <v>150</v>
      </c>
      <c r="E872" s="194">
        <v>150</v>
      </c>
      <c r="F872" s="194">
        <v>150</v>
      </c>
      <c r="G872" s="194">
        <v>0</v>
      </c>
      <c r="H872" s="166">
        <v>0.5</v>
      </c>
    </row>
    <row r="873" spans="1:8" ht="14.25" customHeight="1">
      <c r="A873" s="259"/>
      <c r="B873" s="7" t="s">
        <v>134</v>
      </c>
      <c r="C873" s="57" t="s">
        <v>387</v>
      </c>
      <c r="D873" s="191">
        <v>111</v>
      </c>
      <c r="E873" s="191">
        <v>100</v>
      </c>
      <c r="F873" s="191">
        <v>100</v>
      </c>
      <c r="G873" s="191">
        <v>0</v>
      </c>
      <c r="H873" s="192">
        <v>6.2</v>
      </c>
    </row>
    <row r="874" spans="1:8" ht="14.25" customHeight="1">
      <c r="A874" s="260"/>
      <c r="B874" s="5" t="s">
        <v>159</v>
      </c>
      <c r="C874" s="57" t="s">
        <v>419</v>
      </c>
      <c r="D874" s="191">
        <v>22</v>
      </c>
      <c r="E874" s="191">
        <v>22</v>
      </c>
      <c r="F874" s="191">
        <v>22</v>
      </c>
      <c r="G874" s="191">
        <v>0</v>
      </c>
      <c r="H874" s="192">
        <v>2.7</v>
      </c>
    </row>
    <row r="875" spans="1:8" ht="14.25" customHeight="1">
      <c r="A875" s="260"/>
      <c r="B875" s="5" t="s">
        <v>153</v>
      </c>
      <c r="C875" s="57" t="s">
        <v>408</v>
      </c>
      <c r="D875" s="191">
        <v>180</v>
      </c>
      <c r="E875" s="191">
        <v>50</v>
      </c>
      <c r="F875" s="191">
        <v>50</v>
      </c>
      <c r="G875" s="191">
        <v>0</v>
      </c>
      <c r="H875" s="192">
        <v>1.5</v>
      </c>
    </row>
    <row r="876" spans="1:8" ht="14.25" customHeight="1">
      <c r="A876" s="260"/>
      <c r="B876" s="5" t="s">
        <v>81</v>
      </c>
      <c r="C876" s="57" t="s">
        <v>639</v>
      </c>
      <c r="D876" s="191">
        <v>170</v>
      </c>
      <c r="E876" s="191">
        <v>125</v>
      </c>
      <c r="F876" s="191">
        <v>125</v>
      </c>
      <c r="G876" s="191"/>
      <c r="H876" s="192">
        <v>1.5</v>
      </c>
    </row>
    <row r="877" spans="1:8" ht="14.25" customHeight="1">
      <c r="A877" s="260"/>
      <c r="B877" s="5" t="s">
        <v>81</v>
      </c>
      <c r="C877" s="57" t="s">
        <v>651</v>
      </c>
      <c r="D877" s="191">
        <v>958</v>
      </c>
      <c r="E877" s="191">
        <v>759</v>
      </c>
      <c r="F877" s="191">
        <v>759</v>
      </c>
      <c r="G877" s="191"/>
      <c r="H877" s="192">
        <v>1.5</v>
      </c>
    </row>
    <row r="878" spans="1:8" ht="14.25" customHeight="1">
      <c r="A878" s="260"/>
      <c r="B878" s="5" t="s">
        <v>81</v>
      </c>
      <c r="C878" s="57" t="s">
        <v>645</v>
      </c>
      <c r="D878" s="191">
        <v>380</v>
      </c>
      <c r="E878" s="191">
        <v>3</v>
      </c>
      <c r="F878" s="191">
        <v>3</v>
      </c>
      <c r="G878" s="191"/>
      <c r="H878" s="192">
        <v>3.5</v>
      </c>
    </row>
    <row r="879" spans="1:8" ht="14.25" customHeight="1">
      <c r="A879" s="260"/>
      <c r="B879" s="5" t="s">
        <v>81</v>
      </c>
      <c r="C879" s="57" t="s">
        <v>660</v>
      </c>
      <c r="D879" s="191">
        <v>600</v>
      </c>
      <c r="E879" s="191">
        <v>70</v>
      </c>
      <c r="F879" s="191">
        <v>70</v>
      </c>
      <c r="G879" s="191"/>
      <c r="H879" s="192">
        <v>2</v>
      </c>
    </row>
    <row r="880" spans="1:8" ht="25.5">
      <c r="A880" s="257">
        <v>46</v>
      </c>
      <c r="B880" s="2" t="s">
        <v>286</v>
      </c>
      <c r="C880" s="35"/>
      <c r="D880" s="102">
        <f>SUM(D881:D881)</f>
        <v>40</v>
      </c>
      <c r="E880" s="102">
        <f>SUM(E881:E881)</f>
        <v>40</v>
      </c>
      <c r="F880" s="102">
        <f>SUM(F881:F881)</f>
        <v>0</v>
      </c>
      <c r="G880" s="102">
        <f>SUM(G881:G881)</f>
        <v>0</v>
      </c>
      <c r="H880" s="144"/>
    </row>
    <row r="881" spans="1:8" ht="14.25" customHeight="1">
      <c r="A881" s="261"/>
      <c r="B881" s="6" t="s">
        <v>159</v>
      </c>
      <c r="C881" s="93" t="s">
        <v>413</v>
      </c>
      <c r="D881" s="123">
        <v>40</v>
      </c>
      <c r="E881" s="123">
        <v>40</v>
      </c>
      <c r="F881" s="123">
        <v>0</v>
      </c>
      <c r="G881" s="123">
        <v>0</v>
      </c>
      <c r="H881" s="170">
        <v>2.5</v>
      </c>
    </row>
    <row r="882" spans="1:8" ht="14.25" customHeight="1">
      <c r="A882" s="262">
        <v>47</v>
      </c>
      <c r="B882" s="2" t="s">
        <v>99</v>
      </c>
      <c r="C882" s="35"/>
      <c r="D882" s="108">
        <f>SUM(D883:D883)</f>
        <v>100</v>
      </c>
      <c r="E882" s="108">
        <f>SUM(E883:E883)</f>
        <v>9</v>
      </c>
      <c r="F882" s="108">
        <f>SUM(F883:F883)</f>
        <v>9</v>
      </c>
      <c r="G882" s="108">
        <f>SUM(G883:G883)</f>
        <v>0</v>
      </c>
      <c r="H882" s="157"/>
    </row>
    <row r="883" spans="1:8" ht="14.25" customHeight="1">
      <c r="A883" s="261"/>
      <c r="B883" s="6" t="s">
        <v>119</v>
      </c>
      <c r="C883" s="93" t="s">
        <v>427</v>
      </c>
      <c r="D883" s="121">
        <v>100</v>
      </c>
      <c r="E883" s="121">
        <v>9</v>
      </c>
      <c r="F883" s="121">
        <v>9</v>
      </c>
      <c r="G883" s="121"/>
      <c r="H883" s="168">
        <v>0.9</v>
      </c>
    </row>
    <row r="884" spans="1:8" ht="14.25" customHeight="1">
      <c r="A884" s="262">
        <v>48</v>
      </c>
      <c r="B884" s="2" t="s">
        <v>527</v>
      </c>
      <c r="C884" s="35"/>
      <c r="D884" s="108">
        <f>SUM(D885:D885)</f>
        <v>12</v>
      </c>
      <c r="E884" s="108">
        <f>SUM(E885:E885)</f>
        <v>12</v>
      </c>
      <c r="F884" s="108">
        <f>SUM(F885:F885)</f>
        <v>12</v>
      </c>
      <c r="G884" s="108">
        <f>SUM(G885:G885)</f>
        <v>0</v>
      </c>
      <c r="H884" s="157"/>
    </row>
    <row r="885" spans="1:8" ht="14.25" customHeight="1">
      <c r="A885" s="261"/>
      <c r="B885" s="6" t="s">
        <v>134</v>
      </c>
      <c r="C885" s="93" t="s">
        <v>468</v>
      </c>
      <c r="D885" s="121">
        <v>12</v>
      </c>
      <c r="E885" s="121">
        <v>12</v>
      </c>
      <c r="F885" s="121">
        <v>12</v>
      </c>
      <c r="G885" s="121">
        <v>0</v>
      </c>
      <c r="H885" s="168">
        <v>0.5</v>
      </c>
    </row>
    <row r="886" spans="1:8" ht="14.25" customHeight="1">
      <c r="A886" s="257">
        <v>49</v>
      </c>
      <c r="B886" s="2" t="s">
        <v>215</v>
      </c>
      <c r="C886" s="230"/>
      <c r="D886" s="102">
        <f>SUM(D887:D890)</f>
        <v>559</v>
      </c>
      <c r="E886" s="102">
        <f>SUM(E887:E890)</f>
        <v>364</v>
      </c>
      <c r="F886" s="102">
        <f>SUM(F887:F890)</f>
        <v>362</v>
      </c>
      <c r="G886" s="102">
        <f>SUM(G887:G890)</f>
        <v>0</v>
      </c>
      <c r="H886" s="144"/>
    </row>
    <row r="887" spans="1:8" ht="14.25" customHeight="1">
      <c r="A887" s="260"/>
      <c r="B887" s="5" t="s">
        <v>134</v>
      </c>
      <c r="C887" s="57" t="s">
        <v>442</v>
      </c>
      <c r="D887" s="191">
        <v>60</v>
      </c>
      <c r="E887" s="191">
        <v>60</v>
      </c>
      <c r="F887" s="191">
        <v>60</v>
      </c>
      <c r="G887" s="191">
        <v>0</v>
      </c>
      <c r="H887" s="192" t="s">
        <v>528</v>
      </c>
    </row>
    <row r="888" spans="1:8" ht="14.25" customHeight="1">
      <c r="A888" s="260"/>
      <c r="B888" s="5" t="s">
        <v>153</v>
      </c>
      <c r="C888" s="57" t="s">
        <v>468</v>
      </c>
      <c r="D888" s="191">
        <v>18</v>
      </c>
      <c r="E888" s="191">
        <v>18</v>
      </c>
      <c r="F888" s="191">
        <v>18</v>
      </c>
      <c r="G888" s="191">
        <v>0</v>
      </c>
      <c r="H888" s="192">
        <v>0.15</v>
      </c>
    </row>
    <row r="889" spans="1:8" ht="14.25" customHeight="1">
      <c r="A889" s="265"/>
      <c r="B889" s="298" t="s">
        <v>153</v>
      </c>
      <c r="C889" s="205" t="s">
        <v>407</v>
      </c>
      <c r="D889" s="193">
        <v>360</v>
      </c>
      <c r="E889" s="193">
        <v>252</v>
      </c>
      <c r="F889" s="193">
        <v>250</v>
      </c>
      <c r="G889" s="193">
        <v>0</v>
      </c>
      <c r="H889" s="169" t="s">
        <v>578</v>
      </c>
    </row>
    <row r="890" spans="1:8" ht="14.25" customHeight="1">
      <c r="A890" s="261"/>
      <c r="B890" s="221" t="s">
        <v>153</v>
      </c>
      <c r="C890" s="93" t="s">
        <v>378</v>
      </c>
      <c r="D890" s="121">
        <v>121</v>
      </c>
      <c r="E890" s="121">
        <v>34</v>
      </c>
      <c r="F890" s="121">
        <v>34</v>
      </c>
      <c r="G890" s="121">
        <v>0</v>
      </c>
      <c r="H890" s="168" t="s">
        <v>584</v>
      </c>
    </row>
    <row r="891" spans="1:8" ht="14.25" customHeight="1">
      <c r="A891" s="257">
        <v>50</v>
      </c>
      <c r="B891" s="2" t="s">
        <v>58</v>
      </c>
      <c r="C891" s="230"/>
      <c r="D891" s="102">
        <f>SUM(D892:D898)</f>
        <v>2480</v>
      </c>
      <c r="E891" s="102">
        <f>SUM(E892:E898)</f>
        <v>1816</v>
      </c>
      <c r="F891" s="102">
        <f>SUM(F892:F898)</f>
        <v>732</v>
      </c>
      <c r="G891" s="102">
        <f>SUM(G892:G898)</f>
        <v>294</v>
      </c>
      <c r="H891" s="144"/>
    </row>
    <row r="892" spans="1:8" ht="14.25" customHeight="1">
      <c r="A892" s="260"/>
      <c r="B892" s="5" t="s">
        <v>119</v>
      </c>
      <c r="C892" s="57" t="s">
        <v>423</v>
      </c>
      <c r="D892" s="191">
        <v>100</v>
      </c>
      <c r="E892" s="191">
        <v>4</v>
      </c>
      <c r="F892" s="191">
        <v>4</v>
      </c>
      <c r="G892" s="191"/>
      <c r="H892" s="192">
        <v>2.6</v>
      </c>
    </row>
    <row r="893" spans="1:8" ht="14.25" customHeight="1">
      <c r="A893" s="260"/>
      <c r="B893" s="5" t="s">
        <v>134</v>
      </c>
      <c r="C893" s="57" t="s">
        <v>506</v>
      </c>
      <c r="D893" s="191">
        <v>38</v>
      </c>
      <c r="E893" s="191">
        <v>38</v>
      </c>
      <c r="F893" s="191">
        <v>38</v>
      </c>
      <c r="G893" s="191">
        <v>0</v>
      </c>
      <c r="H893" s="192" t="s">
        <v>507</v>
      </c>
    </row>
    <row r="894" spans="1:8" ht="14.25" customHeight="1">
      <c r="A894" s="260"/>
      <c r="B894" s="5" t="s">
        <v>159</v>
      </c>
      <c r="C894" s="57" t="s">
        <v>484</v>
      </c>
      <c r="D894" s="191">
        <v>401</v>
      </c>
      <c r="E894" s="191">
        <v>354</v>
      </c>
      <c r="F894" s="191">
        <v>60</v>
      </c>
      <c r="G894" s="191">
        <v>294</v>
      </c>
      <c r="H894" s="192">
        <v>2.5</v>
      </c>
    </row>
    <row r="895" spans="1:8" ht="14.25" customHeight="1">
      <c r="A895" s="260"/>
      <c r="B895" s="5" t="s">
        <v>159</v>
      </c>
      <c r="C895" s="57" t="s">
        <v>372</v>
      </c>
      <c r="D895" s="191">
        <v>31</v>
      </c>
      <c r="E895" s="191">
        <v>10</v>
      </c>
      <c r="F895" s="191">
        <v>0</v>
      </c>
      <c r="G895" s="191">
        <v>0</v>
      </c>
      <c r="H895" s="192">
        <v>3</v>
      </c>
    </row>
    <row r="896" spans="1:8" ht="14.25" customHeight="1">
      <c r="A896" s="260"/>
      <c r="B896" s="5" t="s">
        <v>159</v>
      </c>
      <c r="C896" s="57" t="s">
        <v>423</v>
      </c>
      <c r="D896" s="191">
        <v>960</v>
      </c>
      <c r="E896" s="191">
        <v>780</v>
      </c>
      <c r="F896" s="191">
        <v>0</v>
      </c>
      <c r="G896" s="191">
        <v>0</v>
      </c>
      <c r="H896" s="192">
        <v>3</v>
      </c>
    </row>
    <row r="897" spans="1:8" ht="14.25" customHeight="1">
      <c r="A897" s="260"/>
      <c r="B897" s="5" t="s">
        <v>81</v>
      </c>
      <c r="C897" s="57" t="s">
        <v>636</v>
      </c>
      <c r="D897" s="191">
        <v>350</v>
      </c>
      <c r="E897" s="191">
        <v>138</v>
      </c>
      <c r="F897" s="191">
        <v>138</v>
      </c>
      <c r="G897" s="191"/>
      <c r="H897" s="192">
        <v>2</v>
      </c>
    </row>
    <row r="898" spans="1:8" ht="14.25" customHeight="1">
      <c r="A898" s="260"/>
      <c r="B898" s="5" t="s">
        <v>81</v>
      </c>
      <c r="C898" s="57" t="s">
        <v>661</v>
      </c>
      <c r="D898" s="191">
        <v>600</v>
      </c>
      <c r="E898" s="191">
        <v>492</v>
      </c>
      <c r="F898" s="191">
        <v>492</v>
      </c>
      <c r="G898" s="191"/>
      <c r="H898" s="192">
        <v>2.8</v>
      </c>
    </row>
    <row r="899" spans="1:8" ht="14.25" customHeight="1">
      <c r="A899" s="257">
        <v>51</v>
      </c>
      <c r="B899" s="2" t="s">
        <v>100</v>
      </c>
      <c r="C899" s="230"/>
      <c r="D899" s="102">
        <f>SUM(D900:D901)</f>
        <v>300</v>
      </c>
      <c r="E899" s="102">
        <f>SUM(E900:E901)</f>
        <v>53</v>
      </c>
      <c r="F899" s="102">
        <f>SUM(F900:F901)</f>
        <v>53</v>
      </c>
      <c r="G899" s="102">
        <f>SUM(G900:G901)</f>
        <v>0</v>
      </c>
      <c r="H899" s="144"/>
    </row>
    <row r="900" spans="1:8" ht="14.25" customHeight="1">
      <c r="A900" s="265"/>
      <c r="B900" s="9" t="s">
        <v>119</v>
      </c>
      <c r="C900" s="205" t="s">
        <v>423</v>
      </c>
      <c r="D900" s="193">
        <v>60</v>
      </c>
      <c r="E900" s="193">
        <v>27</v>
      </c>
      <c r="F900" s="193">
        <v>27</v>
      </c>
      <c r="G900" s="193"/>
      <c r="H900" s="169">
        <v>2.4</v>
      </c>
    </row>
    <row r="901" spans="1:8" ht="14.25" customHeight="1">
      <c r="A901" s="261"/>
      <c r="B901" s="6" t="s">
        <v>81</v>
      </c>
      <c r="C901" s="93" t="s">
        <v>660</v>
      </c>
      <c r="D901" s="121">
        <v>240</v>
      </c>
      <c r="E901" s="121">
        <v>26</v>
      </c>
      <c r="F901" s="121">
        <v>26</v>
      </c>
      <c r="G901" s="121"/>
      <c r="H901" s="168">
        <v>2.6</v>
      </c>
    </row>
    <row r="902" spans="1:8" ht="14.25" customHeight="1">
      <c r="A902" s="262">
        <v>52</v>
      </c>
      <c r="B902" s="4" t="s">
        <v>50</v>
      </c>
      <c r="C902" s="233"/>
      <c r="D902" s="116">
        <f>SUM(D903:D924)</f>
        <v>6777</v>
      </c>
      <c r="E902" s="116">
        <f>SUM(E903:E924)</f>
        <v>6261</v>
      </c>
      <c r="F902" s="116">
        <f>SUM(F903:F924)</f>
        <v>2405</v>
      </c>
      <c r="G902" s="116">
        <f>SUM(G903:G924)</f>
        <v>336</v>
      </c>
      <c r="H902" s="162"/>
    </row>
    <row r="903" spans="1:8" ht="14.25" customHeight="1">
      <c r="A903" s="260"/>
      <c r="B903" s="5" t="s">
        <v>119</v>
      </c>
      <c r="C903" s="234" t="s">
        <v>412</v>
      </c>
      <c r="D903" s="191">
        <v>50</v>
      </c>
      <c r="E903" s="191">
        <v>31</v>
      </c>
      <c r="F903" s="191">
        <v>31</v>
      </c>
      <c r="G903" s="191"/>
      <c r="H903" s="164">
        <v>3.1</v>
      </c>
    </row>
    <row r="904" spans="1:8" ht="14.25" customHeight="1">
      <c r="A904" s="260"/>
      <c r="B904" s="5" t="s">
        <v>127</v>
      </c>
      <c r="C904" s="57" t="s">
        <v>426</v>
      </c>
      <c r="D904" s="191">
        <v>93</v>
      </c>
      <c r="E904" s="191">
        <v>93</v>
      </c>
      <c r="F904" s="191">
        <v>93</v>
      </c>
      <c r="G904" s="191">
        <v>0</v>
      </c>
      <c r="H904" s="192">
        <v>0.8</v>
      </c>
    </row>
    <row r="905" spans="1:8" ht="14.25" customHeight="1">
      <c r="A905" s="260"/>
      <c r="B905" s="5" t="s">
        <v>127</v>
      </c>
      <c r="C905" s="57" t="s">
        <v>485</v>
      </c>
      <c r="D905" s="191">
        <v>189</v>
      </c>
      <c r="E905" s="191">
        <v>189</v>
      </c>
      <c r="F905" s="191">
        <v>189</v>
      </c>
      <c r="G905" s="191">
        <v>0</v>
      </c>
      <c r="H905" s="192">
        <v>3.2</v>
      </c>
    </row>
    <row r="906" spans="1:8" ht="14.25" customHeight="1">
      <c r="A906" s="260"/>
      <c r="B906" s="5" t="s">
        <v>134</v>
      </c>
      <c r="C906" s="57" t="s">
        <v>468</v>
      </c>
      <c r="D906" s="191">
        <v>120</v>
      </c>
      <c r="E906" s="191">
        <v>120</v>
      </c>
      <c r="F906" s="191">
        <v>120</v>
      </c>
      <c r="G906" s="191">
        <v>0</v>
      </c>
      <c r="H906" s="192">
        <v>0.5</v>
      </c>
    </row>
    <row r="907" spans="1:8" ht="14.25" customHeight="1">
      <c r="A907" s="260"/>
      <c r="B907" s="5" t="s">
        <v>134</v>
      </c>
      <c r="C907" s="57" t="s">
        <v>506</v>
      </c>
      <c r="D907" s="191">
        <v>339</v>
      </c>
      <c r="E907" s="191">
        <v>339</v>
      </c>
      <c r="F907" s="191">
        <v>339</v>
      </c>
      <c r="G907" s="191">
        <v>0</v>
      </c>
      <c r="H907" s="192" t="s">
        <v>530</v>
      </c>
    </row>
    <row r="908" spans="1:8" ht="14.25" customHeight="1">
      <c r="A908" s="260"/>
      <c r="B908" s="5" t="s">
        <v>159</v>
      </c>
      <c r="C908" s="57" t="s">
        <v>407</v>
      </c>
      <c r="D908" s="191">
        <v>80</v>
      </c>
      <c r="E908" s="191">
        <v>70</v>
      </c>
      <c r="F908" s="191">
        <v>70</v>
      </c>
      <c r="G908" s="191">
        <v>0</v>
      </c>
      <c r="H908" s="192">
        <v>1.5</v>
      </c>
    </row>
    <row r="909" spans="1:8" ht="14.25" customHeight="1">
      <c r="A909" s="260"/>
      <c r="B909" s="5" t="s">
        <v>159</v>
      </c>
      <c r="C909" s="57" t="s">
        <v>408</v>
      </c>
      <c r="D909" s="191">
        <v>30</v>
      </c>
      <c r="E909" s="191">
        <v>30</v>
      </c>
      <c r="F909" s="191">
        <v>30</v>
      </c>
      <c r="G909" s="191">
        <v>0</v>
      </c>
      <c r="H909" s="192">
        <v>1.8</v>
      </c>
    </row>
    <row r="910" spans="1:8" ht="14.25" customHeight="1">
      <c r="A910" s="260"/>
      <c r="B910" s="5" t="s">
        <v>159</v>
      </c>
      <c r="C910" s="57" t="s">
        <v>421</v>
      </c>
      <c r="D910" s="191">
        <v>2021</v>
      </c>
      <c r="E910" s="191">
        <v>1941</v>
      </c>
      <c r="F910" s="191">
        <v>0</v>
      </c>
      <c r="G910" s="191">
        <v>0</v>
      </c>
      <c r="H910" s="192">
        <v>2</v>
      </c>
    </row>
    <row r="911" spans="1:8" ht="14.25" customHeight="1">
      <c r="A911" s="260"/>
      <c r="B911" s="5" t="s">
        <v>159</v>
      </c>
      <c r="C911" s="57" t="s">
        <v>484</v>
      </c>
      <c r="D911" s="191">
        <v>348</v>
      </c>
      <c r="E911" s="191">
        <v>291</v>
      </c>
      <c r="F911" s="191">
        <v>9</v>
      </c>
      <c r="G911" s="191">
        <v>282</v>
      </c>
      <c r="H911" s="192">
        <v>2</v>
      </c>
    </row>
    <row r="912" spans="1:8" ht="14.25" customHeight="1">
      <c r="A912" s="260"/>
      <c r="B912" s="5" t="s">
        <v>159</v>
      </c>
      <c r="C912" s="57" t="s">
        <v>412</v>
      </c>
      <c r="D912" s="191">
        <v>132</v>
      </c>
      <c r="E912" s="191">
        <v>92</v>
      </c>
      <c r="F912" s="191">
        <v>92</v>
      </c>
      <c r="G912" s="191">
        <v>0</v>
      </c>
      <c r="H912" s="192">
        <v>2.5</v>
      </c>
    </row>
    <row r="913" spans="1:8" ht="14.25" customHeight="1">
      <c r="A913" s="260"/>
      <c r="B913" s="5" t="s">
        <v>159</v>
      </c>
      <c r="C913" s="57" t="s">
        <v>419</v>
      </c>
      <c r="D913" s="191">
        <v>200</v>
      </c>
      <c r="E913" s="191">
        <v>185</v>
      </c>
      <c r="F913" s="191">
        <v>172</v>
      </c>
      <c r="G913" s="191">
        <v>13</v>
      </c>
      <c r="H913" s="192">
        <v>2.5</v>
      </c>
    </row>
    <row r="914" spans="1:8" ht="14.25" customHeight="1">
      <c r="A914" s="260"/>
      <c r="B914" s="5" t="s">
        <v>159</v>
      </c>
      <c r="C914" s="57" t="s">
        <v>429</v>
      </c>
      <c r="D914" s="191">
        <v>70</v>
      </c>
      <c r="E914" s="191">
        <v>70</v>
      </c>
      <c r="F914" s="191">
        <v>70</v>
      </c>
      <c r="G914" s="191">
        <v>0</v>
      </c>
      <c r="H914" s="192">
        <v>3</v>
      </c>
    </row>
    <row r="915" spans="1:8" ht="14.25" customHeight="1">
      <c r="A915" s="260"/>
      <c r="B915" s="5" t="s">
        <v>159</v>
      </c>
      <c r="C915" s="57" t="s">
        <v>373</v>
      </c>
      <c r="D915" s="191">
        <v>100</v>
      </c>
      <c r="E915" s="191">
        <v>80</v>
      </c>
      <c r="F915" s="191">
        <v>80</v>
      </c>
      <c r="G915" s="191">
        <v>0</v>
      </c>
      <c r="H915" s="192">
        <v>1.5</v>
      </c>
    </row>
    <row r="916" spans="1:8" ht="14.25" customHeight="1">
      <c r="A916" s="260"/>
      <c r="B916" s="5" t="s">
        <v>159</v>
      </c>
      <c r="C916" s="57" t="s">
        <v>377</v>
      </c>
      <c r="D916" s="191">
        <v>36</v>
      </c>
      <c r="E916" s="191">
        <v>36</v>
      </c>
      <c r="F916" s="191">
        <v>36</v>
      </c>
      <c r="G916" s="191">
        <v>0</v>
      </c>
      <c r="H916" s="192">
        <v>2.2</v>
      </c>
    </row>
    <row r="917" spans="1:8" ht="14.25" customHeight="1">
      <c r="A917" s="260"/>
      <c r="B917" s="5" t="s">
        <v>159</v>
      </c>
      <c r="C917" s="57" t="s">
        <v>394</v>
      </c>
      <c r="D917" s="191">
        <v>1655</v>
      </c>
      <c r="E917" s="191">
        <v>1620</v>
      </c>
      <c r="F917" s="191">
        <v>0</v>
      </c>
      <c r="G917" s="191">
        <v>41</v>
      </c>
      <c r="H917" s="192">
        <v>3.2</v>
      </c>
    </row>
    <row r="918" spans="1:8" ht="14.25" customHeight="1">
      <c r="A918" s="260"/>
      <c r="B918" s="5" t="s">
        <v>153</v>
      </c>
      <c r="C918" s="57" t="s">
        <v>377</v>
      </c>
      <c r="D918" s="191">
        <v>20</v>
      </c>
      <c r="E918" s="191">
        <v>5</v>
      </c>
      <c r="F918" s="191">
        <v>5</v>
      </c>
      <c r="G918" s="191">
        <v>0</v>
      </c>
      <c r="H918" s="192">
        <v>1.6</v>
      </c>
    </row>
    <row r="919" spans="1:8" ht="14.25" customHeight="1">
      <c r="A919" s="260"/>
      <c r="B919" s="5" t="s">
        <v>153</v>
      </c>
      <c r="C919" s="57" t="s">
        <v>396</v>
      </c>
      <c r="D919" s="191">
        <v>19</v>
      </c>
      <c r="E919" s="191">
        <v>7</v>
      </c>
      <c r="F919" s="191">
        <v>7</v>
      </c>
      <c r="G919" s="191">
        <v>0</v>
      </c>
      <c r="H919" s="192" t="s">
        <v>585</v>
      </c>
    </row>
    <row r="920" spans="1:8" ht="14.25" customHeight="1">
      <c r="A920" s="260"/>
      <c r="B920" s="5" t="s">
        <v>81</v>
      </c>
      <c r="C920" s="57" t="s">
        <v>636</v>
      </c>
      <c r="D920" s="191">
        <v>50</v>
      </c>
      <c r="E920" s="191">
        <v>45</v>
      </c>
      <c r="F920" s="191">
        <v>45</v>
      </c>
      <c r="G920" s="191"/>
      <c r="H920" s="192">
        <v>1</v>
      </c>
    </row>
    <row r="921" spans="1:8" ht="14.25" customHeight="1">
      <c r="A921" s="260"/>
      <c r="B921" s="5" t="s">
        <v>81</v>
      </c>
      <c r="C921" s="57" t="s">
        <v>645</v>
      </c>
      <c r="D921" s="191">
        <v>300</v>
      </c>
      <c r="E921" s="191">
        <v>300</v>
      </c>
      <c r="F921" s="191">
        <v>300</v>
      </c>
      <c r="G921" s="191"/>
      <c r="H921" s="192">
        <v>2.2</v>
      </c>
    </row>
    <row r="922" spans="1:8" ht="14.25" customHeight="1">
      <c r="A922" s="260"/>
      <c r="B922" s="5" t="s">
        <v>81</v>
      </c>
      <c r="C922" s="57" t="s">
        <v>645</v>
      </c>
      <c r="D922" s="191">
        <v>35</v>
      </c>
      <c r="E922" s="191">
        <v>18</v>
      </c>
      <c r="F922" s="191">
        <v>18</v>
      </c>
      <c r="G922" s="191"/>
      <c r="H922" s="192">
        <v>1.2</v>
      </c>
    </row>
    <row r="923" spans="1:8" ht="14.25" customHeight="1">
      <c r="A923" s="260"/>
      <c r="B923" s="5" t="s">
        <v>81</v>
      </c>
      <c r="C923" s="57" t="s">
        <v>646</v>
      </c>
      <c r="D923" s="191">
        <v>370</v>
      </c>
      <c r="E923" s="191">
        <v>370</v>
      </c>
      <c r="F923" s="191">
        <v>370</v>
      </c>
      <c r="G923" s="191"/>
      <c r="H923" s="192">
        <v>1.6</v>
      </c>
    </row>
    <row r="924" spans="1:8" ht="14.25" customHeight="1">
      <c r="A924" s="260"/>
      <c r="B924" s="5" t="s">
        <v>81</v>
      </c>
      <c r="C924" s="57" t="s">
        <v>685</v>
      </c>
      <c r="D924" s="191">
        <v>520</v>
      </c>
      <c r="E924" s="191">
        <v>329</v>
      </c>
      <c r="F924" s="191">
        <v>329</v>
      </c>
      <c r="G924" s="191"/>
      <c r="H924" s="192">
        <v>2.6</v>
      </c>
    </row>
    <row r="925" spans="1:8" ht="14.25" customHeight="1">
      <c r="A925" s="257">
        <v>53</v>
      </c>
      <c r="B925" s="2" t="s">
        <v>335</v>
      </c>
      <c r="C925" s="35"/>
      <c r="D925" s="108">
        <f>SUM(D926:D927)</f>
        <v>515</v>
      </c>
      <c r="E925" s="108">
        <f>SUM(E926:E927)</f>
        <v>122</v>
      </c>
      <c r="F925" s="108">
        <f>SUM(F926:F927)</f>
        <v>60</v>
      </c>
      <c r="G925" s="108">
        <f>SUM(G926:G927)</f>
        <v>62</v>
      </c>
      <c r="H925" s="157"/>
    </row>
    <row r="926" spans="1:8" ht="14.25" customHeight="1">
      <c r="A926" s="270"/>
      <c r="B926" s="9" t="s">
        <v>119</v>
      </c>
      <c r="C926" s="233" t="s">
        <v>412</v>
      </c>
      <c r="D926" s="122">
        <v>500</v>
      </c>
      <c r="E926" s="122">
        <v>112</v>
      </c>
      <c r="F926" s="122">
        <v>50</v>
      </c>
      <c r="G926" s="122">
        <v>62</v>
      </c>
      <c r="H926" s="162">
        <v>3.5</v>
      </c>
    </row>
    <row r="927" spans="1:8" ht="14.25" customHeight="1">
      <c r="A927" s="273"/>
      <c r="B927" s="6" t="s">
        <v>119</v>
      </c>
      <c r="C927" s="240" t="s">
        <v>412</v>
      </c>
      <c r="D927" s="209">
        <v>15</v>
      </c>
      <c r="E927" s="209">
        <v>10</v>
      </c>
      <c r="F927" s="209">
        <v>10</v>
      </c>
      <c r="G927" s="209"/>
      <c r="H927" s="173">
        <v>2.3</v>
      </c>
    </row>
    <row r="928" spans="1:8" ht="14.25" customHeight="1">
      <c r="A928" s="262">
        <v>54</v>
      </c>
      <c r="B928" s="4" t="s">
        <v>101</v>
      </c>
      <c r="C928" s="233"/>
      <c r="D928" s="116">
        <f>SUM(D929:D933)</f>
        <v>728</v>
      </c>
      <c r="E928" s="116">
        <f>SUM(E929:E933)</f>
        <v>143</v>
      </c>
      <c r="F928" s="116">
        <f>SUM(F929:F933)</f>
        <v>68</v>
      </c>
      <c r="G928" s="116">
        <f>SUM(G929:G933)</f>
        <v>75</v>
      </c>
      <c r="H928" s="162"/>
    </row>
    <row r="929" spans="1:8" ht="14.25" customHeight="1">
      <c r="A929" s="262"/>
      <c r="B929" s="5" t="s">
        <v>119</v>
      </c>
      <c r="C929" s="236" t="s">
        <v>409</v>
      </c>
      <c r="D929" s="122">
        <v>430</v>
      </c>
      <c r="E929" s="122">
        <v>10</v>
      </c>
      <c r="F929" s="122">
        <v>10</v>
      </c>
      <c r="G929" s="122"/>
      <c r="H929" s="215">
        <v>1.7</v>
      </c>
    </row>
    <row r="930" spans="1:8" ht="14.25" customHeight="1">
      <c r="A930" s="262"/>
      <c r="B930" s="5" t="s">
        <v>119</v>
      </c>
      <c r="C930" s="236" t="s">
        <v>412</v>
      </c>
      <c r="D930" s="122">
        <v>240</v>
      </c>
      <c r="E930" s="122">
        <v>75</v>
      </c>
      <c r="F930" s="122"/>
      <c r="G930" s="122">
        <v>75</v>
      </c>
      <c r="H930" s="215">
        <v>4</v>
      </c>
    </row>
    <row r="931" spans="1:8" ht="14.25" customHeight="1">
      <c r="A931" s="262"/>
      <c r="B931" s="5" t="s">
        <v>119</v>
      </c>
      <c r="C931" s="236" t="s">
        <v>428</v>
      </c>
      <c r="D931" s="122">
        <v>7</v>
      </c>
      <c r="E931" s="122">
        <v>7</v>
      </c>
      <c r="F931" s="122">
        <v>7</v>
      </c>
      <c r="G931" s="122"/>
      <c r="H931" s="215">
        <v>0.6</v>
      </c>
    </row>
    <row r="932" spans="1:8" ht="14.25" customHeight="1">
      <c r="A932" s="262"/>
      <c r="B932" s="5" t="s">
        <v>119</v>
      </c>
      <c r="C932" s="233" t="s">
        <v>412</v>
      </c>
      <c r="D932" s="122">
        <v>24</v>
      </c>
      <c r="E932" s="122">
        <v>24</v>
      </c>
      <c r="F932" s="122">
        <v>24</v>
      </c>
      <c r="G932" s="122"/>
      <c r="H932" s="162">
        <v>4</v>
      </c>
    </row>
    <row r="933" spans="1:8" ht="14.25" customHeight="1">
      <c r="A933" s="261"/>
      <c r="B933" s="221" t="s">
        <v>134</v>
      </c>
      <c r="C933" s="238" t="s">
        <v>531</v>
      </c>
      <c r="D933" s="123">
        <v>27</v>
      </c>
      <c r="E933" s="123">
        <v>27</v>
      </c>
      <c r="F933" s="123">
        <v>27</v>
      </c>
      <c r="G933" s="123">
        <v>0</v>
      </c>
      <c r="H933" s="170" t="s">
        <v>532</v>
      </c>
    </row>
    <row r="934" spans="1:8" ht="14.25" customHeight="1">
      <c r="A934" s="262">
        <v>55</v>
      </c>
      <c r="B934" s="4" t="s">
        <v>102</v>
      </c>
      <c r="C934" s="39"/>
      <c r="D934" s="119">
        <f>SUM(D935:D938)</f>
        <v>295</v>
      </c>
      <c r="E934" s="119">
        <f>SUM(E935:E938)</f>
        <v>211</v>
      </c>
      <c r="F934" s="119">
        <f>SUM(F935:F938)</f>
        <v>174</v>
      </c>
      <c r="G934" s="119">
        <f>SUM(G935:G938)</f>
        <v>20</v>
      </c>
      <c r="H934" s="166"/>
    </row>
    <row r="935" spans="1:8" ht="14.25" customHeight="1">
      <c r="A935" s="259"/>
      <c r="B935" s="7" t="s">
        <v>119</v>
      </c>
      <c r="C935" s="39" t="s">
        <v>428</v>
      </c>
      <c r="D935" s="194">
        <v>4</v>
      </c>
      <c r="E935" s="194">
        <v>4</v>
      </c>
      <c r="F935" s="194">
        <v>4</v>
      </c>
      <c r="G935" s="194"/>
      <c r="H935" s="166">
        <v>0.6</v>
      </c>
    </row>
    <row r="936" spans="1:8" ht="14.25" customHeight="1">
      <c r="A936" s="259"/>
      <c r="B936" s="7" t="s">
        <v>153</v>
      </c>
      <c r="C936" s="39" t="s">
        <v>468</v>
      </c>
      <c r="D936" s="194">
        <v>175</v>
      </c>
      <c r="E936" s="194">
        <v>170</v>
      </c>
      <c r="F936" s="194">
        <v>170</v>
      </c>
      <c r="G936" s="194">
        <v>0</v>
      </c>
      <c r="H936" s="166">
        <v>0.8</v>
      </c>
    </row>
    <row r="937" spans="1:8" ht="14.25" customHeight="1">
      <c r="A937" s="260"/>
      <c r="B937" s="5" t="s">
        <v>159</v>
      </c>
      <c r="C937" s="57" t="s">
        <v>552</v>
      </c>
      <c r="D937" s="191">
        <v>22</v>
      </c>
      <c r="E937" s="191">
        <v>20</v>
      </c>
      <c r="F937" s="191">
        <v>0</v>
      </c>
      <c r="G937" s="191">
        <v>20</v>
      </c>
      <c r="H937" s="192">
        <v>3.2</v>
      </c>
    </row>
    <row r="938" spans="1:8" ht="14.25" customHeight="1">
      <c r="A938" s="261"/>
      <c r="B938" s="6" t="s">
        <v>159</v>
      </c>
      <c r="C938" s="93" t="s">
        <v>419</v>
      </c>
      <c r="D938" s="121">
        <v>94</v>
      </c>
      <c r="E938" s="121">
        <v>17</v>
      </c>
      <c r="F938" s="121">
        <v>0</v>
      </c>
      <c r="G938" s="121">
        <v>0</v>
      </c>
      <c r="H938" s="168">
        <v>3.2</v>
      </c>
    </row>
    <row r="939" spans="1:8" ht="14.25" customHeight="1">
      <c r="A939" s="262">
        <v>56</v>
      </c>
      <c r="B939" s="4" t="s">
        <v>103</v>
      </c>
      <c r="C939" s="39"/>
      <c r="D939" s="119">
        <f>SUM(D940:D943)</f>
        <v>667</v>
      </c>
      <c r="E939" s="119">
        <f>SUM(E940:E943)</f>
        <v>453</v>
      </c>
      <c r="F939" s="119">
        <f>SUM(F940:F943)</f>
        <v>130</v>
      </c>
      <c r="G939" s="119">
        <f>SUM(G940:G943)</f>
        <v>49</v>
      </c>
      <c r="H939" s="166"/>
    </row>
    <row r="940" spans="1:8" ht="14.25" customHeight="1">
      <c r="A940" s="260"/>
      <c r="B940" s="5" t="s">
        <v>119</v>
      </c>
      <c r="C940" s="57" t="s">
        <v>429</v>
      </c>
      <c r="D940" s="191">
        <v>250</v>
      </c>
      <c r="E940" s="191">
        <v>49</v>
      </c>
      <c r="F940" s="191"/>
      <c r="G940" s="191">
        <v>49</v>
      </c>
      <c r="H940" s="192">
        <v>3.5</v>
      </c>
    </row>
    <row r="941" spans="1:8" ht="14.25" customHeight="1">
      <c r="A941" s="260"/>
      <c r="B941" s="5" t="s">
        <v>134</v>
      </c>
      <c r="C941" s="57" t="s">
        <v>377</v>
      </c>
      <c r="D941" s="191">
        <v>50</v>
      </c>
      <c r="E941" s="191">
        <v>37</v>
      </c>
      <c r="F941" s="191">
        <v>37</v>
      </c>
      <c r="G941" s="191">
        <v>0</v>
      </c>
      <c r="H941" s="192">
        <v>2.5</v>
      </c>
    </row>
    <row r="942" spans="1:8" ht="14.25" customHeight="1">
      <c r="A942" s="260"/>
      <c r="B942" s="5" t="s">
        <v>159</v>
      </c>
      <c r="C942" s="57" t="s">
        <v>378</v>
      </c>
      <c r="D942" s="191">
        <v>93</v>
      </c>
      <c r="E942" s="191">
        <v>93</v>
      </c>
      <c r="F942" s="191">
        <v>93</v>
      </c>
      <c r="G942" s="191">
        <v>0</v>
      </c>
      <c r="H942" s="192">
        <v>2</v>
      </c>
    </row>
    <row r="943" spans="1:8" ht="14.25" customHeight="1">
      <c r="A943" s="261"/>
      <c r="B943" s="6" t="s">
        <v>159</v>
      </c>
      <c r="C943" s="93" t="s">
        <v>397</v>
      </c>
      <c r="D943" s="121">
        <v>274</v>
      </c>
      <c r="E943" s="121">
        <v>274</v>
      </c>
      <c r="F943" s="121">
        <v>0</v>
      </c>
      <c r="G943" s="121">
        <v>0</v>
      </c>
      <c r="H943" s="168">
        <v>2</v>
      </c>
    </row>
    <row r="944" spans="1:8" ht="12.75">
      <c r="A944" s="262">
        <v>57</v>
      </c>
      <c r="B944" s="4" t="s">
        <v>226</v>
      </c>
      <c r="C944" s="39"/>
      <c r="D944" s="119">
        <f>SUM(D945:D946)</f>
        <v>237</v>
      </c>
      <c r="E944" s="119">
        <f>SUM(E945:E946)</f>
        <v>220</v>
      </c>
      <c r="F944" s="119">
        <f>SUM(F945:F946)</f>
        <v>173</v>
      </c>
      <c r="G944" s="119">
        <f>SUM(G945:G946)</f>
        <v>47</v>
      </c>
      <c r="H944" s="166"/>
    </row>
    <row r="945" spans="1:8" ht="14.25" customHeight="1">
      <c r="A945" s="262"/>
      <c r="B945" s="7" t="s">
        <v>159</v>
      </c>
      <c r="C945" s="39" t="s">
        <v>441</v>
      </c>
      <c r="D945" s="194">
        <v>187</v>
      </c>
      <c r="E945" s="194">
        <v>173</v>
      </c>
      <c r="F945" s="194">
        <v>173</v>
      </c>
      <c r="G945" s="194">
        <v>0</v>
      </c>
      <c r="H945" s="166">
        <v>1</v>
      </c>
    </row>
    <row r="946" spans="1:8" ht="14.25" customHeight="1" thickBot="1">
      <c r="A946" s="262"/>
      <c r="B946" s="7" t="s">
        <v>159</v>
      </c>
      <c r="C946" s="39" t="s">
        <v>442</v>
      </c>
      <c r="D946" s="194">
        <v>50</v>
      </c>
      <c r="E946" s="194">
        <v>47</v>
      </c>
      <c r="F946" s="194">
        <v>0</v>
      </c>
      <c r="G946" s="194">
        <v>47</v>
      </c>
      <c r="H946" s="166">
        <v>1</v>
      </c>
    </row>
    <row r="947" spans="1:8" ht="14.25" customHeight="1" thickBot="1">
      <c r="A947" s="306"/>
      <c r="B947" s="307" t="s">
        <v>138</v>
      </c>
      <c r="C947" s="351"/>
      <c r="D947" s="352">
        <f>D944+D939+D934+D928+D925+D902+D899+D891+D886+D884+D882+D880+D871+D863+D861+D855+D850+D845+D842+D839+D837+D834+D832+D829+D826+D823+D798+D794+D788+D786+D784+D782+D779+D777+D773+D769+D758+D743+D734+D731+D729+D726+D711+D706+D704+D702+D697+D695+D693+D691+D669+D663+D661+D649+D647+D644+D700</f>
        <v>41878</v>
      </c>
      <c r="E947" s="352">
        <f>E944+E939+E934+E928+E925+E902+E899+E891+E886+E884+E882+E880+E871+E863+E861+E855+E850+E845+E842+E839+E837+E834+E832+E829+E826+E823+E798+E794+E788+E786+E784+E782+E779+E777+E773+E769+E758+E743+E734+E731+E729+E726+E711+E706+E704+E702+E697+E695+E693+E691+E669+E663+E661+E649+E647+E644+E700</f>
        <v>25759</v>
      </c>
      <c r="F947" s="352">
        <f>F944+F939+F934+F928+F925+F902+F899+F891+F886+F884+F882+F880+F871+F863+F861+F855+F850+F845+F842+F839+F837+F834+F832+F829+F826+F823+F798+F794+F788+F786+F784+F782+F779+F777+F773+F769+F758+F743+F734+F731+F729+F726+F711+F706+F704+F702+F697+F695+F693+F691+F669+F663+F661+F649+F647+F644+F700</f>
        <v>13074</v>
      </c>
      <c r="G947" s="352">
        <f>G944+G939+G934+G928+G925+G902+G899+G891+G886+G884+G882+G880+G871+G863+G861+G855+G850+G845+G842+G839+G837+G834+G832+G829+G826+G823+G798+G794+G788+G786+G784+G782+G779+G777+G773+G769+G758+G743+G734+G731+G729+G726+G711+G706+G704+G702+G697+G695+G693+G691+G669+G663+G661+G649+G647+G644+G700</f>
        <v>3177</v>
      </c>
      <c r="H947" s="353"/>
    </row>
    <row r="948" spans="1:8" ht="14.25" customHeight="1">
      <c r="A948" s="270"/>
      <c r="B948" s="12" t="s">
        <v>6</v>
      </c>
      <c r="C948" s="19"/>
      <c r="D948" s="120"/>
      <c r="E948" s="120" t="s">
        <v>1</v>
      </c>
      <c r="F948" s="120"/>
      <c r="G948" s="120"/>
      <c r="H948" s="160"/>
    </row>
    <row r="949" spans="1:8" ht="14.25" customHeight="1">
      <c r="A949" s="257">
        <v>1</v>
      </c>
      <c r="B949" s="2" t="s">
        <v>148</v>
      </c>
      <c r="C949" s="35"/>
      <c r="D949" s="108">
        <f>SUM(D950:D953)</f>
        <v>2602</v>
      </c>
      <c r="E949" s="108">
        <f>SUM(E950:E953)</f>
        <v>2518</v>
      </c>
      <c r="F949" s="108">
        <f>SUM(F950:F953)</f>
        <v>2125</v>
      </c>
      <c r="G949" s="108">
        <f>SUM(G950:G953)</f>
        <v>384</v>
      </c>
      <c r="H949" s="157"/>
    </row>
    <row r="950" spans="1:8" ht="14.25" customHeight="1">
      <c r="A950" s="260"/>
      <c r="B950" s="7" t="s">
        <v>153</v>
      </c>
      <c r="C950" s="57" t="s">
        <v>372</v>
      </c>
      <c r="D950" s="191">
        <v>60</v>
      </c>
      <c r="E950" s="191">
        <v>9</v>
      </c>
      <c r="F950" s="191">
        <v>0</v>
      </c>
      <c r="G950" s="191">
        <v>0</v>
      </c>
      <c r="H950" s="192">
        <v>2</v>
      </c>
    </row>
    <row r="951" spans="1:8" ht="14.25" customHeight="1">
      <c r="A951" s="265"/>
      <c r="B951" s="9" t="s">
        <v>159</v>
      </c>
      <c r="C951" s="205" t="s">
        <v>378</v>
      </c>
      <c r="D951" s="193">
        <v>384</v>
      </c>
      <c r="E951" s="193">
        <v>384</v>
      </c>
      <c r="F951" s="193">
        <v>0</v>
      </c>
      <c r="G951" s="193">
        <v>384</v>
      </c>
      <c r="H951" s="169">
        <v>1</v>
      </c>
    </row>
    <row r="952" spans="1:8" ht="14.25" customHeight="1">
      <c r="A952" s="384"/>
      <c r="B952" s="9" t="s">
        <v>159</v>
      </c>
      <c r="C952" s="383" t="s">
        <v>388</v>
      </c>
      <c r="D952" s="193">
        <v>2088</v>
      </c>
      <c r="E952" s="193">
        <v>2088</v>
      </c>
      <c r="F952" s="193">
        <v>2088</v>
      </c>
      <c r="G952" s="193">
        <v>0</v>
      </c>
      <c r="H952" s="169">
        <v>1.5</v>
      </c>
    </row>
    <row r="953" spans="1:8" ht="14.25" customHeight="1">
      <c r="A953" s="279"/>
      <c r="B953" s="6" t="s">
        <v>81</v>
      </c>
      <c r="C953" s="204" t="s">
        <v>672</v>
      </c>
      <c r="D953" s="121">
        <v>70</v>
      </c>
      <c r="E953" s="121">
        <v>37</v>
      </c>
      <c r="F953" s="121">
        <v>37</v>
      </c>
      <c r="G953" s="121"/>
      <c r="H953" s="168">
        <v>1.1</v>
      </c>
    </row>
    <row r="954" spans="1:8" ht="14.25" customHeight="1">
      <c r="A954" s="280">
        <v>2</v>
      </c>
      <c r="B954" s="2" t="s">
        <v>254</v>
      </c>
      <c r="C954" s="36"/>
      <c r="D954" s="108">
        <f>SUM(D955)</f>
        <v>220</v>
      </c>
      <c r="E954" s="108">
        <f>SUM(E955)</f>
        <v>5</v>
      </c>
      <c r="F954" s="108">
        <f>SUM(F955)</f>
        <v>5</v>
      </c>
      <c r="G954" s="108">
        <f>SUM(G955)</f>
        <v>0</v>
      </c>
      <c r="H954" s="157"/>
    </row>
    <row r="955" spans="1:8" ht="14.25" customHeight="1">
      <c r="A955" s="279"/>
      <c r="B955" s="6" t="s">
        <v>119</v>
      </c>
      <c r="C955" s="204" t="s">
        <v>424</v>
      </c>
      <c r="D955" s="121">
        <v>220</v>
      </c>
      <c r="E955" s="121">
        <v>5</v>
      </c>
      <c r="F955" s="121">
        <v>5</v>
      </c>
      <c r="G955" s="121"/>
      <c r="H955" s="168">
        <v>1.5</v>
      </c>
    </row>
    <row r="956" spans="1:8" ht="14.25" customHeight="1">
      <c r="A956" s="257">
        <v>3</v>
      </c>
      <c r="B956" s="2" t="s">
        <v>207</v>
      </c>
      <c r="C956" s="35"/>
      <c r="D956" s="108">
        <f>SUM(D957:D957)</f>
        <v>20</v>
      </c>
      <c r="E956" s="108">
        <f>SUM(E957:E957)</f>
        <v>5</v>
      </c>
      <c r="F956" s="108">
        <f>SUM(F957:F957)</f>
        <v>5</v>
      </c>
      <c r="G956" s="108">
        <f>SUM(G957:G957)</f>
        <v>0</v>
      </c>
      <c r="H956" s="157"/>
    </row>
    <row r="957" spans="1:8" ht="14.25" customHeight="1">
      <c r="A957" s="261"/>
      <c r="B957" s="23" t="s">
        <v>81</v>
      </c>
      <c r="C957" s="93" t="s">
        <v>650</v>
      </c>
      <c r="D957" s="121">
        <v>20</v>
      </c>
      <c r="E957" s="121">
        <v>5</v>
      </c>
      <c r="F957" s="121">
        <v>5</v>
      </c>
      <c r="G957" s="121"/>
      <c r="H957" s="168">
        <v>1.9</v>
      </c>
    </row>
    <row r="958" spans="1:8" s="3" customFormat="1" ht="14.25" customHeight="1">
      <c r="A958" s="257">
        <v>4</v>
      </c>
      <c r="B958" s="10" t="s">
        <v>329</v>
      </c>
      <c r="C958" s="44"/>
      <c r="D958" s="108">
        <f>SUM(D959)</f>
        <v>261</v>
      </c>
      <c r="E958" s="108">
        <f>SUM(E959)</f>
        <v>174</v>
      </c>
      <c r="F958" s="108">
        <f>SUM(F959)</f>
        <v>174</v>
      </c>
      <c r="G958" s="108"/>
      <c r="H958" s="154"/>
    </row>
    <row r="959" spans="1:8" ht="14.25" customHeight="1">
      <c r="A959" s="261"/>
      <c r="B959" s="23" t="s">
        <v>81</v>
      </c>
      <c r="C959" s="93" t="s">
        <v>639</v>
      </c>
      <c r="D959" s="121">
        <v>261</v>
      </c>
      <c r="E959" s="121">
        <v>174</v>
      </c>
      <c r="F959" s="121">
        <v>174</v>
      </c>
      <c r="G959" s="121"/>
      <c r="H959" s="168">
        <v>1.5</v>
      </c>
    </row>
    <row r="960" spans="1:8" ht="14.25" customHeight="1">
      <c r="A960" s="262">
        <v>5</v>
      </c>
      <c r="B960" s="4" t="s">
        <v>150</v>
      </c>
      <c r="C960" s="39"/>
      <c r="D960" s="119">
        <f>SUM(D961:D961)</f>
        <v>230</v>
      </c>
      <c r="E960" s="119">
        <f>SUM(E961:E961)</f>
        <v>53</v>
      </c>
      <c r="F960" s="119">
        <f>SUM(F961:F961)</f>
        <v>53</v>
      </c>
      <c r="G960" s="119">
        <f>SUM(G961:G961)</f>
        <v>0</v>
      </c>
      <c r="H960" s="166"/>
    </row>
    <row r="961" spans="1:8" ht="14.25" customHeight="1">
      <c r="A961" s="260"/>
      <c r="B961" s="5" t="s">
        <v>153</v>
      </c>
      <c r="C961" s="57" t="s">
        <v>484</v>
      </c>
      <c r="D961" s="191">
        <v>230</v>
      </c>
      <c r="E961" s="191">
        <v>53</v>
      </c>
      <c r="F961" s="191">
        <v>53</v>
      </c>
      <c r="G961" s="191">
        <v>0</v>
      </c>
      <c r="H961" s="192">
        <v>1.5</v>
      </c>
    </row>
    <row r="962" spans="1:8" s="3" customFormat="1" ht="14.25" customHeight="1">
      <c r="A962" s="257">
        <v>6</v>
      </c>
      <c r="B962" s="2" t="s">
        <v>314</v>
      </c>
      <c r="C962" s="44"/>
      <c r="D962" s="108">
        <f>SUM(D963)</f>
        <v>50</v>
      </c>
      <c r="E962" s="108">
        <f>SUM(E963)</f>
        <v>3</v>
      </c>
      <c r="F962" s="108">
        <f>SUM(F963)</f>
        <v>3</v>
      </c>
      <c r="G962" s="108">
        <f>SUM(G963)</f>
        <v>0</v>
      </c>
      <c r="H962" s="246"/>
    </row>
    <row r="963" spans="1:8" ht="14.25" customHeight="1">
      <c r="A963" s="270"/>
      <c r="B963" s="48" t="s">
        <v>81</v>
      </c>
      <c r="C963" s="19" t="s">
        <v>644</v>
      </c>
      <c r="D963" s="120">
        <v>50</v>
      </c>
      <c r="E963" s="120">
        <v>3</v>
      </c>
      <c r="F963" s="120">
        <v>3</v>
      </c>
      <c r="G963" s="120"/>
      <c r="H963" s="245">
        <v>0.5</v>
      </c>
    </row>
    <row r="964" spans="1:8" ht="14.25" customHeight="1">
      <c r="A964" s="257">
        <v>7</v>
      </c>
      <c r="B964" s="2" t="s">
        <v>52</v>
      </c>
      <c r="C964" s="230"/>
      <c r="D964" s="102">
        <f>SUM(D965:D968)</f>
        <v>62</v>
      </c>
      <c r="E964" s="102">
        <f>SUM(E965:E968)</f>
        <v>34</v>
      </c>
      <c r="F964" s="102">
        <f>SUM(F965:F968)</f>
        <v>34</v>
      </c>
      <c r="G964" s="102">
        <f>SUM(G965:G968)</f>
        <v>0</v>
      </c>
      <c r="H964" s="144"/>
    </row>
    <row r="965" spans="1:8" ht="14.25" customHeight="1">
      <c r="A965" s="272"/>
      <c r="B965" s="5" t="s">
        <v>81</v>
      </c>
      <c r="C965" s="231" t="s">
        <v>641</v>
      </c>
      <c r="D965" s="126">
        <v>5</v>
      </c>
      <c r="E965" s="126">
        <v>5</v>
      </c>
      <c r="F965" s="126">
        <v>5</v>
      </c>
      <c r="G965" s="126"/>
      <c r="H965" s="174">
        <v>0.2</v>
      </c>
    </row>
    <row r="966" spans="1:8" ht="14.25" customHeight="1">
      <c r="A966" s="271"/>
      <c r="B966" s="5" t="s">
        <v>81</v>
      </c>
      <c r="C966" s="232" t="s">
        <v>671</v>
      </c>
      <c r="D966" s="104">
        <v>17</v>
      </c>
      <c r="E966" s="104">
        <v>17</v>
      </c>
      <c r="F966" s="104">
        <v>17</v>
      </c>
      <c r="G966" s="104"/>
      <c r="H966" s="147">
        <v>0.5</v>
      </c>
    </row>
    <row r="967" spans="1:8" ht="14.25" customHeight="1">
      <c r="A967" s="271"/>
      <c r="B967" s="9" t="s">
        <v>81</v>
      </c>
      <c r="C967" s="232" t="s">
        <v>689</v>
      </c>
      <c r="D967" s="104">
        <v>10</v>
      </c>
      <c r="E967" s="104">
        <v>2</v>
      </c>
      <c r="F967" s="104">
        <v>2</v>
      </c>
      <c r="G967" s="104"/>
      <c r="H967" s="147">
        <v>0.5</v>
      </c>
    </row>
    <row r="968" spans="1:8" ht="14.25" customHeight="1">
      <c r="A968" s="261"/>
      <c r="B968" s="6" t="s">
        <v>81</v>
      </c>
      <c r="C968" s="93" t="s">
        <v>644</v>
      </c>
      <c r="D968" s="121">
        <v>30</v>
      </c>
      <c r="E968" s="121">
        <v>10</v>
      </c>
      <c r="F968" s="121">
        <v>10</v>
      </c>
      <c r="G968" s="121"/>
      <c r="H968" s="168">
        <v>0.8</v>
      </c>
    </row>
    <row r="969" spans="1:8" ht="14.25" customHeight="1">
      <c r="A969" s="257">
        <v>8</v>
      </c>
      <c r="B969" s="2" t="s">
        <v>164</v>
      </c>
      <c r="C969" s="230"/>
      <c r="D969" s="102">
        <f>SUM(D970)</f>
        <v>389</v>
      </c>
      <c r="E969" s="102">
        <f>SUM(E970)</f>
        <v>214</v>
      </c>
      <c r="F969" s="102">
        <f>SUM(F970)</f>
        <v>0</v>
      </c>
      <c r="G969" s="102">
        <f>SUM(G970)</f>
        <v>0</v>
      </c>
      <c r="H969" s="144"/>
    </row>
    <row r="970" spans="1:8" ht="14.25" customHeight="1">
      <c r="A970" s="261"/>
      <c r="B970" s="6" t="s">
        <v>159</v>
      </c>
      <c r="C970" s="93" t="s">
        <v>432</v>
      </c>
      <c r="D970" s="121">
        <v>389</v>
      </c>
      <c r="E970" s="121">
        <v>214</v>
      </c>
      <c r="F970" s="121">
        <v>0</v>
      </c>
      <c r="G970" s="121">
        <v>0</v>
      </c>
      <c r="H970" s="168">
        <v>1</v>
      </c>
    </row>
    <row r="971" spans="1:8" ht="14.25" customHeight="1">
      <c r="A971" s="262">
        <v>9</v>
      </c>
      <c r="B971" s="4" t="s">
        <v>59</v>
      </c>
      <c r="C971" s="233"/>
      <c r="D971" s="116">
        <f>SUM(D972:D980)</f>
        <v>733</v>
      </c>
      <c r="E971" s="116">
        <f>SUM(E972:E980)</f>
        <v>579</v>
      </c>
      <c r="F971" s="116">
        <f>SUM(F972:F980)</f>
        <v>554</v>
      </c>
      <c r="G971" s="116">
        <f>SUM(G972:G980)</f>
        <v>25</v>
      </c>
      <c r="H971" s="162"/>
    </row>
    <row r="972" spans="1:8" ht="14.25" customHeight="1">
      <c r="A972" s="260"/>
      <c r="B972" s="5" t="s">
        <v>119</v>
      </c>
      <c r="C972" s="57" t="s">
        <v>415</v>
      </c>
      <c r="D972" s="191">
        <v>100</v>
      </c>
      <c r="E972" s="191">
        <v>16</v>
      </c>
      <c r="F972" s="191">
        <v>16</v>
      </c>
      <c r="G972" s="191"/>
      <c r="H972" s="192">
        <v>1.6</v>
      </c>
    </row>
    <row r="973" spans="1:8" ht="14.25" customHeight="1">
      <c r="A973" s="260"/>
      <c r="B973" s="5" t="s">
        <v>127</v>
      </c>
      <c r="C973" s="57" t="s">
        <v>478</v>
      </c>
      <c r="D973" s="191">
        <v>225</v>
      </c>
      <c r="E973" s="191">
        <v>225</v>
      </c>
      <c r="F973" s="191">
        <v>225</v>
      </c>
      <c r="G973" s="191">
        <v>0</v>
      </c>
      <c r="H973" s="192">
        <v>1.3</v>
      </c>
    </row>
    <row r="974" spans="1:8" ht="14.25" customHeight="1">
      <c r="A974" s="260"/>
      <c r="B974" s="5" t="s">
        <v>134</v>
      </c>
      <c r="C974" s="57" t="s">
        <v>465</v>
      </c>
      <c r="D974" s="191">
        <v>30</v>
      </c>
      <c r="E974" s="191">
        <v>30</v>
      </c>
      <c r="F974" s="191">
        <v>30</v>
      </c>
      <c r="G974" s="191">
        <v>0</v>
      </c>
      <c r="H974" s="192">
        <v>0.6</v>
      </c>
    </row>
    <row r="975" spans="1:8" ht="14.25" customHeight="1">
      <c r="A975" s="260"/>
      <c r="B975" s="5" t="s">
        <v>159</v>
      </c>
      <c r="C975" s="57" t="s">
        <v>388</v>
      </c>
      <c r="D975" s="191">
        <v>90</v>
      </c>
      <c r="E975" s="191">
        <v>65</v>
      </c>
      <c r="F975" s="191">
        <v>65</v>
      </c>
      <c r="G975" s="191">
        <v>0</v>
      </c>
      <c r="H975" s="192">
        <v>1</v>
      </c>
    </row>
    <row r="976" spans="1:8" ht="14.25" customHeight="1">
      <c r="A976" s="260"/>
      <c r="B976" s="5" t="s">
        <v>159</v>
      </c>
      <c r="C976" s="57" t="s">
        <v>485</v>
      </c>
      <c r="D976" s="191">
        <v>55</v>
      </c>
      <c r="E976" s="191">
        <v>25</v>
      </c>
      <c r="F976" s="191">
        <v>0</v>
      </c>
      <c r="G976" s="191">
        <v>25</v>
      </c>
      <c r="H976" s="192">
        <v>1</v>
      </c>
    </row>
    <row r="977" spans="1:8" ht="14.25" customHeight="1">
      <c r="A977" s="260"/>
      <c r="B977" s="5" t="s">
        <v>159</v>
      </c>
      <c r="C977" s="57" t="s">
        <v>380</v>
      </c>
      <c r="D977" s="191">
        <v>48</v>
      </c>
      <c r="E977" s="191">
        <v>39</v>
      </c>
      <c r="F977" s="191">
        <v>39</v>
      </c>
      <c r="G977" s="191">
        <v>0</v>
      </c>
      <c r="H977" s="192">
        <v>1</v>
      </c>
    </row>
    <row r="978" spans="1:8" ht="14.25" customHeight="1">
      <c r="A978" s="265"/>
      <c r="B978" s="9" t="s">
        <v>81</v>
      </c>
      <c r="C978" s="205" t="s">
        <v>645</v>
      </c>
      <c r="D978" s="193">
        <v>112</v>
      </c>
      <c r="E978" s="193">
        <v>111</v>
      </c>
      <c r="F978" s="193">
        <v>111</v>
      </c>
      <c r="G978" s="193"/>
      <c r="H978" s="169">
        <v>1.5</v>
      </c>
    </row>
    <row r="979" spans="1:8" ht="14.25" customHeight="1">
      <c r="A979" s="265"/>
      <c r="B979" s="9" t="s">
        <v>81</v>
      </c>
      <c r="C979" s="205" t="s">
        <v>641</v>
      </c>
      <c r="D979" s="193">
        <v>24</v>
      </c>
      <c r="E979" s="193">
        <v>24</v>
      </c>
      <c r="F979" s="193">
        <v>24</v>
      </c>
      <c r="G979" s="193"/>
      <c r="H979" s="169">
        <v>0.5</v>
      </c>
    </row>
    <row r="980" spans="1:8" ht="14.25" customHeight="1">
      <c r="A980" s="261"/>
      <c r="B980" s="6" t="s">
        <v>153</v>
      </c>
      <c r="C980" s="93" t="s">
        <v>465</v>
      </c>
      <c r="D980" s="121">
        <v>49</v>
      </c>
      <c r="E980" s="121">
        <v>44</v>
      </c>
      <c r="F980" s="121">
        <v>44</v>
      </c>
      <c r="G980" s="121">
        <v>0</v>
      </c>
      <c r="H980" s="168" t="s">
        <v>586</v>
      </c>
    </row>
    <row r="981" spans="1:8" ht="14.25" customHeight="1">
      <c r="A981" s="262">
        <v>10</v>
      </c>
      <c r="B981" s="4" t="s">
        <v>172</v>
      </c>
      <c r="C981" s="233"/>
      <c r="D981" s="116">
        <f>SUM(D982:D986)</f>
        <v>269</v>
      </c>
      <c r="E981" s="116">
        <f>SUM(E982:E986)</f>
        <v>210</v>
      </c>
      <c r="F981" s="116">
        <f>SUM(F982:F986)</f>
        <v>171</v>
      </c>
      <c r="G981" s="116">
        <f>SUM(G982:G986)</f>
        <v>39</v>
      </c>
      <c r="H981" s="162"/>
    </row>
    <row r="982" spans="1:8" ht="14.25" customHeight="1">
      <c r="A982" s="260"/>
      <c r="B982" s="5" t="s">
        <v>119</v>
      </c>
      <c r="C982" s="57"/>
      <c r="D982" s="191"/>
      <c r="E982" s="191"/>
      <c r="F982" s="191"/>
      <c r="G982" s="191"/>
      <c r="H982" s="192"/>
    </row>
    <row r="983" spans="1:8" ht="14.25" customHeight="1">
      <c r="A983" s="260"/>
      <c r="B983" s="5" t="s">
        <v>159</v>
      </c>
      <c r="C983" s="57" t="s">
        <v>388</v>
      </c>
      <c r="D983" s="191">
        <v>35</v>
      </c>
      <c r="E983" s="191">
        <v>35</v>
      </c>
      <c r="F983" s="191">
        <v>35</v>
      </c>
      <c r="G983" s="191">
        <v>0</v>
      </c>
      <c r="H983" s="192">
        <v>1.2</v>
      </c>
    </row>
    <row r="984" spans="1:8" ht="14.25" customHeight="1">
      <c r="A984" s="260"/>
      <c r="B984" s="5" t="s">
        <v>159</v>
      </c>
      <c r="C984" s="57" t="s">
        <v>392</v>
      </c>
      <c r="D984" s="191">
        <v>88</v>
      </c>
      <c r="E984" s="191">
        <v>39</v>
      </c>
      <c r="F984" s="191">
        <v>0</v>
      </c>
      <c r="G984" s="191">
        <v>39</v>
      </c>
      <c r="H984" s="192">
        <v>1.5</v>
      </c>
    </row>
    <row r="985" spans="1:8" ht="14.25" customHeight="1">
      <c r="A985" s="260"/>
      <c r="B985" s="5" t="s">
        <v>81</v>
      </c>
      <c r="C985" s="57" t="s">
        <v>660</v>
      </c>
      <c r="D985" s="191">
        <v>120</v>
      </c>
      <c r="E985" s="191">
        <v>111</v>
      </c>
      <c r="F985" s="191">
        <v>111</v>
      </c>
      <c r="G985" s="191"/>
      <c r="H985" s="192">
        <v>0.6</v>
      </c>
    </row>
    <row r="986" spans="1:8" ht="14.25" customHeight="1">
      <c r="A986" s="261"/>
      <c r="B986" s="6" t="s">
        <v>81</v>
      </c>
      <c r="C986" s="93" t="s">
        <v>638</v>
      </c>
      <c r="D986" s="121">
        <v>26</v>
      </c>
      <c r="E986" s="121">
        <v>25</v>
      </c>
      <c r="F986" s="121">
        <v>25</v>
      </c>
      <c r="G986" s="121"/>
      <c r="H986" s="168">
        <v>0.7</v>
      </c>
    </row>
    <row r="987" spans="1:8" ht="14.25" customHeight="1">
      <c r="A987" s="262">
        <v>11</v>
      </c>
      <c r="B987" s="4" t="s">
        <v>258</v>
      </c>
      <c r="C987" s="233"/>
      <c r="D987" s="116">
        <f>SUM(D988:D989)</f>
        <v>300</v>
      </c>
      <c r="E987" s="116">
        <f>SUM(E988:E989)</f>
        <v>249</v>
      </c>
      <c r="F987" s="116">
        <f>SUM(F988:F989)</f>
        <v>242</v>
      </c>
      <c r="G987" s="116">
        <f>SUM(G988:G989)</f>
        <v>0</v>
      </c>
      <c r="H987" s="162"/>
    </row>
    <row r="988" spans="1:8" ht="14.25" customHeight="1">
      <c r="A988" s="263"/>
      <c r="B988" s="48" t="s">
        <v>134</v>
      </c>
      <c r="C988" s="237" t="s">
        <v>535</v>
      </c>
      <c r="D988" s="125">
        <v>200</v>
      </c>
      <c r="E988" s="125">
        <v>158</v>
      </c>
      <c r="F988" s="125">
        <v>151</v>
      </c>
      <c r="G988" s="125">
        <v>0</v>
      </c>
      <c r="H988" s="171">
        <v>0.7</v>
      </c>
    </row>
    <row r="989" spans="1:8" ht="14.25" customHeight="1">
      <c r="A989" s="261"/>
      <c r="B989" s="6" t="s">
        <v>81</v>
      </c>
      <c r="C989" s="93" t="s">
        <v>660</v>
      </c>
      <c r="D989" s="121">
        <v>100</v>
      </c>
      <c r="E989" s="121">
        <v>91</v>
      </c>
      <c r="F989" s="121">
        <v>91</v>
      </c>
      <c r="G989" s="121"/>
      <c r="H989" s="168">
        <v>0.5</v>
      </c>
    </row>
    <row r="990" spans="1:8" ht="14.25" customHeight="1">
      <c r="A990" s="262">
        <v>12</v>
      </c>
      <c r="B990" s="4" t="s">
        <v>223</v>
      </c>
      <c r="C990" s="233"/>
      <c r="D990" s="116">
        <f>SUM(D991)</f>
        <v>30</v>
      </c>
      <c r="E990" s="116">
        <f>SUM(E991)</f>
        <v>7</v>
      </c>
      <c r="F990" s="116">
        <f>SUM(F991)</f>
        <v>7</v>
      </c>
      <c r="G990" s="116">
        <f>SUM(G991)</f>
        <v>0</v>
      </c>
      <c r="H990" s="162"/>
    </row>
    <row r="991" spans="1:8" ht="14.25" customHeight="1">
      <c r="A991" s="261"/>
      <c r="B991" s="6" t="s">
        <v>81</v>
      </c>
      <c r="C991" s="93" t="s">
        <v>639</v>
      </c>
      <c r="D991" s="121">
        <v>30</v>
      </c>
      <c r="E991" s="121">
        <v>7</v>
      </c>
      <c r="F991" s="121">
        <v>7</v>
      </c>
      <c r="G991" s="121"/>
      <c r="H991" s="168">
        <v>0.8</v>
      </c>
    </row>
    <row r="992" spans="1:8" ht="14.25" customHeight="1">
      <c r="A992" s="257">
        <v>13</v>
      </c>
      <c r="B992" s="2" t="s">
        <v>219</v>
      </c>
      <c r="C992" s="230"/>
      <c r="D992" s="102">
        <f>SUM(D993)</f>
        <v>42</v>
      </c>
      <c r="E992" s="102">
        <f>SUM(E993)</f>
        <v>35</v>
      </c>
      <c r="F992" s="102">
        <f>SUM(F993)</f>
        <v>35</v>
      </c>
      <c r="G992" s="102">
        <f>SUM(G993)</f>
        <v>0</v>
      </c>
      <c r="H992" s="144"/>
    </row>
    <row r="993" spans="1:8" ht="14.25" customHeight="1">
      <c r="A993" s="261"/>
      <c r="B993" s="6" t="s">
        <v>81</v>
      </c>
      <c r="C993" s="93" t="s">
        <v>645</v>
      </c>
      <c r="D993" s="121">
        <v>42</v>
      </c>
      <c r="E993" s="121">
        <v>35</v>
      </c>
      <c r="F993" s="121">
        <v>35</v>
      </c>
      <c r="G993" s="121"/>
      <c r="H993" s="168">
        <v>0.9</v>
      </c>
    </row>
    <row r="994" spans="1:8" ht="14.25" customHeight="1">
      <c r="A994" s="257">
        <v>14</v>
      </c>
      <c r="B994" s="2" t="s">
        <v>291</v>
      </c>
      <c r="C994" s="230"/>
      <c r="D994" s="102">
        <f>SUM(D995)</f>
        <v>100</v>
      </c>
      <c r="E994" s="102">
        <f>SUM(E995)</f>
        <v>24</v>
      </c>
      <c r="F994" s="102">
        <f>SUM(F995)</f>
        <v>24</v>
      </c>
      <c r="G994" s="102">
        <f>SUM(G995)</f>
        <v>0</v>
      </c>
      <c r="H994" s="144"/>
    </row>
    <row r="995" spans="1:8" ht="14.25" customHeight="1">
      <c r="A995" s="261"/>
      <c r="B995" s="6" t="s">
        <v>81</v>
      </c>
      <c r="C995" s="93" t="s">
        <v>408</v>
      </c>
      <c r="D995" s="121">
        <v>100</v>
      </c>
      <c r="E995" s="121">
        <v>24</v>
      </c>
      <c r="F995" s="121">
        <v>24</v>
      </c>
      <c r="G995" s="121"/>
      <c r="H995" s="168">
        <v>1.3</v>
      </c>
    </row>
    <row r="996" spans="1:8" ht="14.25" customHeight="1">
      <c r="A996" s="262">
        <v>15</v>
      </c>
      <c r="B996" s="2" t="s">
        <v>109</v>
      </c>
      <c r="C996" s="39"/>
      <c r="D996" s="119">
        <f>SUM(D997:D999)</f>
        <v>498</v>
      </c>
      <c r="E996" s="119">
        <f>SUM(E997:E999)</f>
        <v>418</v>
      </c>
      <c r="F996" s="119">
        <f>SUM(F997:F999)</f>
        <v>418</v>
      </c>
      <c r="G996" s="119">
        <f>SUM(G997:G999)</f>
        <v>0</v>
      </c>
      <c r="H996" s="166"/>
    </row>
    <row r="997" spans="1:8" ht="14.25" customHeight="1">
      <c r="A997" s="262"/>
      <c r="B997" s="7" t="s">
        <v>159</v>
      </c>
      <c r="C997" s="39" t="s">
        <v>506</v>
      </c>
      <c r="D997" s="194">
        <v>120</v>
      </c>
      <c r="E997" s="194">
        <v>93</v>
      </c>
      <c r="F997" s="194">
        <v>93</v>
      </c>
      <c r="G997" s="194">
        <v>0</v>
      </c>
      <c r="H997" s="166">
        <v>1</v>
      </c>
    </row>
    <row r="998" spans="1:8" ht="14.25" customHeight="1">
      <c r="A998" s="262"/>
      <c r="B998" s="7" t="s">
        <v>159</v>
      </c>
      <c r="C998" s="39" t="s">
        <v>415</v>
      </c>
      <c r="D998" s="194">
        <v>298</v>
      </c>
      <c r="E998" s="194">
        <v>259</v>
      </c>
      <c r="F998" s="194">
        <v>259</v>
      </c>
      <c r="G998" s="194">
        <v>0</v>
      </c>
      <c r="H998" s="166">
        <v>1</v>
      </c>
    </row>
    <row r="999" spans="1:8" ht="14.25" customHeight="1">
      <c r="A999" s="261"/>
      <c r="B999" s="6" t="s">
        <v>81</v>
      </c>
      <c r="C999" s="93" t="s">
        <v>646</v>
      </c>
      <c r="D999" s="121">
        <v>80</v>
      </c>
      <c r="E999" s="121">
        <v>66</v>
      </c>
      <c r="F999" s="121">
        <v>66</v>
      </c>
      <c r="G999" s="121"/>
      <c r="H999" s="168">
        <v>0.7</v>
      </c>
    </row>
    <row r="1000" spans="1:8" ht="14.25" customHeight="1">
      <c r="A1000" s="257">
        <v>16</v>
      </c>
      <c r="B1000" s="2" t="s">
        <v>70</v>
      </c>
      <c r="C1000" s="35"/>
      <c r="D1000" s="108">
        <f>SUM(D1001)</f>
        <v>4</v>
      </c>
      <c r="E1000" s="108">
        <f>SUM(E1001)</f>
        <v>4</v>
      </c>
      <c r="F1000" s="108">
        <f>SUM(F1001)</f>
        <v>4</v>
      </c>
      <c r="G1000" s="108">
        <f>SUM(G1001)</f>
        <v>0</v>
      </c>
      <c r="H1000" s="157"/>
    </row>
    <row r="1001" spans="1:8" ht="14.25" customHeight="1">
      <c r="A1001" s="261"/>
      <c r="B1001" s="6" t="s">
        <v>81</v>
      </c>
      <c r="C1001" s="93" t="s">
        <v>651</v>
      </c>
      <c r="D1001" s="121">
        <v>4</v>
      </c>
      <c r="E1001" s="121">
        <v>4</v>
      </c>
      <c r="F1001" s="121">
        <v>4</v>
      </c>
      <c r="G1001" s="121"/>
      <c r="H1001" s="168">
        <v>1.1</v>
      </c>
    </row>
    <row r="1002" spans="1:8" ht="14.25" customHeight="1">
      <c r="A1002" s="262">
        <v>17</v>
      </c>
      <c r="B1002" s="4" t="s">
        <v>113</v>
      </c>
      <c r="C1002" s="39"/>
      <c r="D1002" s="119">
        <f>SUM(D1003:D1007)</f>
        <v>880</v>
      </c>
      <c r="E1002" s="119">
        <f>SUM(E1003:E1007)</f>
        <v>693</v>
      </c>
      <c r="F1002" s="119">
        <f>SUM(F1003:F1007)</f>
        <v>693</v>
      </c>
      <c r="G1002" s="119">
        <f>SUM(G1003:G1007)</f>
        <v>0</v>
      </c>
      <c r="H1002" s="157"/>
    </row>
    <row r="1003" spans="1:8" ht="14.25" customHeight="1">
      <c r="A1003" s="259"/>
      <c r="B1003" s="7" t="s">
        <v>134</v>
      </c>
      <c r="C1003" s="39" t="s">
        <v>536</v>
      </c>
      <c r="D1003" s="194">
        <v>500</v>
      </c>
      <c r="E1003" s="194">
        <v>455</v>
      </c>
      <c r="F1003" s="194">
        <v>455</v>
      </c>
      <c r="G1003" s="194">
        <v>0</v>
      </c>
      <c r="H1003" s="166">
        <v>0.5</v>
      </c>
    </row>
    <row r="1004" spans="1:8" ht="14.25" customHeight="1">
      <c r="A1004" s="262"/>
      <c r="B1004" s="7" t="s">
        <v>159</v>
      </c>
      <c r="C1004" s="39" t="s">
        <v>506</v>
      </c>
      <c r="D1004" s="194">
        <v>141</v>
      </c>
      <c r="E1004" s="194">
        <v>21</v>
      </c>
      <c r="F1004" s="194">
        <v>21</v>
      </c>
      <c r="G1004" s="194">
        <v>0</v>
      </c>
      <c r="H1004" s="166">
        <v>1</v>
      </c>
    </row>
    <row r="1005" spans="1:8" ht="14.25" customHeight="1">
      <c r="A1005" s="260"/>
      <c r="B1005" s="5" t="s">
        <v>81</v>
      </c>
      <c r="C1005" s="57" t="s">
        <v>676</v>
      </c>
      <c r="D1005" s="191">
        <v>9</v>
      </c>
      <c r="E1005" s="191">
        <v>3</v>
      </c>
      <c r="F1005" s="191">
        <v>3</v>
      </c>
      <c r="G1005" s="191"/>
      <c r="H1005" s="192">
        <v>0.3</v>
      </c>
    </row>
    <row r="1006" spans="1:8" ht="14.25" customHeight="1">
      <c r="A1006" s="265"/>
      <c r="B1006" s="9" t="s">
        <v>81</v>
      </c>
      <c r="C1006" s="205" t="s">
        <v>651</v>
      </c>
      <c r="D1006" s="193">
        <v>30</v>
      </c>
      <c r="E1006" s="193">
        <v>24</v>
      </c>
      <c r="F1006" s="193">
        <v>24</v>
      </c>
      <c r="G1006" s="193"/>
      <c r="H1006" s="169">
        <v>0.6</v>
      </c>
    </row>
    <row r="1007" spans="1:8" ht="14.25" customHeight="1">
      <c r="A1007" s="265"/>
      <c r="B1007" s="9" t="s">
        <v>81</v>
      </c>
      <c r="C1007" s="205" t="s">
        <v>661</v>
      </c>
      <c r="D1007" s="193">
        <v>200</v>
      </c>
      <c r="E1007" s="193">
        <v>190</v>
      </c>
      <c r="F1007" s="193">
        <v>190</v>
      </c>
      <c r="G1007" s="193"/>
      <c r="H1007" s="169">
        <v>0.7</v>
      </c>
    </row>
    <row r="1008" spans="1:8" ht="14.25" customHeight="1">
      <c r="A1008" s="257">
        <v>18</v>
      </c>
      <c r="B1008" s="2" t="s">
        <v>239</v>
      </c>
      <c r="C1008" s="35"/>
      <c r="D1008" s="108">
        <f>SUM(D1009)</f>
        <v>30</v>
      </c>
      <c r="E1008" s="108">
        <f>SUM(E1009)</f>
        <v>8</v>
      </c>
      <c r="F1008" s="108">
        <f>SUM(F1009)</f>
        <v>8</v>
      </c>
      <c r="G1008" s="108">
        <f>SUM(G1009)</f>
        <v>0</v>
      </c>
      <c r="H1008" s="157"/>
    </row>
    <row r="1009" spans="1:8" ht="14.25" customHeight="1">
      <c r="A1009" s="261"/>
      <c r="B1009" s="6" t="s">
        <v>81</v>
      </c>
      <c r="C1009" s="93" t="s">
        <v>639</v>
      </c>
      <c r="D1009" s="121">
        <v>30</v>
      </c>
      <c r="E1009" s="121">
        <v>8</v>
      </c>
      <c r="F1009" s="121">
        <v>8</v>
      </c>
      <c r="G1009" s="121"/>
      <c r="H1009" s="168">
        <v>0.8</v>
      </c>
    </row>
    <row r="1010" spans="1:8" ht="14.25" customHeight="1">
      <c r="A1010" s="257">
        <v>19</v>
      </c>
      <c r="B1010" s="2" t="s">
        <v>82</v>
      </c>
      <c r="C1010" s="230"/>
      <c r="D1010" s="102">
        <f>SUM(D1011:D1018)</f>
        <v>2398</v>
      </c>
      <c r="E1010" s="102">
        <f>SUM(E1011:E1018)</f>
        <v>570</v>
      </c>
      <c r="F1010" s="102">
        <f>SUM(F1011:F1018)</f>
        <v>545</v>
      </c>
      <c r="G1010" s="102">
        <f>SUM(G1011:G1018)</f>
        <v>0</v>
      </c>
      <c r="H1010" s="144"/>
    </row>
    <row r="1011" spans="1:8" ht="14.25" customHeight="1">
      <c r="A1011" s="265"/>
      <c r="B1011" s="5" t="s">
        <v>159</v>
      </c>
      <c r="C1011" s="205" t="s">
        <v>373</v>
      </c>
      <c r="D1011" s="193">
        <v>157</v>
      </c>
      <c r="E1011" s="193">
        <v>157</v>
      </c>
      <c r="F1011" s="193">
        <v>157</v>
      </c>
      <c r="G1011" s="193">
        <v>0</v>
      </c>
      <c r="H1011" s="169">
        <v>1.2</v>
      </c>
    </row>
    <row r="1012" spans="1:8" ht="14.25" customHeight="1">
      <c r="A1012" s="265"/>
      <c r="B1012" s="5" t="s">
        <v>159</v>
      </c>
      <c r="C1012" s="205" t="s">
        <v>484</v>
      </c>
      <c r="D1012" s="193">
        <v>26</v>
      </c>
      <c r="E1012" s="193">
        <v>26</v>
      </c>
      <c r="F1012" s="193">
        <v>26</v>
      </c>
      <c r="G1012" s="193">
        <v>0</v>
      </c>
      <c r="H1012" s="169">
        <v>1.2</v>
      </c>
    </row>
    <row r="1013" spans="1:8" ht="14.25" customHeight="1">
      <c r="A1013" s="265"/>
      <c r="B1013" s="5" t="s">
        <v>159</v>
      </c>
      <c r="C1013" s="205" t="s">
        <v>377</v>
      </c>
      <c r="D1013" s="193">
        <v>25</v>
      </c>
      <c r="E1013" s="193">
        <v>25</v>
      </c>
      <c r="F1013" s="193">
        <v>0</v>
      </c>
      <c r="G1013" s="193">
        <v>0</v>
      </c>
      <c r="H1013" s="169">
        <v>1.5</v>
      </c>
    </row>
    <row r="1014" spans="1:8" ht="14.25" customHeight="1">
      <c r="A1014" s="265"/>
      <c r="B1014" s="5" t="s">
        <v>153</v>
      </c>
      <c r="C1014" s="205" t="s">
        <v>421</v>
      </c>
      <c r="D1014" s="193">
        <v>500</v>
      </c>
      <c r="E1014" s="193">
        <v>11</v>
      </c>
      <c r="F1014" s="193">
        <v>11</v>
      </c>
      <c r="G1014" s="193">
        <v>0</v>
      </c>
      <c r="H1014" s="169">
        <v>1</v>
      </c>
    </row>
    <row r="1015" spans="1:8" ht="14.25" customHeight="1">
      <c r="A1015" s="265"/>
      <c r="B1015" s="5" t="s">
        <v>690</v>
      </c>
      <c r="C1015" s="205" t="s">
        <v>651</v>
      </c>
      <c r="D1015" s="193">
        <v>1247</v>
      </c>
      <c r="E1015" s="193">
        <v>263</v>
      </c>
      <c r="F1015" s="193">
        <v>263</v>
      </c>
      <c r="G1015" s="193"/>
      <c r="H1015" s="169">
        <v>1.2</v>
      </c>
    </row>
    <row r="1016" spans="1:8" ht="14.25" customHeight="1">
      <c r="A1016" s="265"/>
      <c r="B1016" s="5" t="s">
        <v>690</v>
      </c>
      <c r="C1016" s="205" t="s">
        <v>641</v>
      </c>
      <c r="D1016" s="193">
        <v>3</v>
      </c>
      <c r="E1016" s="193">
        <v>3</v>
      </c>
      <c r="F1016" s="193">
        <v>3</v>
      </c>
      <c r="G1016" s="193"/>
      <c r="H1016" s="169">
        <v>0.2</v>
      </c>
    </row>
    <row r="1017" spans="1:8" ht="14.25" customHeight="1">
      <c r="A1017" s="265"/>
      <c r="B1017" s="9" t="s">
        <v>81</v>
      </c>
      <c r="C1017" s="205" t="s">
        <v>639</v>
      </c>
      <c r="D1017" s="193">
        <v>380</v>
      </c>
      <c r="E1017" s="193">
        <v>26</v>
      </c>
      <c r="F1017" s="193">
        <v>26</v>
      </c>
      <c r="G1017" s="193"/>
      <c r="H1017" s="169">
        <v>1.5</v>
      </c>
    </row>
    <row r="1018" spans="1:8" ht="14.25" customHeight="1">
      <c r="A1018" s="265"/>
      <c r="B1018" s="9" t="s">
        <v>81</v>
      </c>
      <c r="C1018" s="205" t="s">
        <v>649</v>
      </c>
      <c r="D1018" s="193">
        <v>60</v>
      </c>
      <c r="E1018" s="193">
        <v>59</v>
      </c>
      <c r="F1018" s="193">
        <v>59</v>
      </c>
      <c r="G1018" s="193"/>
      <c r="H1018" s="169">
        <v>0.5</v>
      </c>
    </row>
    <row r="1019" spans="1:8" ht="14.25" customHeight="1">
      <c r="A1019" s="257">
        <v>20</v>
      </c>
      <c r="B1019" s="2" t="s">
        <v>257</v>
      </c>
      <c r="C1019" s="35"/>
      <c r="D1019" s="108">
        <f>SUM(D1020:D1021)</f>
        <v>290</v>
      </c>
      <c r="E1019" s="108">
        <f>SUM(E1020:E1021)</f>
        <v>215</v>
      </c>
      <c r="F1019" s="108">
        <f>SUM(F1020:F1021)</f>
        <v>215</v>
      </c>
      <c r="G1019" s="108">
        <f>SUM(G1020:G1021)</f>
        <v>0</v>
      </c>
      <c r="H1019" s="157"/>
    </row>
    <row r="1020" spans="1:8" ht="14.25" customHeight="1">
      <c r="A1020" s="263"/>
      <c r="B1020" s="48" t="s">
        <v>81</v>
      </c>
      <c r="C1020" s="19" t="s">
        <v>645</v>
      </c>
      <c r="D1020" s="120">
        <v>50</v>
      </c>
      <c r="E1020" s="120">
        <v>47</v>
      </c>
      <c r="F1020" s="120">
        <v>47</v>
      </c>
      <c r="G1020" s="120"/>
      <c r="H1020" s="160">
        <v>1.3</v>
      </c>
    </row>
    <row r="1021" spans="1:8" ht="14.25" customHeight="1">
      <c r="A1021" s="261"/>
      <c r="B1021" s="6" t="s">
        <v>81</v>
      </c>
      <c r="C1021" s="93" t="s">
        <v>637</v>
      </c>
      <c r="D1021" s="121">
        <v>240</v>
      </c>
      <c r="E1021" s="121">
        <v>168</v>
      </c>
      <c r="F1021" s="121">
        <v>168</v>
      </c>
      <c r="G1021" s="121"/>
      <c r="H1021" s="168">
        <v>1</v>
      </c>
    </row>
    <row r="1022" spans="1:8" s="3" customFormat="1" ht="14.25" customHeight="1">
      <c r="A1022" s="257">
        <v>21</v>
      </c>
      <c r="B1022" s="2" t="s">
        <v>306</v>
      </c>
      <c r="C1022" s="44"/>
      <c r="D1022" s="108">
        <f>SUM(D1023:D1024)</f>
        <v>625</v>
      </c>
      <c r="E1022" s="108">
        <f>SUM(E1023:E1024)</f>
        <v>512</v>
      </c>
      <c r="F1022" s="108">
        <f>SUM(F1023:F1024)</f>
        <v>512</v>
      </c>
      <c r="G1022" s="108">
        <f>SUM(G1023:G1024)</f>
        <v>0</v>
      </c>
      <c r="H1022" s="154"/>
    </row>
    <row r="1023" spans="1:8" ht="14.25" customHeight="1">
      <c r="A1023" s="260"/>
      <c r="B1023" s="5" t="s">
        <v>134</v>
      </c>
      <c r="C1023" s="57" t="s">
        <v>537</v>
      </c>
      <c r="D1023" s="191">
        <v>380</v>
      </c>
      <c r="E1023" s="191">
        <v>377</v>
      </c>
      <c r="F1023" s="191">
        <v>377</v>
      </c>
      <c r="G1023" s="191">
        <v>0</v>
      </c>
      <c r="H1023" s="192">
        <v>1.2</v>
      </c>
    </row>
    <row r="1024" spans="1:8" ht="14.25" customHeight="1">
      <c r="A1024" s="261"/>
      <c r="B1024" s="6" t="s">
        <v>134</v>
      </c>
      <c r="C1024" s="93" t="s">
        <v>538</v>
      </c>
      <c r="D1024" s="121">
        <v>245</v>
      </c>
      <c r="E1024" s="121">
        <v>135</v>
      </c>
      <c r="F1024" s="121">
        <v>135</v>
      </c>
      <c r="G1024" s="121">
        <v>0</v>
      </c>
      <c r="H1024" s="168">
        <v>1.2</v>
      </c>
    </row>
    <row r="1025" spans="1:8" s="3" customFormat="1" ht="14.25" customHeight="1">
      <c r="A1025" s="262">
        <v>22</v>
      </c>
      <c r="B1025" s="4" t="s">
        <v>307</v>
      </c>
      <c r="C1025" s="43"/>
      <c r="D1025" s="119">
        <f>SUM(D1026)</f>
        <v>200</v>
      </c>
      <c r="E1025" s="119">
        <f>SUM(E1026)</f>
        <v>131</v>
      </c>
      <c r="F1025" s="119">
        <f>SUM(F1026)</f>
        <v>122</v>
      </c>
      <c r="G1025" s="119">
        <f>SUM(G1026)</f>
        <v>0</v>
      </c>
      <c r="H1025" s="218"/>
    </row>
    <row r="1026" spans="1:8" ht="14.25" customHeight="1">
      <c r="A1026" s="261"/>
      <c r="B1026" s="6" t="s">
        <v>134</v>
      </c>
      <c r="C1026" s="93" t="s">
        <v>537</v>
      </c>
      <c r="D1026" s="121">
        <v>200</v>
      </c>
      <c r="E1026" s="121">
        <v>131</v>
      </c>
      <c r="F1026" s="121">
        <v>122</v>
      </c>
      <c r="G1026" s="121">
        <v>0</v>
      </c>
      <c r="H1026" s="168" t="s">
        <v>790</v>
      </c>
    </row>
    <row r="1027" spans="1:8" ht="14.25" customHeight="1">
      <c r="A1027" s="257">
        <v>23</v>
      </c>
      <c r="B1027" s="2" t="s">
        <v>308</v>
      </c>
      <c r="C1027" s="35"/>
      <c r="D1027" s="108">
        <f>SUM(D1028)</f>
        <v>200</v>
      </c>
      <c r="E1027" s="108">
        <f>SUM(E1028)</f>
        <v>179</v>
      </c>
      <c r="F1027" s="108">
        <f>SUM(F1028)</f>
        <v>179</v>
      </c>
      <c r="G1027" s="108">
        <f>SUM(G1028)</f>
        <v>0</v>
      </c>
      <c r="H1027" s="154"/>
    </row>
    <row r="1028" spans="1:8" ht="14.25" customHeight="1">
      <c r="A1028" s="261"/>
      <c r="B1028" s="6" t="s">
        <v>134</v>
      </c>
      <c r="C1028" s="93" t="s">
        <v>537</v>
      </c>
      <c r="D1028" s="121">
        <v>200</v>
      </c>
      <c r="E1028" s="121">
        <v>179</v>
      </c>
      <c r="F1028" s="121">
        <v>179</v>
      </c>
      <c r="G1028" s="121">
        <v>0</v>
      </c>
      <c r="H1028" s="168">
        <v>0.5</v>
      </c>
    </row>
    <row r="1029" spans="1:8" ht="14.25" customHeight="1">
      <c r="A1029" s="262">
        <v>24</v>
      </c>
      <c r="B1029" s="4" t="s">
        <v>53</v>
      </c>
      <c r="C1029" s="233"/>
      <c r="D1029" s="116">
        <f>SUM(D1030)</f>
        <v>60</v>
      </c>
      <c r="E1029" s="116">
        <f>SUM(E1030)</f>
        <v>4</v>
      </c>
      <c r="F1029" s="116">
        <f>SUM(F1030)</f>
        <v>4</v>
      </c>
      <c r="G1029" s="116">
        <f>SUM(G1030)</f>
        <v>0</v>
      </c>
      <c r="H1029" s="162"/>
    </row>
    <row r="1030" spans="1:8" ht="14.25" customHeight="1">
      <c r="A1030" s="261"/>
      <c r="B1030" s="6" t="s">
        <v>81</v>
      </c>
      <c r="C1030" s="93" t="s">
        <v>643</v>
      </c>
      <c r="D1030" s="121">
        <v>60</v>
      </c>
      <c r="E1030" s="121">
        <v>4</v>
      </c>
      <c r="F1030" s="121">
        <v>4</v>
      </c>
      <c r="G1030" s="121"/>
      <c r="H1030" s="168">
        <v>1.5</v>
      </c>
    </row>
    <row r="1031" spans="1:8" ht="14.25" customHeight="1">
      <c r="A1031" s="257">
        <v>25</v>
      </c>
      <c r="B1031" s="2" t="s">
        <v>143</v>
      </c>
      <c r="C1031" s="35"/>
      <c r="D1031" s="108">
        <f>SUM(D1032:D1037)</f>
        <v>206</v>
      </c>
      <c r="E1031" s="108">
        <f>SUM(E1032:E1037)</f>
        <v>73</v>
      </c>
      <c r="F1031" s="108">
        <f>SUM(F1032:F1037)</f>
        <v>73</v>
      </c>
      <c r="G1031" s="108">
        <f>SUM(G1032:G1037)</f>
        <v>0</v>
      </c>
      <c r="H1031" s="157"/>
    </row>
    <row r="1032" spans="1:8" ht="14.25" customHeight="1">
      <c r="A1032" s="260"/>
      <c r="B1032" s="5" t="s">
        <v>153</v>
      </c>
      <c r="C1032" s="57" t="s">
        <v>468</v>
      </c>
      <c r="D1032" s="191">
        <v>20</v>
      </c>
      <c r="E1032" s="191">
        <v>20</v>
      </c>
      <c r="F1032" s="191">
        <v>20</v>
      </c>
      <c r="G1032" s="191">
        <v>0</v>
      </c>
      <c r="H1032" s="192">
        <v>0.5</v>
      </c>
    </row>
    <row r="1033" spans="1:8" ht="14.25" customHeight="1">
      <c r="A1033" s="260"/>
      <c r="B1033" s="5" t="s">
        <v>153</v>
      </c>
      <c r="C1033" s="57" t="s">
        <v>465</v>
      </c>
      <c r="D1033" s="191">
        <v>50</v>
      </c>
      <c r="E1033" s="191">
        <v>24</v>
      </c>
      <c r="F1033" s="191">
        <v>24</v>
      </c>
      <c r="G1033" s="191">
        <v>0</v>
      </c>
      <c r="H1033" s="192">
        <v>0.7</v>
      </c>
    </row>
    <row r="1034" spans="1:8" ht="14.25" customHeight="1">
      <c r="A1034" s="260"/>
      <c r="B1034" s="5" t="s">
        <v>153</v>
      </c>
      <c r="C1034" s="57" t="s">
        <v>416</v>
      </c>
      <c r="D1034" s="191">
        <v>111</v>
      </c>
      <c r="E1034" s="191">
        <v>15</v>
      </c>
      <c r="F1034" s="191">
        <v>15</v>
      </c>
      <c r="G1034" s="191">
        <v>0</v>
      </c>
      <c r="H1034" s="192">
        <v>1</v>
      </c>
    </row>
    <row r="1035" spans="1:8" ht="14.25" customHeight="1">
      <c r="A1035" s="265"/>
      <c r="B1035" s="9" t="s">
        <v>81</v>
      </c>
      <c r="C1035" s="205" t="s">
        <v>639</v>
      </c>
      <c r="D1035" s="193">
        <v>15</v>
      </c>
      <c r="E1035" s="193">
        <v>4</v>
      </c>
      <c r="F1035" s="193">
        <v>4</v>
      </c>
      <c r="G1035" s="193"/>
      <c r="H1035" s="169">
        <v>1.5</v>
      </c>
    </row>
    <row r="1036" spans="1:8" ht="14.25" customHeight="1">
      <c r="A1036" s="265"/>
      <c r="B1036" s="9" t="s">
        <v>81</v>
      </c>
      <c r="C1036" s="205" t="s">
        <v>641</v>
      </c>
      <c r="D1036" s="193">
        <v>2</v>
      </c>
      <c r="E1036" s="193">
        <v>2</v>
      </c>
      <c r="F1036" s="193">
        <v>2</v>
      </c>
      <c r="G1036" s="193"/>
      <c r="H1036" s="169">
        <v>0.2</v>
      </c>
    </row>
    <row r="1037" spans="1:8" ht="14.25" customHeight="1">
      <c r="A1037" s="380"/>
      <c r="B1037" s="186" t="s">
        <v>81</v>
      </c>
      <c r="C1037" s="299" t="s">
        <v>671</v>
      </c>
      <c r="D1037" s="214">
        <v>8</v>
      </c>
      <c r="E1037" s="214">
        <v>8</v>
      </c>
      <c r="F1037" s="214">
        <v>8</v>
      </c>
      <c r="G1037" s="214"/>
      <c r="H1037" s="300">
        <v>0.5</v>
      </c>
    </row>
    <row r="1038" spans="1:8" ht="14.25" customHeight="1">
      <c r="A1038" s="262">
        <v>26</v>
      </c>
      <c r="B1038" s="4" t="s">
        <v>104</v>
      </c>
      <c r="C1038" s="39"/>
      <c r="D1038" s="119">
        <f>SUM(D1039:D1043)</f>
        <v>399</v>
      </c>
      <c r="E1038" s="119">
        <f>SUM(E1039:E1043)</f>
        <v>198</v>
      </c>
      <c r="F1038" s="119">
        <f>SUM(F1039:F1043)</f>
        <v>143</v>
      </c>
      <c r="G1038" s="119">
        <f>SUM(G1039:G1043)</f>
        <v>55</v>
      </c>
      <c r="H1038" s="166"/>
    </row>
    <row r="1039" spans="1:8" ht="14.25" customHeight="1">
      <c r="A1039" s="260"/>
      <c r="B1039" s="5" t="s">
        <v>159</v>
      </c>
      <c r="C1039" s="57" t="s">
        <v>388</v>
      </c>
      <c r="D1039" s="191">
        <v>97</v>
      </c>
      <c r="E1039" s="191">
        <v>3</v>
      </c>
      <c r="F1039" s="191">
        <v>3</v>
      </c>
      <c r="G1039" s="191">
        <v>0</v>
      </c>
      <c r="H1039" s="192">
        <v>2</v>
      </c>
    </row>
    <row r="1040" spans="1:8" ht="14.25" customHeight="1">
      <c r="A1040" s="260"/>
      <c r="B1040" s="5" t="s">
        <v>159</v>
      </c>
      <c r="C1040" s="57" t="s">
        <v>392</v>
      </c>
      <c r="D1040" s="191">
        <v>87</v>
      </c>
      <c r="E1040" s="191">
        <v>55</v>
      </c>
      <c r="F1040" s="191">
        <v>0</v>
      </c>
      <c r="G1040" s="191">
        <v>55</v>
      </c>
      <c r="H1040" s="192">
        <v>2</v>
      </c>
    </row>
    <row r="1041" spans="1:8" ht="14.25" customHeight="1">
      <c r="A1041" s="260"/>
      <c r="B1041" s="5" t="s">
        <v>159</v>
      </c>
      <c r="C1041" s="57"/>
      <c r="D1041" s="191"/>
      <c r="E1041" s="191"/>
      <c r="F1041" s="191"/>
      <c r="G1041" s="191"/>
      <c r="H1041" s="192"/>
    </row>
    <row r="1042" spans="1:8" ht="14.25" customHeight="1">
      <c r="A1042" s="260"/>
      <c r="B1042" s="5" t="s">
        <v>153</v>
      </c>
      <c r="C1042" s="57" t="s">
        <v>379</v>
      </c>
      <c r="D1042" s="191">
        <v>140</v>
      </c>
      <c r="E1042" s="191">
        <v>84</v>
      </c>
      <c r="F1042" s="191">
        <v>84</v>
      </c>
      <c r="G1042" s="191">
        <v>0</v>
      </c>
      <c r="H1042" s="192">
        <v>0.9</v>
      </c>
    </row>
    <row r="1043" spans="1:8" ht="14.25" customHeight="1">
      <c r="A1043" s="260"/>
      <c r="B1043" s="5" t="s">
        <v>153</v>
      </c>
      <c r="C1043" s="57" t="s">
        <v>556</v>
      </c>
      <c r="D1043" s="191">
        <v>75</v>
      </c>
      <c r="E1043" s="191">
        <v>56</v>
      </c>
      <c r="F1043" s="191">
        <v>56</v>
      </c>
      <c r="G1043" s="191">
        <v>0</v>
      </c>
      <c r="H1043" s="192">
        <v>1.8</v>
      </c>
    </row>
    <row r="1044" spans="1:8" ht="14.25" customHeight="1">
      <c r="A1044" s="257">
        <v>27</v>
      </c>
      <c r="B1044" s="2" t="s">
        <v>318</v>
      </c>
      <c r="C1044" s="35"/>
      <c r="D1044" s="108">
        <f>SUM(D1045)</f>
        <v>1</v>
      </c>
      <c r="E1044" s="108">
        <f>SUM(E1045)</f>
        <v>1</v>
      </c>
      <c r="F1044" s="108">
        <f>SUM(F1045)</f>
        <v>1</v>
      </c>
      <c r="G1044" s="108">
        <f>SUM(G1045)</f>
        <v>0</v>
      </c>
      <c r="H1044" s="154"/>
    </row>
    <row r="1045" spans="1:8" ht="14.25" customHeight="1">
      <c r="A1045" s="261"/>
      <c r="B1045" s="6" t="s">
        <v>81</v>
      </c>
      <c r="C1045" s="93" t="s">
        <v>671</v>
      </c>
      <c r="D1045" s="121">
        <v>1</v>
      </c>
      <c r="E1045" s="121">
        <v>1</v>
      </c>
      <c r="F1045" s="121">
        <v>1</v>
      </c>
      <c r="G1045" s="121"/>
      <c r="H1045" s="168">
        <v>0.2</v>
      </c>
    </row>
    <row r="1046" spans="1:8" ht="14.25" customHeight="1">
      <c r="A1046" s="257">
        <v>28</v>
      </c>
      <c r="B1046" s="2" t="s">
        <v>105</v>
      </c>
      <c r="C1046" s="230"/>
      <c r="D1046" s="102">
        <f>SUM(D1047:D1052)</f>
        <v>1746</v>
      </c>
      <c r="E1046" s="102">
        <f>SUM(E1047:E1052)</f>
        <v>751</v>
      </c>
      <c r="F1046" s="102">
        <f>SUM(F1047:F1052)</f>
        <v>320</v>
      </c>
      <c r="G1046" s="102">
        <f>SUM(G1047:G1052)</f>
        <v>0</v>
      </c>
      <c r="H1046" s="144"/>
    </row>
    <row r="1047" spans="1:8" ht="14.25" customHeight="1">
      <c r="A1047" s="260"/>
      <c r="B1047" s="5" t="s">
        <v>119</v>
      </c>
      <c r="C1047" s="57" t="s">
        <v>393</v>
      </c>
      <c r="D1047" s="191">
        <v>200</v>
      </c>
      <c r="E1047" s="191">
        <v>25</v>
      </c>
      <c r="F1047" s="191">
        <v>25</v>
      </c>
      <c r="G1047" s="191"/>
      <c r="H1047" s="192">
        <v>0.8</v>
      </c>
    </row>
    <row r="1048" spans="1:8" ht="14.25" customHeight="1">
      <c r="A1048" s="260"/>
      <c r="B1048" s="5" t="s">
        <v>159</v>
      </c>
      <c r="C1048" s="57" t="s">
        <v>552</v>
      </c>
      <c r="D1048" s="191">
        <v>202</v>
      </c>
      <c r="E1048" s="191">
        <v>192</v>
      </c>
      <c r="F1048" s="191">
        <v>192</v>
      </c>
      <c r="G1048" s="191">
        <v>0</v>
      </c>
      <c r="H1048" s="192">
        <v>2</v>
      </c>
    </row>
    <row r="1049" spans="1:8" ht="14.25" customHeight="1">
      <c r="A1049" s="265"/>
      <c r="B1049" s="5" t="s">
        <v>159</v>
      </c>
      <c r="C1049" s="205" t="s">
        <v>430</v>
      </c>
      <c r="D1049" s="193">
        <v>112</v>
      </c>
      <c r="E1049" s="193">
        <v>85</v>
      </c>
      <c r="F1049" s="193">
        <v>85</v>
      </c>
      <c r="G1049" s="193">
        <v>0</v>
      </c>
      <c r="H1049" s="169">
        <v>2</v>
      </c>
    </row>
    <row r="1050" spans="1:8" ht="14.25" customHeight="1">
      <c r="A1050" s="265"/>
      <c r="B1050" s="5" t="s">
        <v>159</v>
      </c>
      <c r="C1050" s="205" t="s">
        <v>372</v>
      </c>
      <c r="D1050" s="193">
        <v>1200</v>
      </c>
      <c r="E1050" s="193">
        <v>431</v>
      </c>
      <c r="F1050" s="193">
        <v>0</v>
      </c>
      <c r="G1050" s="193">
        <v>0</v>
      </c>
      <c r="H1050" s="169">
        <v>1.5</v>
      </c>
    </row>
    <row r="1051" spans="1:8" ht="14.25" customHeight="1">
      <c r="A1051" s="265"/>
      <c r="B1051" s="9" t="s">
        <v>81</v>
      </c>
      <c r="C1051" s="205" t="s">
        <v>642</v>
      </c>
      <c r="D1051" s="193">
        <v>17</v>
      </c>
      <c r="E1051" s="193">
        <v>17</v>
      </c>
      <c r="F1051" s="193">
        <v>17</v>
      </c>
      <c r="G1051" s="193"/>
      <c r="H1051" s="169">
        <v>0.2</v>
      </c>
    </row>
    <row r="1052" spans="1:8" ht="14.25" customHeight="1">
      <c r="A1052" s="261"/>
      <c r="B1052" s="6" t="s">
        <v>81</v>
      </c>
      <c r="C1052" s="93" t="s">
        <v>637</v>
      </c>
      <c r="D1052" s="121">
        <v>15</v>
      </c>
      <c r="E1052" s="121">
        <v>1</v>
      </c>
      <c r="F1052" s="121">
        <v>1</v>
      </c>
      <c r="G1052" s="121"/>
      <c r="H1052" s="168">
        <v>0.5</v>
      </c>
    </row>
    <row r="1053" spans="1:8" s="3" customFormat="1" ht="14.25" customHeight="1">
      <c r="A1053" s="257">
        <v>29</v>
      </c>
      <c r="B1053" s="2" t="s">
        <v>261</v>
      </c>
      <c r="C1053" s="44"/>
      <c r="D1053" s="108">
        <f>SUM(D1054:D1056)</f>
        <v>97</v>
      </c>
      <c r="E1053" s="108">
        <f>SUM(E1054:E1056)</f>
        <v>38</v>
      </c>
      <c r="F1053" s="108">
        <f>SUM(F1054:F1056)</f>
        <v>38</v>
      </c>
      <c r="G1053" s="108">
        <f>SUM(G1054:G1056)</f>
        <v>0</v>
      </c>
      <c r="H1053" s="154"/>
    </row>
    <row r="1054" spans="1:8" ht="14.25" customHeight="1">
      <c r="A1054" s="272"/>
      <c r="B1054" s="5" t="s">
        <v>81</v>
      </c>
      <c r="C1054" s="57" t="s">
        <v>645</v>
      </c>
      <c r="D1054" s="191">
        <v>57</v>
      </c>
      <c r="E1054" s="191">
        <v>36</v>
      </c>
      <c r="F1054" s="191">
        <v>36</v>
      </c>
      <c r="G1054" s="191"/>
      <c r="H1054" s="192">
        <v>1</v>
      </c>
    </row>
    <row r="1055" spans="1:8" ht="14.25" customHeight="1">
      <c r="A1055" s="271"/>
      <c r="B1055" s="9" t="s">
        <v>81</v>
      </c>
      <c r="C1055" s="205" t="s">
        <v>646</v>
      </c>
      <c r="D1055" s="193">
        <v>40</v>
      </c>
      <c r="E1055" s="193">
        <v>2</v>
      </c>
      <c r="F1055" s="193">
        <v>2</v>
      </c>
      <c r="G1055" s="193"/>
      <c r="H1055" s="169">
        <v>0.8</v>
      </c>
    </row>
    <row r="1056" spans="1:8" ht="14.25" customHeight="1">
      <c r="A1056" s="258"/>
      <c r="B1056" s="6" t="s">
        <v>81</v>
      </c>
      <c r="C1056" s="93"/>
      <c r="D1056" s="121"/>
      <c r="E1056" s="121"/>
      <c r="F1056" s="121"/>
      <c r="G1056" s="121"/>
      <c r="H1056" s="168"/>
    </row>
    <row r="1057" spans="1:8" ht="14.25" customHeight="1">
      <c r="A1057" s="257">
        <v>30</v>
      </c>
      <c r="B1057" s="2" t="s">
        <v>228</v>
      </c>
      <c r="C1057" s="35"/>
      <c r="D1057" s="108">
        <f>SUM(D1058)</f>
        <v>107</v>
      </c>
      <c r="E1057" s="108">
        <f>SUM(E1058)</f>
        <v>76</v>
      </c>
      <c r="F1057" s="108">
        <f>SUM(F1058)</f>
        <v>76</v>
      </c>
      <c r="G1057" s="108">
        <f>SUM(G1058)</f>
        <v>0</v>
      </c>
      <c r="H1057" s="157"/>
    </row>
    <row r="1058" spans="1:8" ht="14.25" customHeight="1">
      <c r="A1058" s="261"/>
      <c r="B1058" s="6" t="s">
        <v>159</v>
      </c>
      <c r="C1058" s="93" t="s">
        <v>506</v>
      </c>
      <c r="D1058" s="121">
        <v>107</v>
      </c>
      <c r="E1058" s="121">
        <v>76</v>
      </c>
      <c r="F1058" s="121">
        <v>76</v>
      </c>
      <c r="G1058" s="121">
        <v>0</v>
      </c>
      <c r="H1058" s="168">
        <v>1.5</v>
      </c>
    </row>
    <row r="1059" spans="1:8" ht="14.25" customHeight="1">
      <c r="A1059" s="257">
        <v>31</v>
      </c>
      <c r="B1059" s="2" t="s">
        <v>71</v>
      </c>
      <c r="C1059" s="230"/>
      <c r="D1059" s="102">
        <f>SUM(D1060:D1068)</f>
        <v>1355</v>
      </c>
      <c r="E1059" s="102">
        <f>SUM(E1060:E1068)</f>
        <v>917</v>
      </c>
      <c r="F1059" s="102">
        <f>SUM(F1060:F1068)</f>
        <v>880</v>
      </c>
      <c r="G1059" s="102">
        <f>SUM(G1060:G1068)</f>
        <v>0</v>
      </c>
      <c r="H1059" s="144"/>
    </row>
    <row r="1060" spans="1:8" ht="14.25" customHeight="1">
      <c r="A1060" s="260"/>
      <c r="B1060" s="5" t="s">
        <v>159</v>
      </c>
      <c r="C1060" s="385" t="s">
        <v>426</v>
      </c>
      <c r="D1060" s="250">
        <v>65</v>
      </c>
      <c r="E1060" s="250">
        <v>48</v>
      </c>
      <c r="F1060" s="250">
        <v>48</v>
      </c>
      <c r="G1060" s="250">
        <v>0</v>
      </c>
      <c r="H1060" s="296">
        <v>0</v>
      </c>
    </row>
    <row r="1061" spans="1:8" ht="14.25" customHeight="1">
      <c r="A1061" s="260"/>
      <c r="B1061" s="5" t="s">
        <v>159</v>
      </c>
      <c r="C1061" s="385" t="s">
        <v>484</v>
      </c>
      <c r="D1061" s="250">
        <v>126</v>
      </c>
      <c r="E1061" s="250">
        <v>126</v>
      </c>
      <c r="F1061" s="250">
        <v>126</v>
      </c>
      <c r="G1061" s="250">
        <v>0</v>
      </c>
      <c r="H1061" s="296">
        <v>70</v>
      </c>
    </row>
    <row r="1062" spans="1:8" ht="14.25" customHeight="1">
      <c r="A1062" s="260"/>
      <c r="B1062" s="5" t="s">
        <v>159</v>
      </c>
      <c r="C1062" s="385" t="s">
        <v>415</v>
      </c>
      <c r="D1062" s="250">
        <v>360</v>
      </c>
      <c r="E1062" s="250">
        <v>306</v>
      </c>
      <c r="F1062" s="250">
        <v>306</v>
      </c>
      <c r="G1062" s="250">
        <v>0</v>
      </c>
      <c r="H1062" s="296">
        <v>1</v>
      </c>
    </row>
    <row r="1063" spans="1:8" ht="14.25" customHeight="1">
      <c r="A1063" s="260"/>
      <c r="B1063" s="5" t="s">
        <v>159</v>
      </c>
      <c r="C1063" s="385" t="s">
        <v>556</v>
      </c>
      <c r="D1063" s="250">
        <v>37</v>
      </c>
      <c r="E1063" s="250">
        <v>37</v>
      </c>
      <c r="F1063" s="250">
        <v>0</v>
      </c>
      <c r="G1063" s="250">
        <v>0</v>
      </c>
      <c r="H1063" s="296">
        <v>1</v>
      </c>
    </row>
    <row r="1064" spans="1:8" ht="14.25" customHeight="1">
      <c r="A1064" s="265"/>
      <c r="B1064" s="9" t="s">
        <v>81</v>
      </c>
      <c r="C1064" s="205" t="s">
        <v>691</v>
      </c>
      <c r="D1064" s="193">
        <v>159</v>
      </c>
      <c r="E1064" s="193">
        <v>92</v>
      </c>
      <c r="F1064" s="193">
        <v>92</v>
      </c>
      <c r="G1064" s="193"/>
      <c r="H1064" s="169">
        <v>1</v>
      </c>
    </row>
    <row r="1065" spans="1:8" ht="14.25" customHeight="1">
      <c r="A1065" s="265"/>
      <c r="B1065" s="9" t="s">
        <v>81</v>
      </c>
      <c r="C1065" s="205" t="s">
        <v>641</v>
      </c>
      <c r="D1065" s="193">
        <v>45</v>
      </c>
      <c r="E1065" s="193">
        <v>45</v>
      </c>
      <c r="F1065" s="193">
        <v>45</v>
      </c>
      <c r="G1065" s="193"/>
      <c r="H1065" s="169">
        <v>0.2</v>
      </c>
    </row>
    <row r="1066" spans="1:8" ht="14.25" customHeight="1">
      <c r="A1066" s="265"/>
      <c r="B1066" s="9" t="s">
        <v>81</v>
      </c>
      <c r="C1066" s="205" t="s">
        <v>642</v>
      </c>
      <c r="D1066" s="193">
        <v>10</v>
      </c>
      <c r="E1066" s="193">
        <v>10</v>
      </c>
      <c r="F1066" s="193">
        <v>10</v>
      </c>
      <c r="G1066" s="193"/>
      <c r="H1066" s="169">
        <v>0.5</v>
      </c>
    </row>
    <row r="1067" spans="1:8" ht="14.25" customHeight="1">
      <c r="A1067" s="265"/>
      <c r="B1067" s="9" t="s">
        <v>81</v>
      </c>
      <c r="C1067" s="205" t="s">
        <v>645</v>
      </c>
      <c r="D1067" s="193">
        <v>248</v>
      </c>
      <c r="E1067" s="193">
        <v>168</v>
      </c>
      <c r="F1067" s="193">
        <v>168</v>
      </c>
      <c r="G1067" s="193"/>
      <c r="H1067" s="169">
        <v>0.5</v>
      </c>
    </row>
    <row r="1068" spans="1:8" ht="14.25" customHeight="1">
      <c r="A1068" s="265"/>
      <c r="B1068" s="9" t="s">
        <v>81</v>
      </c>
      <c r="C1068" s="205" t="s">
        <v>666</v>
      </c>
      <c r="D1068" s="193">
        <v>305</v>
      </c>
      <c r="E1068" s="193">
        <v>85</v>
      </c>
      <c r="F1068" s="193">
        <v>85</v>
      </c>
      <c r="G1068" s="193"/>
      <c r="H1068" s="169">
        <v>1.2</v>
      </c>
    </row>
    <row r="1069" spans="1:8" ht="14.25" customHeight="1">
      <c r="A1069" s="257">
        <v>32</v>
      </c>
      <c r="B1069" s="2" t="s">
        <v>356</v>
      </c>
      <c r="C1069" s="35"/>
      <c r="D1069" s="108">
        <f>D1070</f>
        <v>100</v>
      </c>
      <c r="E1069" s="108">
        <f>E1070</f>
        <v>80</v>
      </c>
      <c r="F1069" s="108">
        <f>F1070</f>
        <v>80</v>
      </c>
      <c r="G1069" s="108">
        <f>G1070</f>
        <v>0</v>
      </c>
      <c r="H1069" s="157"/>
    </row>
    <row r="1070" spans="1:8" ht="14.25" customHeight="1">
      <c r="A1070" s="261"/>
      <c r="B1070" s="6" t="s">
        <v>81</v>
      </c>
      <c r="C1070" s="93" t="s">
        <v>639</v>
      </c>
      <c r="D1070" s="121">
        <v>100</v>
      </c>
      <c r="E1070" s="121">
        <v>80</v>
      </c>
      <c r="F1070" s="121">
        <v>80</v>
      </c>
      <c r="G1070" s="121"/>
      <c r="H1070" s="168">
        <v>1.5</v>
      </c>
    </row>
    <row r="1071" spans="1:8" ht="14.25" customHeight="1">
      <c r="A1071" s="262">
        <v>33</v>
      </c>
      <c r="B1071" s="4" t="s">
        <v>128</v>
      </c>
      <c r="C1071" s="39"/>
      <c r="D1071" s="119">
        <f>SUM(D1072:D1077)</f>
        <v>744</v>
      </c>
      <c r="E1071" s="119">
        <f>SUM(E1072:E1077)</f>
        <v>556</v>
      </c>
      <c r="F1071" s="119">
        <f>SUM(F1072:F1077)</f>
        <v>556</v>
      </c>
      <c r="G1071" s="119">
        <f>SUM(G1072:G1077)</f>
        <v>0</v>
      </c>
      <c r="H1071" s="166"/>
    </row>
    <row r="1072" spans="1:8" ht="14.25" customHeight="1">
      <c r="A1072" s="265"/>
      <c r="B1072" s="9" t="s">
        <v>127</v>
      </c>
      <c r="C1072" s="205" t="s">
        <v>478</v>
      </c>
      <c r="D1072" s="193">
        <v>107</v>
      </c>
      <c r="E1072" s="193">
        <v>107</v>
      </c>
      <c r="F1072" s="193">
        <v>107</v>
      </c>
      <c r="G1072" s="193">
        <v>0</v>
      </c>
      <c r="H1072" s="169">
        <v>0.25</v>
      </c>
    </row>
    <row r="1073" spans="1:8" ht="14.25" customHeight="1">
      <c r="A1073" s="265"/>
      <c r="B1073" s="9" t="s">
        <v>134</v>
      </c>
      <c r="C1073" s="205" t="s">
        <v>521</v>
      </c>
      <c r="D1073" s="193">
        <v>120</v>
      </c>
      <c r="E1073" s="193">
        <v>88</v>
      </c>
      <c r="F1073" s="193">
        <v>88</v>
      </c>
      <c r="G1073" s="193">
        <v>0</v>
      </c>
      <c r="H1073" s="169">
        <v>0.5</v>
      </c>
    </row>
    <row r="1074" spans="1:8" ht="14.25" customHeight="1">
      <c r="A1074" s="265"/>
      <c r="B1074" s="9" t="s">
        <v>134</v>
      </c>
      <c r="C1074" s="205" t="s">
        <v>522</v>
      </c>
      <c r="D1074" s="193">
        <v>300</v>
      </c>
      <c r="E1074" s="193">
        <v>280</v>
      </c>
      <c r="F1074" s="193">
        <v>280</v>
      </c>
      <c r="G1074" s="193">
        <v>0</v>
      </c>
      <c r="H1074" s="169">
        <v>0.5</v>
      </c>
    </row>
    <row r="1075" spans="1:8" ht="14.25" customHeight="1">
      <c r="A1075" s="265"/>
      <c r="B1075" s="9" t="s">
        <v>159</v>
      </c>
      <c r="C1075" s="205" t="s">
        <v>413</v>
      </c>
      <c r="D1075" s="193">
        <v>17</v>
      </c>
      <c r="E1075" s="193">
        <v>14</v>
      </c>
      <c r="F1075" s="193">
        <v>14</v>
      </c>
      <c r="G1075" s="193">
        <v>0</v>
      </c>
      <c r="H1075" s="169">
        <v>1</v>
      </c>
    </row>
    <row r="1076" spans="1:8" ht="14.25" customHeight="1">
      <c r="A1076" s="265"/>
      <c r="B1076" s="9" t="s">
        <v>81</v>
      </c>
      <c r="C1076" s="205" t="s">
        <v>645</v>
      </c>
      <c r="D1076" s="193">
        <v>100</v>
      </c>
      <c r="E1076" s="193">
        <v>11</v>
      </c>
      <c r="F1076" s="193">
        <v>11</v>
      </c>
      <c r="G1076" s="193"/>
      <c r="H1076" s="169">
        <v>1</v>
      </c>
    </row>
    <row r="1077" spans="1:8" ht="14.25" customHeight="1">
      <c r="A1077" s="261"/>
      <c r="B1077" s="6" t="s">
        <v>81</v>
      </c>
      <c r="C1077" s="93" t="s">
        <v>637</v>
      </c>
      <c r="D1077" s="121">
        <v>100</v>
      </c>
      <c r="E1077" s="121">
        <v>56</v>
      </c>
      <c r="F1077" s="121">
        <v>56</v>
      </c>
      <c r="G1077" s="121"/>
      <c r="H1077" s="168">
        <v>1</v>
      </c>
    </row>
    <row r="1078" spans="1:8" ht="14.25" customHeight="1">
      <c r="A1078" s="270">
        <v>34</v>
      </c>
      <c r="B1078" s="27" t="s">
        <v>290</v>
      </c>
      <c r="C1078" s="35"/>
      <c r="D1078" s="108">
        <f>SUM(D1079:D1080)</f>
        <v>350</v>
      </c>
      <c r="E1078" s="108">
        <f>SUM(E1079:E1080)</f>
        <v>295</v>
      </c>
      <c r="F1078" s="108">
        <f>SUM(F1079:F1080)</f>
        <v>295</v>
      </c>
      <c r="G1078" s="108">
        <f>SUM(G1079:G1080)</f>
        <v>0</v>
      </c>
      <c r="H1078" s="157"/>
    </row>
    <row r="1079" spans="1:8" ht="14.25" customHeight="1">
      <c r="A1079" s="272"/>
      <c r="B1079" s="5" t="s">
        <v>81</v>
      </c>
      <c r="C1079" s="19" t="s">
        <v>641</v>
      </c>
      <c r="D1079" s="120">
        <v>200</v>
      </c>
      <c r="E1079" s="120">
        <v>183</v>
      </c>
      <c r="F1079" s="120">
        <v>183</v>
      </c>
      <c r="G1079" s="120"/>
      <c r="H1079" s="160">
        <v>0.5</v>
      </c>
    </row>
    <row r="1080" spans="1:8" ht="14.25" customHeight="1">
      <c r="A1080" s="261"/>
      <c r="B1080" s="6" t="s">
        <v>81</v>
      </c>
      <c r="C1080" s="93" t="s">
        <v>645</v>
      </c>
      <c r="D1080" s="121">
        <v>150</v>
      </c>
      <c r="E1080" s="121">
        <v>112</v>
      </c>
      <c r="F1080" s="121">
        <v>112</v>
      </c>
      <c r="G1080" s="121"/>
      <c r="H1080" s="168">
        <v>1.3</v>
      </c>
    </row>
    <row r="1081" spans="1:8" ht="14.25" customHeight="1">
      <c r="A1081" s="257">
        <v>35</v>
      </c>
      <c r="B1081" s="2" t="s">
        <v>173</v>
      </c>
      <c r="C1081" s="230"/>
      <c r="D1081" s="102">
        <f>SUM(D1082:D1087)</f>
        <v>460</v>
      </c>
      <c r="E1081" s="102">
        <f>SUM(E1082:E1087)</f>
        <v>218</v>
      </c>
      <c r="F1081" s="102">
        <f>SUM(F1082:F1087)</f>
        <v>218</v>
      </c>
      <c r="G1081" s="102">
        <f>SUM(G1082:G1087)</f>
        <v>0</v>
      </c>
      <c r="H1081" s="144"/>
    </row>
    <row r="1082" spans="1:8" ht="14.25" customHeight="1">
      <c r="A1082" s="260"/>
      <c r="B1082" s="5" t="s">
        <v>119</v>
      </c>
      <c r="C1082" s="57" t="s">
        <v>395</v>
      </c>
      <c r="D1082" s="191">
        <v>130</v>
      </c>
      <c r="E1082" s="191">
        <v>69</v>
      </c>
      <c r="F1082" s="191">
        <v>69</v>
      </c>
      <c r="G1082" s="191"/>
      <c r="H1082" s="192">
        <v>0.6</v>
      </c>
    </row>
    <row r="1083" spans="1:8" ht="14.25" customHeight="1">
      <c r="A1083" s="262"/>
      <c r="B1083" s="7" t="s">
        <v>81</v>
      </c>
      <c r="C1083" s="39" t="s">
        <v>687</v>
      </c>
      <c r="D1083" s="194">
        <v>53</v>
      </c>
      <c r="E1083" s="194">
        <v>34</v>
      </c>
      <c r="F1083" s="194">
        <v>34</v>
      </c>
      <c r="G1083" s="194"/>
      <c r="H1083" s="166">
        <v>0.1</v>
      </c>
    </row>
    <row r="1084" spans="1:8" ht="14.25" customHeight="1">
      <c r="A1084" s="262"/>
      <c r="B1084" s="7" t="s">
        <v>688</v>
      </c>
      <c r="C1084" s="39" t="s">
        <v>641</v>
      </c>
      <c r="D1084" s="194">
        <v>32</v>
      </c>
      <c r="E1084" s="194">
        <v>32</v>
      </c>
      <c r="F1084" s="194">
        <v>32</v>
      </c>
      <c r="G1084" s="194"/>
      <c r="H1084" s="166">
        <v>0.15</v>
      </c>
    </row>
    <row r="1085" spans="1:8" ht="14.25" customHeight="1">
      <c r="A1085" s="262"/>
      <c r="B1085" s="7" t="s">
        <v>81</v>
      </c>
      <c r="C1085" s="39" t="s">
        <v>645</v>
      </c>
      <c r="D1085" s="194">
        <v>60</v>
      </c>
      <c r="E1085" s="194">
        <v>4</v>
      </c>
      <c r="F1085" s="194">
        <v>4</v>
      </c>
      <c r="G1085" s="194"/>
      <c r="H1085" s="166">
        <v>0.4</v>
      </c>
    </row>
    <row r="1086" spans="1:8" ht="14.25" customHeight="1">
      <c r="A1086" s="262"/>
      <c r="B1086" s="7" t="s">
        <v>81</v>
      </c>
      <c r="C1086" s="39" t="s">
        <v>673</v>
      </c>
      <c r="D1086" s="194">
        <v>60</v>
      </c>
      <c r="E1086" s="194">
        <v>18</v>
      </c>
      <c r="F1086" s="194">
        <v>18</v>
      </c>
      <c r="G1086" s="194"/>
      <c r="H1086" s="166">
        <v>0.5</v>
      </c>
    </row>
    <row r="1087" spans="1:8" ht="14.25" customHeight="1">
      <c r="A1087" s="262"/>
      <c r="B1087" s="7" t="s">
        <v>81</v>
      </c>
      <c r="C1087" s="39" t="s">
        <v>672</v>
      </c>
      <c r="D1087" s="194">
        <v>125</v>
      </c>
      <c r="E1087" s="194">
        <v>61</v>
      </c>
      <c r="F1087" s="194">
        <v>61</v>
      </c>
      <c r="G1087" s="194"/>
      <c r="H1087" s="166">
        <v>0.7</v>
      </c>
    </row>
    <row r="1088" spans="1:8" ht="13.5" customHeight="1">
      <c r="A1088" s="257">
        <v>36</v>
      </c>
      <c r="B1088" s="2" t="s">
        <v>162</v>
      </c>
      <c r="C1088" s="35"/>
      <c r="D1088" s="108">
        <f>SUM(D1089:D1089)</f>
        <v>6</v>
      </c>
      <c r="E1088" s="108">
        <f>SUM(E1089:E1089)</f>
        <v>4</v>
      </c>
      <c r="F1088" s="108">
        <f>SUM(F1089:F1089)</f>
        <v>0</v>
      </c>
      <c r="G1088" s="108">
        <f>SUM(G1089:G1089)</f>
        <v>4</v>
      </c>
      <c r="H1088" s="157"/>
    </row>
    <row r="1089" spans="1:9" ht="14.25" customHeight="1">
      <c r="A1089" s="261"/>
      <c r="B1089" s="221" t="s">
        <v>159</v>
      </c>
      <c r="C1089" s="93" t="s">
        <v>392</v>
      </c>
      <c r="D1089" s="121">
        <v>6</v>
      </c>
      <c r="E1089" s="121">
        <v>4</v>
      </c>
      <c r="F1089" s="121">
        <v>0</v>
      </c>
      <c r="G1089" s="121">
        <v>4</v>
      </c>
      <c r="H1089" s="168">
        <v>1</v>
      </c>
      <c r="I1089" s="251"/>
    </row>
    <row r="1090" spans="1:8" ht="14.25" customHeight="1">
      <c r="A1090" s="270">
        <v>37</v>
      </c>
      <c r="B1090" s="26" t="s">
        <v>333</v>
      </c>
      <c r="C1090" s="19"/>
      <c r="D1090" s="114">
        <f>SUM(D1091)</f>
        <v>43</v>
      </c>
      <c r="E1090" s="114">
        <f>SUM(E1091)</f>
        <v>9</v>
      </c>
      <c r="F1090" s="114">
        <f>SUM(F1091)</f>
        <v>9</v>
      </c>
      <c r="G1090" s="114">
        <f>SUM(G1091)</f>
        <v>0</v>
      </c>
      <c r="H1090" s="160"/>
    </row>
    <row r="1091" spans="1:8" ht="14.25" customHeight="1">
      <c r="A1091" s="261"/>
      <c r="B1091" s="31" t="s">
        <v>119</v>
      </c>
      <c r="C1091" s="93" t="s">
        <v>395</v>
      </c>
      <c r="D1091" s="121">
        <v>43</v>
      </c>
      <c r="E1091" s="121">
        <v>9</v>
      </c>
      <c r="F1091" s="121">
        <v>9</v>
      </c>
      <c r="G1091" s="121"/>
      <c r="H1091" s="168">
        <v>1</v>
      </c>
    </row>
    <row r="1092" spans="1:8" ht="14.25" customHeight="1">
      <c r="A1092" s="257">
        <v>38</v>
      </c>
      <c r="B1092" s="2" t="s">
        <v>229</v>
      </c>
      <c r="C1092" s="35"/>
      <c r="D1092" s="108">
        <f>SUM(D1093:D1094)</f>
        <v>45</v>
      </c>
      <c r="E1092" s="108">
        <f>SUM(E1093:E1094)</f>
        <v>40</v>
      </c>
      <c r="F1092" s="108">
        <f>SUM(F1093:F1094)</f>
        <v>40</v>
      </c>
      <c r="G1092" s="108">
        <f>SUM(G1093:G1094)</f>
        <v>0</v>
      </c>
      <c r="H1092" s="157"/>
    </row>
    <row r="1093" spans="1:8" ht="14.25" customHeight="1">
      <c r="A1093" s="263"/>
      <c r="B1093" s="25" t="s">
        <v>159</v>
      </c>
      <c r="C1093" s="19" t="s">
        <v>408</v>
      </c>
      <c r="D1093" s="120">
        <v>35</v>
      </c>
      <c r="E1093" s="120">
        <v>30</v>
      </c>
      <c r="F1093" s="120">
        <v>30</v>
      </c>
      <c r="G1093" s="120">
        <v>0</v>
      </c>
      <c r="H1093" s="160">
        <v>1</v>
      </c>
    </row>
    <row r="1094" spans="1:8" ht="14.25" customHeight="1">
      <c r="A1094" s="261"/>
      <c r="B1094" s="31" t="s">
        <v>159</v>
      </c>
      <c r="C1094" s="93" t="s">
        <v>416</v>
      </c>
      <c r="D1094" s="121">
        <v>10</v>
      </c>
      <c r="E1094" s="121">
        <v>10</v>
      </c>
      <c r="F1094" s="121">
        <v>10</v>
      </c>
      <c r="G1094" s="121">
        <v>0</v>
      </c>
      <c r="H1094" s="168">
        <v>1</v>
      </c>
    </row>
    <row r="1095" spans="1:8" ht="14.25" customHeight="1">
      <c r="A1095" s="257">
        <v>39</v>
      </c>
      <c r="B1095" s="2" t="s">
        <v>230</v>
      </c>
      <c r="C1095" s="35"/>
      <c r="D1095" s="108">
        <f>SUM(D1096:D1096)</f>
        <v>25</v>
      </c>
      <c r="E1095" s="108">
        <f>SUM(E1096:E1096)</f>
        <v>25</v>
      </c>
      <c r="F1095" s="108">
        <f>SUM(F1096:F1096)</f>
        <v>25</v>
      </c>
      <c r="G1095" s="108">
        <f>SUM(G1096:G1096)</f>
        <v>0</v>
      </c>
      <c r="H1095" s="157"/>
    </row>
    <row r="1096" spans="1:8" ht="14.25" customHeight="1">
      <c r="A1096" s="273"/>
      <c r="B1096" s="297" t="s">
        <v>159</v>
      </c>
      <c r="C1096" s="93" t="s">
        <v>414</v>
      </c>
      <c r="D1096" s="121">
        <v>25</v>
      </c>
      <c r="E1096" s="121">
        <v>25</v>
      </c>
      <c r="F1096" s="121">
        <v>25</v>
      </c>
      <c r="G1096" s="121">
        <v>0</v>
      </c>
      <c r="H1096" s="168">
        <v>1</v>
      </c>
    </row>
    <row r="1097" spans="1:8" ht="14.25" customHeight="1">
      <c r="A1097" s="257">
        <v>40</v>
      </c>
      <c r="B1097" s="2" t="s">
        <v>326</v>
      </c>
      <c r="C1097" s="35"/>
      <c r="D1097" s="108">
        <f>SUM(D1098:D1098)</f>
        <v>4</v>
      </c>
      <c r="E1097" s="108">
        <f>SUM(E1098:E1098)</f>
        <v>4</v>
      </c>
      <c r="F1097" s="108">
        <f>SUM(F1098:F1098)</f>
        <v>4</v>
      </c>
      <c r="G1097" s="108">
        <f>SUM(G1098:G1098)</f>
        <v>0</v>
      </c>
      <c r="H1097" s="157"/>
    </row>
    <row r="1098" spans="1:8" ht="14.25" customHeight="1">
      <c r="A1098" s="273"/>
      <c r="B1098" s="297" t="s">
        <v>159</v>
      </c>
      <c r="C1098" s="93" t="s">
        <v>414</v>
      </c>
      <c r="D1098" s="121">
        <v>4</v>
      </c>
      <c r="E1098" s="121">
        <v>4</v>
      </c>
      <c r="F1098" s="121">
        <v>4</v>
      </c>
      <c r="G1098" s="121">
        <v>0</v>
      </c>
      <c r="H1098" s="168">
        <v>1</v>
      </c>
    </row>
    <row r="1099" spans="1:8" ht="14.25" customHeight="1">
      <c r="A1099" s="257">
        <v>41</v>
      </c>
      <c r="B1099" s="33" t="s">
        <v>303</v>
      </c>
      <c r="C1099" s="35"/>
      <c r="D1099" s="108">
        <f>SUM(D1100)</f>
        <v>50</v>
      </c>
      <c r="E1099" s="108">
        <f>SUM(E1100)</f>
        <v>46</v>
      </c>
      <c r="F1099" s="108">
        <f>SUM(F1100)</f>
        <v>46</v>
      </c>
      <c r="G1099" s="108">
        <f>SUM(G1100)</f>
        <v>0</v>
      </c>
      <c r="H1099" s="157"/>
    </row>
    <row r="1100" spans="1:8" ht="14.25" customHeight="1">
      <c r="A1100" s="261"/>
      <c r="B1100" s="31" t="s">
        <v>134</v>
      </c>
      <c r="C1100" s="93" t="s">
        <v>521</v>
      </c>
      <c r="D1100" s="121">
        <v>50</v>
      </c>
      <c r="E1100" s="121">
        <v>46</v>
      </c>
      <c r="F1100" s="121">
        <v>46</v>
      </c>
      <c r="G1100" s="121">
        <v>0</v>
      </c>
      <c r="H1100" s="168">
        <v>0.5</v>
      </c>
    </row>
    <row r="1101" spans="1:8" ht="14.25" customHeight="1">
      <c r="A1101" s="262">
        <v>42</v>
      </c>
      <c r="B1101" s="217" t="s">
        <v>304</v>
      </c>
      <c r="C1101" s="43"/>
      <c r="D1101" s="119">
        <f>SUM(D1102)</f>
        <v>50</v>
      </c>
      <c r="E1101" s="119">
        <f>SUM(E1102)</f>
        <v>29</v>
      </c>
      <c r="F1101" s="119">
        <f>SUM(F1102)</f>
        <v>29</v>
      </c>
      <c r="G1101" s="119">
        <f>SUM(G1102)</f>
        <v>0</v>
      </c>
      <c r="H1101" s="218"/>
    </row>
    <row r="1102" spans="1:8" ht="14.25" customHeight="1">
      <c r="A1102" s="261"/>
      <c r="B1102" s="31" t="s">
        <v>134</v>
      </c>
      <c r="C1102" s="93" t="s">
        <v>521</v>
      </c>
      <c r="D1102" s="121">
        <v>50</v>
      </c>
      <c r="E1102" s="121">
        <v>29</v>
      </c>
      <c r="F1102" s="121">
        <v>29</v>
      </c>
      <c r="G1102" s="121">
        <v>0</v>
      </c>
      <c r="H1102" s="168">
        <v>0.5</v>
      </c>
    </row>
    <row r="1103" spans="1:8" s="3" customFormat="1" ht="14.25" customHeight="1">
      <c r="A1103" s="262">
        <v>43</v>
      </c>
      <c r="B1103" s="217" t="s">
        <v>305</v>
      </c>
      <c r="C1103" s="43"/>
      <c r="D1103" s="119">
        <f>SUM(D1104)</f>
        <v>50</v>
      </c>
      <c r="E1103" s="119">
        <f>SUM(E1104)</f>
        <v>45</v>
      </c>
      <c r="F1103" s="119">
        <f>SUM(F1104)</f>
        <v>45</v>
      </c>
      <c r="G1103" s="119">
        <f>SUM(G1104)</f>
        <v>0</v>
      </c>
      <c r="H1103" s="218"/>
    </row>
    <row r="1104" spans="1:8" ht="14.25" customHeight="1">
      <c r="A1104" s="261"/>
      <c r="B1104" s="31" t="s">
        <v>134</v>
      </c>
      <c r="C1104" s="93" t="s">
        <v>521</v>
      </c>
      <c r="D1104" s="121">
        <v>50</v>
      </c>
      <c r="E1104" s="121">
        <v>45</v>
      </c>
      <c r="F1104" s="121">
        <v>45</v>
      </c>
      <c r="G1104" s="121">
        <v>0</v>
      </c>
      <c r="H1104" s="168">
        <v>0.5</v>
      </c>
    </row>
    <row r="1105" spans="1:8" ht="14.25" customHeight="1">
      <c r="A1105" s="262">
        <v>44</v>
      </c>
      <c r="B1105" s="4" t="s">
        <v>130</v>
      </c>
      <c r="C1105" s="39"/>
      <c r="D1105" s="119">
        <f>SUM(D1106:D1108)</f>
        <v>424</v>
      </c>
      <c r="E1105" s="119">
        <f>SUM(E1106:E1108)</f>
        <v>106</v>
      </c>
      <c r="F1105" s="119">
        <f>SUM(F1106:F1108)</f>
        <v>106</v>
      </c>
      <c r="G1105" s="119">
        <f>SUM(G1106:G1108)</f>
        <v>0</v>
      </c>
      <c r="H1105" s="166"/>
    </row>
    <row r="1106" spans="1:8" ht="14.25" customHeight="1">
      <c r="A1106" s="259"/>
      <c r="B1106" s="7" t="s">
        <v>134</v>
      </c>
      <c r="C1106" s="39"/>
      <c r="D1106" s="194"/>
      <c r="E1106" s="194"/>
      <c r="F1106" s="194"/>
      <c r="G1106" s="194"/>
      <c r="H1106" s="166"/>
    </row>
    <row r="1107" spans="1:8" ht="14.25" customHeight="1">
      <c r="A1107" s="260"/>
      <c r="B1107" s="5" t="s">
        <v>159</v>
      </c>
      <c r="C1107" s="57" t="s">
        <v>415</v>
      </c>
      <c r="D1107" s="191">
        <v>94</v>
      </c>
      <c r="E1107" s="191">
        <v>26</v>
      </c>
      <c r="F1107" s="191">
        <v>26</v>
      </c>
      <c r="G1107" s="191">
        <v>0</v>
      </c>
      <c r="H1107" s="192">
        <v>1.8</v>
      </c>
    </row>
    <row r="1108" spans="1:8" ht="14.25" customHeight="1">
      <c r="A1108" s="265"/>
      <c r="B1108" s="9" t="s">
        <v>159</v>
      </c>
      <c r="C1108" s="205" t="s">
        <v>394</v>
      </c>
      <c r="D1108" s="193">
        <v>330</v>
      </c>
      <c r="E1108" s="193">
        <v>80</v>
      </c>
      <c r="F1108" s="193">
        <v>80</v>
      </c>
      <c r="G1108" s="193">
        <v>0</v>
      </c>
      <c r="H1108" s="169">
        <v>2</v>
      </c>
    </row>
    <row r="1109" spans="1:8" ht="14.25" customHeight="1">
      <c r="A1109" s="257">
        <v>45</v>
      </c>
      <c r="B1109" s="2" t="s">
        <v>126</v>
      </c>
      <c r="C1109" s="35"/>
      <c r="D1109" s="108">
        <f>SUM(D1110:D1111)</f>
        <v>28</v>
      </c>
      <c r="E1109" s="108">
        <f>SUM(E1110:E1111)</f>
        <v>28</v>
      </c>
      <c r="F1109" s="108">
        <f>SUM(F1110:F1111)</f>
        <v>23</v>
      </c>
      <c r="G1109" s="108">
        <f>SUM(G1110:G1111)</f>
        <v>0</v>
      </c>
      <c r="H1109" s="157"/>
    </row>
    <row r="1110" spans="1:8" ht="14.25" customHeight="1">
      <c r="A1110" s="260"/>
      <c r="B1110" s="5" t="s">
        <v>134</v>
      </c>
      <c r="C1110" s="57" t="s">
        <v>408</v>
      </c>
      <c r="D1110" s="191">
        <v>23</v>
      </c>
      <c r="E1110" s="191">
        <v>23</v>
      </c>
      <c r="F1110" s="191">
        <v>23</v>
      </c>
      <c r="G1110" s="191">
        <v>0</v>
      </c>
      <c r="H1110" s="192">
        <v>1</v>
      </c>
    </row>
    <row r="1111" spans="1:8" ht="14.25" customHeight="1">
      <c r="A1111" s="260"/>
      <c r="B1111" s="249" t="s">
        <v>159</v>
      </c>
      <c r="C1111" s="57" t="s">
        <v>400</v>
      </c>
      <c r="D1111" s="250">
        <v>5</v>
      </c>
      <c r="E1111" s="250">
        <v>5</v>
      </c>
      <c r="F1111" s="250">
        <v>0</v>
      </c>
      <c r="G1111" s="250">
        <v>0</v>
      </c>
      <c r="H1111" s="192">
        <v>2</v>
      </c>
    </row>
    <row r="1112" spans="1:8" s="3" customFormat="1" ht="14.25" customHeight="1">
      <c r="A1112" s="257">
        <v>46</v>
      </c>
      <c r="B1112" s="2" t="s">
        <v>315</v>
      </c>
      <c r="C1112" s="44"/>
      <c r="D1112" s="108">
        <f>SUM(D1113)</f>
        <v>20</v>
      </c>
      <c r="E1112" s="108">
        <f>SUM(E1113)</f>
        <v>10</v>
      </c>
      <c r="F1112" s="108">
        <f>SUM(F1113)</f>
        <v>10</v>
      </c>
      <c r="G1112" s="108">
        <f>SUM(G1113)</f>
        <v>0</v>
      </c>
      <c r="H1112" s="154"/>
    </row>
    <row r="1113" spans="1:8" ht="14.25" customHeight="1">
      <c r="A1113" s="261"/>
      <c r="B1113" s="6" t="s">
        <v>81</v>
      </c>
      <c r="C1113" s="93" t="s">
        <v>637</v>
      </c>
      <c r="D1113" s="121">
        <v>20</v>
      </c>
      <c r="E1113" s="121">
        <v>10</v>
      </c>
      <c r="F1113" s="121">
        <v>10</v>
      </c>
      <c r="G1113" s="121"/>
      <c r="H1113" s="168">
        <v>0.8</v>
      </c>
    </row>
    <row r="1114" spans="1:8" ht="14.25" customHeight="1">
      <c r="A1114" s="257">
        <v>47</v>
      </c>
      <c r="B1114" s="2" t="s">
        <v>317</v>
      </c>
      <c r="C1114" s="44"/>
      <c r="D1114" s="108">
        <f>SUM(D1115:D1116)</f>
        <v>78</v>
      </c>
      <c r="E1114" s="108">
        <f>SUM(E1115:E1116)</f>
        <v>37</v>
      </c>
      <c r="F1114" s="108">
        <f>SUM(F1115:F1116)</f>
        <v>37</v>
      </c>
      <c r="G1114" s="108">
        <f>SUM(G1115:G1116)</f>
        <v>0</v>
      </c>
      <c r="H1114" s="154"/>
    </row>
    <row r="1115" spans="1:8" ht="14.25" customHeight="1">
      <c r="A1115" s="263"/>
      <c r="B1115" s="48" t="s">
        <v>81</v>
      </c>
      <c r="C1115" s="19" t="s">
        <v>692</v>
      </c>
      <c r="D1115" s="120">
        <v>34</v>
      </c>
      <c r="E1115" s="120">
        <v>11</v>
      </c>
      <c r="F1115" s="120">
        <v>11</v>
      </c>
      <c r="G1115" s="120"/>
      <c r="H1115" s="160">
        <v>0.7</v>
      </c>
    </row>
    <row r="1116" spans="1:8" ht="14.25" customHeight="1">
      <c r="A1116" s="261"/>
      <c r="B1116" s="6" t="s">
        <v>81</v>
      </c>
      <c r="C1116" s="93" t="s">
        <v>638</v>
      </c>
      <c r="D1116" s="121">
        <v>44</v>
      </c>
      <c r="E1116" s="121">
        <v>26</v>
      </c>
      <c r="F1116" s="121">
        <v>26</v>
      </c>
      <c r="G1116" s="121"/>
      <c r="H1116" s="168">
        <v>0.7</v>
      </c>
    </row>
    <row r="1117" spans="1:8" ht="14.25" customHeight="1">
      <c r="A1117" s="257">
        <v>48</v>
      </c>
      <c r="B1117" s="2" t="s">
        <v>316</v>
      </c>
      <c r="C1117" s="35"/>
      <c r="D1117" s="108">
        <f>D1118</f>
        <v>10</v>
      </c>
      <c r="E1117" s="108">
        <f>E1118</f>
        <v>1</v>
      </c>
      <c r="F1117" s="108">
        <f>F1118</f>
        <v>1</v>
      </c>
      <c r="G1117" s="108">
        <f>G1118</f>
        <v>0</v>
      </c>
      <c r="H1117" s="157"/>
    </row>
    <row r="1118" spans="1:8" ht="14.25" customHeight="1">
      <c r="A1118" s="261"/>
      <c r="B1118" s="6" t="s">
        <v>81</v>
      </c>
      <c r="C1118" s="93" t="s">
        <v>637</v>
      </c>
      <c r="D1118" s="121">
        <v>10</v>
      </c>
      <c r="E1118" s="121">
        <v>1</v>
      </c>
      <c r="F1118" s="121">
        <v>1</v>
      </c>
      <c r="G1118" s="121"/>
      <c r="H1118" s="168">
        <v>0.7</v>
      </c>
    </row>
    <row r="1119" spans="1:8" ht="14.25" customHeight="1">
      <c r="A1119" s="262">
        <v>49</v>
      </c>
      <c r="B1119" s="4" t="s">
        <v>54</v>
      </c>
      <c r="C1119" s="233"/>
      <c r="D1119" s="116">
        <f>SUM(D1120)</f>
        <v>30</v>
      </c>
      <c r="E1119" s="116">
        <f>SUM(E1120)</f>
        <v>4</v>
      </c>
      <c r="F1119" s="116">
        <f>SUM(F1120)</f>
        <v>4</v>
      </c>
      <c r="G1119" s="116">
        <f>SUM(G1120)</f>
        <v>0</v>
      </c>
      <c r="H1119" s="162"/>
    </row>
    <row r="1120" spans="1:8" ht="14.25" customHeight="1">
      <c r="A1120" s="261"/>
      <c r="B1120" s="6" t="s">
        <v>81</v>
      </c>
      <c r="C1120" s="93" t="s">
        <v>652</v>
      </c>
      <c r="D1120" s="121">
        <v>30</v>
      </c>
      <c r="E1120" s="121">
        <v>4</v>
      </c>
      <c r="F1120" s="121">
        <v>4</v>
      </c>
      <c r="G1120" s="121"/>
      <c r="H1120" s="168">
        <v>0.8</v>
      </c>
    </row>
    <row r="1121" spans="1:8" ht="14.25" customHeight="1">
      <c r="A1121" s="262">
        <v>50</v>
      </c>
      <c r="B1121" s="4" t="s">
        <v>55</v>
      </c>
      <c r="C1121" s="233"/>
      <c r="D1121" s="116">
        <f>SUM(D1122)</f>
        <v>30</v>
      </c>
      <c r="E1121" s="116">
        <f>SUM(E1122)</f>
        <v>6</v>
      </c>
      <c r="F1121" s="116">
        <f>SUM(F1122)</f>
        <v>6</v>
      </c>
      <c r="G1121" s="116">
        <f>SUM(G1122)</f>
        <v>0</v>
      </c>
      <c r="H1121" s="162"/>
    </row>
    <row r="1122" spans="1:8" ht="14.25" customHeight="1">
      <c r="A1122" s="261"/>
      <c r="B1122" s="6" t="s">
        <v>81</v>
      </c>
      <c r="C1122" s="93" t="s">
        <v>652</v>
      </c>
      <c r="D1122" s="121">
        <v>30</v>
      </c>
      <c r="E1122" s="121">
        <v>6</v>
      </c>
      <c r="F1122" s="121">
        <v>6</v>
      </c>
      <c r="G1122" s="121"/>
      <c r="H1122" s="168">
        <v>0.8</v>
      </c>
    </row>
    <row r="1123" spans="1:8" ht="14.25" customHeight="1">
      <c r="A1123" s="257">
        <v>51</v>
      </c>
      <c r="B1123" s="2" t="s">
        <v>115</v>
      </c>
      <c r="C1123" s="230"/>
      <c r="D1123" s="109">
        <f>SUM(D1124:D1124)</f>
        <v>30</v>
      </c>
      <c r="E1123" s="109">
        <f>SUM(E1124:E1124)</f>
        <v>21</v>
      </c>
      <c r="F1123" s="109">
        <f>SUM(F1124:F1124)</f>
        <v>21</v>
      </c>
      <c r="G1123" s="109">
        <f>SUM(G1124:G1124)</f>
        <v>0</v>
      </c>
      <c r="H1123" s="155"/>
    </row>
    <row r="1124" spans="1:8" ht="14.25" customHeight="1">
      <c r="A1124" s="261"/>
      <c r="B1124" s="6" t="s">
        <v>81</v>
      </c>
      <c r="C1124" s="93" t="s">
        <v>645</v>
      </c>
      <c r="D1124" s="121">
        <v>30</v>
      </c>
      <c r="E1124" s="121">
        <v>21</v>
      </c>
      <c r="F1124" s="121">
        <v>21</v>
      </c>
      <c r="G1124" s="121"/>
      <c r="H1124" s="168">
        <v>0.8</v>
      </c>
    </row>
    <row r="1125" spans="1:8" ht="14.25" customHeight="1">
      <c r="A1125" s="257">
        <v>52</v>
      </c>
      <c r="B1125" s="2" t="s">
        <v>351</v>
      </c>
      <c r="C1125" s="230"/>
      <c r="D1125" s="109">
        <f>SUM(D1126:D1126)</f>
        <v>134</v>
      </c>
      <c r="E1125" s="109">
        <f>SUM(E1126:E1126)</f>
        <v>131</v>
      </c>
      <c r="F1125" s="109">
        <f>SUM(F1126:F1126)</f>
        <v>131</v>
      </c>
      <c r="G1125" s="109">
        <f>SUM(G1126:G1126)</f>
        <v>0</v>
      </c>
      <c r="H1125" s="155"/>
    </row>
    <row r="1126" spans="1:8" ht="14.25" customHeight="1">
      <c r="A1126" s="261"/>
      <c r="B1126" s="6" t="s">
        <v>159</v>
      </c>
      <c r="C1126" s="93" t="s">
        <v>476</v>
      </c>
      <c r="D1126" s="121">
        <v>134</v>
      </c>
      <c r="E1126" s="121">
        <v>131</v>
      </c>
      <c r="F1126" s="121">
        <v>131</v>
      </c>
      <c r="G1126" s="121">
        <v>0</v>
      </c>
      <c r="H1126" s="168">
        <v>2</v>
      </c>
    </row>
    <row r="1127" spans="1:8" ht="14.25" customHeight="1">
      <c r="A1127" s="257">
        <v>53</v>
      </c>
      <c r="B1127" s="2" t="s">
        <v>151</v>
      </c>
      <c r="C1127" s="230"/>
      <c r="D1127" s="109">
        <f>SUM(D1128:D1128)</f>
        <v>47</v>
      </c>
      <c r="E1127" s="109">
        <f>SUM(E1128:E1128)</f>
        <v>47</v>
      </c>
      <c r="F1127" s="109">
        <f>SUM(F1128:F1128)</f>
        <v>47</v>
      </c>
      <c r="G1127" s="109">
        <f>SUM(G1128:G1128)</f>
        <v>0</v>
      </c>
      <c r="H1127" s="155"/>
    </row>
    <row r="1128" spans="1:8" ht="14.25" customHeight="1">
      <c r="A1128" s="261"/>
      <c r="B1128" s="6" t="s">
        <v>159</v>
      </c>
      <c r="C1128" s="93" t="s">
        <v>413</v>
      </c>
      <c r="D1128" s="121">
        <v>47</v>
      </c>
      <c r="E1128" s="121">
        <v>47</v>
      </c>
      <c r="F1128" s="121">
        <v>47</v>
      </c>
      <c r="G1128" s="121">
        <v>0</v>
      </c>
      <c r="H1128" s="168">
        <v>2</v>
      </c>
    </row>
    <row r="1129" spans="1:8" ht="14.25" customHeight="1">
      <c r="A1129" s="262">
        <v>54</v>
      </c>
      <c r="B1129" s="4" t="s">
        <v>116</v>
      </c>
      <c r="C1129" s="39"/>
      <c r="D1129" s="119">
        <f>SUM(D1130:D1134)</f>
        <v>297</v>
      </c>
      <c r="E1129" s="119">
        <f>SUM(E1130:E1134)</f>
        <v>247</v>
      </c>
      <c r="F1129" s="119">
        <f>SUM(F1130:F1134)</f>
        <v>247</v>
      </c>
      <c r="G1129" s="119">
        <f>SUM(G1130:G1134)</f>
        <v>0</v>
      </c>
      <c r="H1129" s="166"/>
    </row>
    <row r="1130" spans="1:8" ht="14.25" customHeight="1">
      <c r="A1130" s="272"/>
      <c r="B1130" s="5" t="s">
        <v>134</v>
      </c>
      <c r="C1130" s="57" t="s">
        <v>465</v>
      </c>
      <c r="D1130" s="191">
        <v>150</v>
      </c>
      <c r="E1130" s="191">
        <v>148</v>
      </c>
      <c r="F1130" s="191">
        <v>148</v>
      </c>
      <c r="G1130" s="191">
        <v>0</v>
      </c>
      <c r="H1130" s="192">
        <v>0.8</v>
      </c>
    </row>
    <row r="1131" spans="1:8" ht="14.25" customHeight="1">
      <c r="A1131" s="263"/>
      <c r="B1131" s="5" t="s">
        <v>159</v>
      </c>
      <c r="C1131" s="57" t="s">
        <v>380</v>
      </c>
      <c r="D1131" s="191">
        <v>52</v>
      </c>
      <c r="E1131" s="191">
        <v>47</v>
      </c>
      <c r="F1131" s="191">
        <v>47</v>
      </c>
      <c r="G1131" s="191">
        <v>0</v>
      </c>
      <c r="H1131" s="192">
        <v>2</v>
      </c>
    </row>
    <row r="1132" spans="1:8" ht="14.25" customHeight="1">
      <c r="A1132" s="270"/>
      <c r="B1132" s="5" t="s">
        <v>81</v>
      </c>
      <c r="C1132" s="57" t="s">
        <v>689</v>
      </c>
      <c r="D1132" s="191">
        <v>26</v>
      </c>
      <c r="E1132" s="191">
        <v>8</v>
      </c>
      <c r="F1132" s="191">
        <v>8</v>
      </c>
      <c r="G1132" s="191"/>
      <c r="H1132" s="192">
        <v>0.7</v>
      </c>
    </row>
    <row r="1133" spans="1:8" ht="14.25" customHeight="1">
      <c r="A1133" s="270"/>
      <c r="B1133" s="5" t="s">
        <v>81</v>
      </c>
      <c r="C1133" s="57" t="s">
        <v>645</v>
      </c>
      <c r="D1133" s="191">
        <v>50</v>
      </c>
      <c r="E1133" s="191">
        <v>27</v>
      </c>
      <c r="F1133" s="191">
        <v>27</v>
      </c>
      <c r="G1133" s="191"/>
      <c r="H1133" s="192">
        <v>0.7</v>
      </c>
    </row>
    <row r="1134" spans="1:8" ht="14.25" customHeight="1">
      <c r="A1134" s="261"/>
      <c r="B1134" s="6" t="s">
        <v>81</v>
      </c>
      <c r="C1134" s="93" t="s">
        <v>673</v>
      </c>
      <c r="D1134" s="121">
        <v>19</v>
      </c>
      <c r="E1134" s="121">
        <v>17</v>
      </c>
      <c r="F1134" s="121">
        <v>17</v>
      </c>
      <c r="G1134" s="121"/>
      <c r="H1134" s="168">
        <v>0.7</v>
      </c>
    </row>
    <row r="1135" spans="1:8" ht="14.25" customHeight="1">
      <c r="A1135" s="257">
        <v>55</v>
      </c>
      <c r="B1135" s="2" t="s">
        <v>693</v>
      </c>
      <c r="C1135" s="230"/>
      <c r="D1135" s="109">
        <f>SUM(D1136:D1136)</f>
        <v>90</v>
      </c>
      <c r="E1135" s="109">
        <f>SUM(E1136:E1136)</f>
        <v>81</v>
      </c>
      <c r="F1135" s="109">
        <f>SUM(F1136:F1136)</f>
        <v>81</v>
      </c>
      <c r="G1135" s="109">
        <f>SUM(G1136:G1136)</f>
        <v>0</v>
      </c>
      <c r="H1135" s="160"/>
    </row>
    <row r="1136" spans="1:8" ht="14.25" customHeight="1">
      <c r="A1136" s="261"/>
      <c r="B1136" s="6" t="s">
        <v>81</v>
      </c>
      <c r="C1136" s="93" t="s">
        <v>649</v>
      </c>
      <c r="D1136" s="121">
        <v>90</v>
      </c>
      <c r="E1136" s="121">
        <v>81</v>
      </c>
      <c r="F1136" s="121">
        <v>81</v>
      </c>
      <c r="G1136" s="121"/>
      <c r="H1136" s="160">
        <v>0.5</v>
      </c>
    </row>
    <row r="1137" spans="1:8" s="3" customFormat="1" ht="14.25" customHeight="1">
      <c r="A1137" s="262">
        <v>56</v>
      </c>
      <c r="B1137" s="4" t="s">
        <v>348</v>
      </c>
      <c r="C1137" s="43"/>
      <c r="D1137" s="119">
        <f>SUM(D1138)</f>
        <v>65</v>
      </c>
      <c r="E1137" s="119">
        <f>SUM(E1138)</f>
        <v>65</v>
      </c>
      <c r="F1137" s="119">
        <f>SUM(F1138)</f>
        <v>65</v>
      </c>
      <c r="G1137" s="119">
        <f>SUM(G1138)</f>
        <v>0</v>
      </c>
      <c r="H1137" s="218"/>
    </row>
    <row r="1138" spans="1:8" ht="14.25" customHeight="1">
      <c r="A1138" s="261"/>
      <c r="B1138" s="6" t="s">
        <v>127</v>
      </c>
      <c r="C1138" s="93" t="s">
        <v>478</v>
      </c>
      <c r="D1138" s="121">
        <v>65</v>
      </c>
      <c r="E1138" s="121">
        <v>65</v>
      </c>
      <c r="F1138" s="121">
        <v>65</v>
      </c>
      <c r="G1138" s="121">
        <v>0</v>
      </c>
      <c r="H1138" s="168">
        <v>0.05</v>
      </c>
    </row>
    <row r="1139" spans="1:8" s="3" customFormat="1" ht="14.25" customHeight="1">
      <c r="A1139" s="262">
        <v>57</v>
      </c>
      <c r="B1139" s="4" t="s">
        <v>311</v>
      </c>
      <c r="C1139" s="43"/>
      <c r="D1139" s="119">
        <f>SUM(D1140)</f>
        <v>50</v>
      </c>
      <c r="E1139" s="119">
        <f>SUM(E1140)</f>
        <v>50</v>
      </c>
      <c r="F1139" s="119">
        <f>SUM(F1140)</f>
        <v>50</v>
      </c>
      <c r="G1139" s="119">
        <f>SUM(G1140)</f>
        <v>0</v>
      </c>
      <c r="H1139" s="218"/>
    </row>
    <row r="1140" spans="1:8" ht="14.25" customHeight="1">
      <c r="A1140" s="261"/>
      <c r="B1140" s="6" t="s">
        <v>127</v>
      </c>
      <c r="C1140" s="93" t="s">
        <v>478</v>
      </c>
      <c r="D1140" s="121">
        <v>50</v>
      </c>
      <c r="E1140" s="121">
        <v>50</v>
      </c>
      <c r="F1140" s="121">
        <v>50</v>
      </c>
      <c r="G1140" s="121">
        <v>0</v>
      </c>
      <c r="H1140" s="168">
        <v>0.05</v>
      </c>
    </row>
    <row r="1141" spans="1:8" ht="14.25" customHeight="1">
      <c r="A1141" s="262">
        <v>58</v>
      </c>
      <c r="B1141" s="4" t="s">
        <v>312</v>
      </c>
      <c r="C1141" s="43"/>
      <c r="D1141" s="119">
        <f>SUM(D1142)</f>
        <v>116</v>
      </c>
      <c r="E1141" s="119">
        <f>SUM(E1142)</f>
        <v>111</v>
      </c>
      <c r="F1141" s="119">
        <f>SUM(F1142)</f>
        <v>111</v>
      </c>
      <c r="G1141" s="119">
        <f>SUM(G1142)</f>
        <v>0</v>
      </c>
      <c r="H1141" s="218"/>
    </row>
    <row r="1142" spans="1:8" ht="14.25" customHeight="1">
      <c r="A1142" s="273"/>
      <c r="B1142" s="6" t="s">
        <v>134</v>
      </c>
      <c r="C1142" s="93" t="s">
        <v>539</v>
      </c>
      <c r="D1142" s="121">
        <v>116</v>
      </c>
      <c r="E1142" s="121">
        <v>111</v>
      </c>
      <c r="F1142" s="121">
        <v>111</v>
      </c>
      <c r="G1142" s="121">
        <v>0</v>
      </c>
      <c r="H1142" s="168">
        <v>0.7</v>
      </c>
    </row>
    <row r="1143" spans="1:8" ht="14.25" customHeight="1">
      <c r="A1143" s="262">
        <v>59</v>
      </c>
      <c r="B1143" s="4" t="s">
        <v>69</v>
      </c>
      <c r="C1143" s="233"/>
      <c r="D1143" s="116">
        <f>SUM(D1144:D1148)</f>
        <v>765</v>
      </c>
      <c r="E1143" s="116">
        <f>SUM(E1144:E1148)</f>
        <v>605</v>
      </c>
      <c r="F1143" s="116">
        <f>SUM(F1144:F1148)</f>
        <v>605</v>
      </c>
      <c r="G1143" s="116">
        <f>SUM(G1144:G1148)</f>
        <v>0</v>
      </c>
      <c r="H1143" s="162"/>
    </row>
    <row r="1144" spans="1:8" ht="14.25" customHeight="1">
      <c r="A1144" s="260"/>
      <c r="B1144" s="5" t="s">
        <v>134</v>
      </c>
      <c r="C1144" s="57" t="s">
        <v>426</v>
      </c>
      <c r="D1144" s="191">
        <v>100</v>
      </c>
      <c r="E1144" s="191">
        <v>100</v>
      </c>
      <c r="F1144" s="191">
        <v>100</v>
      </c>
      <c r="G1144" s="191">
        <v>0</v>
      </c>
      <c r="H1144" s="192">
        <v>1.5</v>
      </c>
    </row>
    <row r="1145" spans="1:8" ht="14.25" customHeight="1">
      <c r="A1145" s="260"/>
      <c r="B1145" s="5" t="s">
        <v>134</v>
      </c>
      <c r="C1145" s="57" t="s">
        <v>533</v>
      </c>
      <c r="D1145" s="191">
        <v>100</v>
      </c>
      <c r="E1145" s="191">
        <v>71</v>
      </c>
      <c r="F1145" s="191">
        <v>71</v>
      </c>
      <c r="G1145" s="191">
        <v>0</v>
      </c>
      <c r="H1145" s="192">
        <v>0.8</v>
      </c>
    </row>
    <row r="1146" spans="1:8" ht="14.25" customHeight="1">
      <c r="A1146" s="260"/>
      <c r="B1146" s="5" t="s">
        <v>134</v>
      </c>
      <c r="C1146" s="57" t="s">
        <v>533</v>
      </c>
      <c r="D1146" s="191">
        <v>100</v>
      </c>
      <c r="E1146" s="191">
        <v>76</v>
      </c>
      <c r="F1146" s="191">
        <v>76</v>
      </c>
      <c r="G1146" s="191">
        <v>0</v>
      </c>
      <c r="H1146" s="192">
        <v>0.8</v>
      </c>
    </row>
    <row r="1147" spans="1:8" ht="14.25" customHeight="1">
      <c r="A1147" s="270"/>
      <c r="B1147" s="7" t="s">
        <v>81</v>
      </c>
      <c r="C1147" s="39" t="s">
        <v>662</v>
      </c>
      <c r="D1147" s="194">
        <v>430</v>
      </c>
      <c r="E1147" s="194">
        <v>327</v>
      </c>
      <c r="F1147" s="194">
        <v>327</v>
      </c>
      <c r="G1147" s="194"/>
      <c r="H1147" s="166">
        <v>1.2</v>
      </c>
    </row>
    <row r="1148" spans="1:8" ht="14.25" customHeight="1">
      <c r="A1148" s="273"/>
      <c r="B1148" s="7" t="s">
        <v>81</v>
      </c>
      <c r="C1148" s="39" t="s">
        <v>649</v>
      </c>
      <c r="D1148" s="194">
        <v>35</v>
      </c>
      <c r="E1148" s="194">
        <v>31</v>
      </c>
      <c r="F1148" s="194">
        <v>31</v>
      </c>
      <c r="G1148" s="194"/>
      <c r="H1148" s="166">
        <v>1</v>
      </c>
    </row>
    <row r="1149" spans="1:8" ht="14.25" customHeight="1">
      <c r="A1149" s="262">
        <v>60</v>
      </c>
      <c r="B1149" s="2" t="s">
        <v>293</v>
      </c>
      <c r="C1149" s="230"/>
      <c r="D1149" s="102">
        <f>SUM(D1150)</f>
        <v>50</v>
      </c>
      <c r="E1149" s="102">
        <f>SUM(E1150)</f>
        <v>25</v>
      </c>
      <c r="F1149" s="102">
        <f>SUM(F1150)</f>
        <v>25</v>
      </c>
      <c r="G1149" s="102">
        <f>SUM(G1150)</f>
        <v>0</v>
      </c>
      <c r="H1149" s="144"/>
    </row>
    <row r="1150" spans="1:8" ht="14.25" customHeight="1">
      <c r="A1150" s="262"/>
      <c r="B1150" s="6" t="s">
        <v>81</v>
      </c>
      <c r="C1150" s="93" t="s">
        <v>644</v>
      </c>
      <c r="D1150" s="121">
        <v>50</v>
      </c>
      <c r="E1150" s="121">
        <v>25</v>
      </c>
      <c r="F1150" s="121">
        <v>25</v>
      </c>
      <c r="G1150" s="121"/>
      <c r="H1150" s="168">
        <v>1.4</v>
      </c>
    </row>
    <row r="1151" spans="1:8" ht="14.25" customHeight="1">
      <c r="A1151" s="257">
        <v>61</v>
      </c>
      <c r="B1151" s="2" t="s">
        <v>294</v>
      </c>
      <c r="C1151" s="230"/>
      <c r="D1151" s="102">
        <f>SUM(D1152:D1152)</f>
        <v>36</v>
      </c>
      <c r="E1151" s="102">
        <f>SUM(E1152:E1152)</f>
        <v>5</v>
      </c>
      <c r="F1151" s="102">
        <f>SUM(F1152:F1152)</f>
        <v>5</v>
      </c>
      <c r="G1151" s="102">
        <f>SUM(G1152:G1152)</f>
        <v>0</v>
      </c>
      <c r="H1151" s="144"/>
    </row>
    <row r="1152" spans="1:8" ht="14.25" customHeight="1">
      <c r="A1152" s="258"/>
      <c r="B1152" s="40" t="s">
        <v>81</v>
      </c>
      <c r="C1152" s="240" t="s">
        <v>639</v>
      </c>
      <c r="D1152" s="209">
        <v>36</v>
      </c>
      <c r="E1152" s="209">
        <v>5</v>
      </c>
      <c r="F1152" s="209">
        <v>5</v>
      </c>
      <c r="G1152" s="209"/>
      <c r="H1152" s="173">
        <v>1.5</v>
      </c>
    </row>
    <row r="1153" spans="1:8" ht="14.25" customHeight="1">
      <c r="A1153" s="262">
        <v>62</v>
      </c>
      <c r="B1153" s="4" t="s">
        <v>106</v>
      </c>
      <c r="C1153" s="233"/>
      <c r="D1153" s="116">
        <f>SUM(D1154:D1157)</f>
        <v>984</v>
      </c>
      <c r="E1153" s="116">
        <f>SUM(E1154:E1157)</f>
        <v>528</v>
      </c>
      <c r="F1153" s="116">
        <f>SUM(F1154:F1157)</f>
        <v>108</v>
      </c>
      <c r="G1153" s="116">
        <f>SUM(G1154:G1157)</f>
        <v>0</v>
      </c>
      <c r="H1153" s="162"/>
    </row>
    <row r="1154" spans="1:8" ht="14.25" customHeight="1">
      <c r="A1154" s="260"/>
      <c r="B1154" s="5" t="s">
        <v>119</v>
      </c>
      <c r="C1154" s="57" t="s">
        <v>415</v>
      </c>
      <c r="D1154" s="191">
        <v>130</v>
      </c>
      <c r="E1154" s="191">
        <v>18</v>
      </c>
      <c r="F1154" s="191">
        <v>18</v>
      </c>
      <c r="G1154" s="191"/>
      <c r="H1154" s="192">
        <v>1.6</v>
      </c>
    </row>
    <row r="1155" spans="1:8" ht="14.25" customHeight="1">
      <c r="A1155" s="260"/>
      <c r="B1155" s="5" t="s">
        <v>159</v>
      </c>
      <c r="C1155" s="57" t="s">
        <v>423</v>
      </c>
      <c r="D1155" s="191">
        <v>420</v>
      </c>
      <c r="E1155" s="191">
        <v>420</v>
      </c>
      <c r="F1155" s="191">
        <v>0</v>
      </c>
      <c r="G1155" s="191">
        <v>0</v>
      </c>
      <c r="H1155" s="192">
        <v>1</v>
      </c>
    </row>
    <row r="1156" spans="1:8" ht="14.25" customHeight="1">
      <c r="A1156" s="265"/>
      <c r="B1156" s="5" t="s">
        <v>153</v>
      </c>
      <c r="C1156" s="57" t="s">
        <v>458</v>
      </c>
      <c r="D1156" s="191">
        <v>14</v>
      </c>
      <c r="E1156" s="191">
        <v>9</v>
      </c>
      <c r="F1156" s="191">
        <v>9</v>
      </c>
      <c r="G1156" s="191">
        <v>0</v>
      </c>
      <c r="H1156" s="192">
        <v>1</v>
      </c>
    </row>
    <row r="1157" spans="1:8" ht="14.25" customHeight="1">
      <c r="A1157" s="260"/>
      <c r="B1157" s="5" t="s">
        <v>81</v>
      </c>
      <c r="C1157" s="57" t="s">
        <v>637</v>
      </c>
      <c r="D1157" s="191">
        <v>420</v>
      </c>
      <c r="E1157" s="191">
        <v>81</v>
      </c>
      <c r="F1157" s="191">
        <v>81</v>
      </c>
      <c r="G1157" s="191"/>
      <c r="H1157" s="192">
        <v>1</v>
      </c>
    </row>
    <row r="1158" spans="1:8" ht="14.25" customHeight="1">
      <c r="A1158" s="277">
        <v>63</v>
      </c>
      <c r="B1158" s="27" t="s">
        <v>161</v>
      </c>
      <c r="C1158" s="38"/>
      <c r="D1158" s="117">
        <f>SUM(D1159:D1160)</f>
        <v>180</v>
      </c>
      <c r="E1158" s="117">
        <f>SUM(E1159:E1160)</f>
        <v>117</v>
      </c>
      <c r="F1158" s="117">
        <f>SUM(F1159:F1160)</f>
        <v>117</v>
      </c>
      <c r="G1158" s="117">
        <f>SUM(G1159:G1160)</f>
        <v>0</v>
      </c>
      <c r="H1158" s="163"/>
    </row>
    <row r="1159" spans="1:8" ht="14.25" customHeight="1">
      <c r="A1159" s="260"/>
      <c r="B1159" s="5" t="s">
        <v>159</v>
      </c>
      <c r="C1159" s="57" t="s">
        <v>506</v>
      </c>
      <c r="D1159" s="191">
        <v>150</v>
      </c>
      <c r="E1159" s="191">
        <v>107</v>
      </c>
      <c r="F1159" s="191">
        <v>107</v>
      </c>
      <c r="G1159" s="191">
        <v>0</v>
      </c>
      <c r="H1159" s="192">
        <v>1</v>
      </c>
    </row>
    <row r="1160" spans="1:8" ht="14.25" customHeight="1">
      <c r="A1160" s="265"/>
      <c r="B1160" s="9" t="s">
        <v>81</v>
      </c>
      <c r="C1160" s="205" t="s">
        <v>639</v>
      </c>
      <c r="D1160" s="193">
        <v>30</v>
      </c>
      <c r="E1160" s="193">
        <v>10</v>
      </c>
      <c r="F1160" s="193">
        <v>10</v>
      </c>
      <c r="G1160" s="193"/>
      <c r="H1160" s="169">
        <v>0.8</v>
      </c>
    </row>
    <row r="1161" spans="1:8" ht="14.25" customHeight="1">
      <c r="A1161" s="257">
        <v>64</v>
      </c>
      <c r="B1161" s="2" t="s">
        <v>107</v>
      </c>
      <c r="C1161" s="230"/>
      <c r="D1161" s="102">
        <f>SUM(D1162:D1168)</f>
        <v>1817</v>
      </c>
      <c r="E1161" s="102">
        <f>SUM(E1162:E1168)</f>
        <v>1173</v>
      </c>
      <c r="F1161" s="102">
        <f>SUM(F1162:F1168)</f>
        <v>1173</v>
      </c>
      <c r="G1161" s="102">
        <f>SUM(G1162:G1168)</f>
        <v>0</v>
      </c>
      <c r="H1161" s="144"/>
    </row>
    <row r="1162" spans="1:8" ht="14.25" customHeight="1">
      <c r="A1162" s="265"/>
      <c r="B1162" s="9" t="s">
        <v>119</v>
      </c>
      <c r="C1162" s="205" t="s">
        <v>419</v>
      </c>
      <c r="D1162" s="193">
        <v>369</v>
      </c>
      <c r="E1162" s="193">
        <v>130</v>
      </c>
      <c r="F1162" s="193">
        <v>130</v>
      </c>
      <c r="G1162" s="193"/>
      <c r="H1162" s="169">
        <v>0.6</v>
      </c>
    </row>
    <row r="1163" spans="1:8" ht="14.25" customHeight="1">
      <c r="A1163" s="265"/>
      <c r="B1163" s="9" t="s">
        <v>134</v>
      </c>
      <c r="C1163" s="205" t="s">
        <v>540</v>
      </c>
      <c r="D1163" s="193">
        <v>160</v>
      </c>
      <c r="E1163" s="193">
        <v>3</v>
      </c>
      <c r="F1163" s="193">
        <v>3</v>
      </c>
      <c r="G1163" s="193">
        <v>0</v>
      </c>
      <c r="H1163" s="169">
        <v>0.4</v>
      </c>
    </row>
    <row r="1164" spans="1:8" ht="14.25" customHeight="1">
      <c r="A1164" s="265"/>
      <c r="B1164" s="9" t="s">
        <v>134</v>
      </c>
      <c r="C1164" s="205" t="s">
        <v>541</v>
      </c>
      <c r="D1164" s="193">
        <v>1000</v>
      </c>
      <c r="E1164" s="193">
        <v>870</v>
      </c>
      <c r="F1164" s="193">
        <v>870</v>
      </c>
      <c r="G1164" s="193">
        <v>0</v>
      </c>
      <c r="H1164" s="169">
        <v>0.4</v>
      </c>
    </row>
    <row r="1165" spans="1:8" ht="14.25" customHeight="1">
      <c r="A1165" s="265"/>
      <c r="B1165" s="9" t="s">
        <v>81</v>
      </c>
      <c r="C1165" s="205" t="s">
        <v>669</v>
      </c>
      <c r="D1165" s="193">
        <v>100</v>
      </c>
      <c r="E1165" s="193">
        <v>17</v>
      </c>
      <c r="F1165" s="193">
        <v>17</v>
      </c>
      <c r="G1165" s="193"/>
      <c r="H1165" s="169">
        <v>0.7</v>
      </c>
    </row>
    <row r="1166" spans="1:8" ht="14.25" customHeight="1">
      <c r="A1166" s="265"/>
      <c r="B1166" s="9" t="s">
        <v>81</v>
      </c>
      <c r="C1166" s="205" t="s">
        <v>639</v>
      </c>
      <c r="D1166" s="193">
        <v>38</v>
      </c>
      <c r="E1166" s="193">
        <v>38</v>
      </c>
      <c r="F1166" s="193">
        <v>38</v>
      </c>
      <c r="G1166" s="193"/>
      <c r="H1166" s="169">
        <v>0.5</v>
      </c>
    </row>
    <row r="1167" spans="1:8" ht="14.25" customHeight="1">
      <c r="A1167" s="265"/>
      <c r="B1167" s="9" t="s">
        <v>159</v>
      </c>
      <c r="C1167" s="205" t="s">
        <v>476</v>
      </c>
      <c r="D1167" s="193">
        <v>90</v>
      </c>
      <c r="E1167" s="193">
        <v>72</v>
      </c>
      <c r="F1167" s="193">
        <v>72</v>
      </c>
      <c r="G1167" s="193">
        <v>0</v>
      </c>
      <c r="H1167" s="169">
        <v>1</v>
      </c>
    </row>
    <row r="1168" spans="1:8" ht="14.25" customHeight="1">
      <c r="A1168" s="265"/>
      <c r="B1168" s="9" t="s">
        <v>159</v>
      </c>
      <c r="C1168" s="93" t="s">
        <v>392</v>
      </c>
      <c r="D1168" s="121">
        <v>60</v>
      </c>
      <c r="E1168" s="121">
        <v>43</v>
      </c>
      <c r="F1168" s="121">
        <v>43</v>
      </c>
      <c r="G1168" s="121">
        <v>0</v>
      </c>
      <c r="H1168" s="168">
        <v>1</v>
      </c>
    </row>
    <row r="1169" spans="1:8" ht="14.25" customHeight="1">
      <c r="A1169" s="257">
        <v>65</v>
      </c>
      <c r="B1169" s="2" t="s">
        <v>168</v>
      </c>
      <c r="C1169" s="35"/>
      <c r="D1169" s="108">
        <f>SUM(D1170:D1171)</f>
        <v>505</v>
      </c>
      <c r="E1169" s="108">
        <f>SUM(E1170:E1171)</f>
        <v>400</v>
      </c>
      <c r="F1169" s="108">
        <f>SUM(F1170:F1171)</f>
        <v>400</v>
      </c>
      <c r="G1169" s="108">
        <f>SUM(G1170:G1171)</f>
        <v>0</v>
      </c>
      <c r="H1169" s="157"/>
    </row>
    <row r="1170" spans="1:8" ht="14.25" customHeight="1">
      <c r="A1170" s="272"/>
      <c r="B1170" s="5" t="s">
        <v>81</v>
      </c>
      <c r="C1170" s="57" t="s">
        <v>644</v>
      </c>
      <c r="D1170" s="191">
        <v>500</v>
      </c>
      <c r="E1170" s="191">
        <v>398</v>
      </c>
      <c r="F1170" s="191">
        <v>398</v>
      </c>
      <c r="G1170" s="191"/>
      <c r="H1170" s="192">
        <v>0.4</v>
      </c>
    </row>
    <row r="1171" spans="1:8" ht="14.25" customHeight="1">
      <c r="A1171" s="272"/>
      <c r="B1171" s="5" t="s">
        <v>81</v>
      </c>
      <c r="C1171" s="57" t="s">
        <v>637</v>
      </c>
      <c r="D1171" s="191">
        <v>5</v>
      </c>
      <c r="E1171" s="191">
        <v>2</v>
      </c>
      <c r="F1171" s="191">
        <v>2</v>
      </c>
      <c r="G1171" s="191"/>
      <c r="H1171" s="192">
        <v>0.4</v>
      </c>
    </row>
    <row r="1172" spans="1:8" ht="14.25" customHeight="1">
      <c r="A1172" s="257">
        <v>66</v>
      </c>
      <c r="B1172" s="2" t="s">
        <v>83</v>
      </c>
      <c r="C1172" s="230"/>
      <c r="D1172" s="102">
        <f>SUM(D1173)</f>
        <v>30</v>
      </c>
      <c r="E1172" s="102">
        <f>SUM(E1173)</f>
        <v>21</v>
      </c>
      <c r="F1172" s="102">
        <f>SUM(F1173)</f>
        <v>21</v>
      </c>
      <c r="G1172" s="102">
        <f>SUM(G1173)</f>
        <v>0</v>
      </c>
      <c r="H1172" s="144"/>
    </row>
    <row r="1173" spans="1:8" ht="14.25" customHeight="1">
      <c r="A1173" s="261"/>
      <c r="B1173" s="6" t="s">
        <v>81</v>
      </c>
      <c r="C1173" s="93" t="s">
        <v>643</v>
      </c>
      <c r="D1173" s="121">
        <v>30</v>
      </c>
      <c r="E1173" s="121">
        <v>21</v>
      </c>
      <c r="F1173" s="121">
        <v>21</v>
      </c>
      <c r="G1173" s="121"/>
      <c r="H1173" s="168">
        <v>1.2</v>
      </c>
    </row>
    <row r="1174" spans="1:8" ht="14.25" customHeight="1">
      <c r="A1174" s="257">
        <v>67</v>
      </c>
      <c r="B1174" s="2" t="s">
        <v>295</v>
      </c>
      <c r="C1174" s="230"/>
      <c r="D1174" s="102">
        <f>D1175</f>
        <v>45</v>
      </c>
      <c r="E1174" s="102">
        <f>E1175</f>
        <v>37</v>
      </c>
      <c r="F1174" s="102">
        <f>F1175</f>
        <v>37</v>
      </c>
      <c r="G1174" s="102">
        <f>G1175</f>
        <v>0</v>
      </c>
      <c r="H1174" s="144"/>
    </row>
    <row r="1175" spans="1:8" ht="14.25" customHeight="1">
      <c r="A1175" s="261"/>
      <c r="B1175" s="6" t="s">
        <v>81</v>
      </c>
      <c r="C1175" s="238" t="s">
        <v>651</v>
      </c>
      <c r="D1175" s="123">
        <v>45</v>
      </c>
      <c r="E1175" s="123">
        <v>37</v>
      </c>
      <c r="F1175" s="123">
        <v>37</v>
      </c>
      <c r="G1175" s="208"/>
      <c r="H1175" s="171">
        <v>0.7</v>
      </c>
    </row>
    <row r="1176" spans="1:8" ht="14.25" customHeight="1">
      <c r="A1176" s="257">
        <v>68</v>
      </c>
      <c r="B1176" s="2" t="s">
        <v>231</v>
      </c>
      <c r="C1176" s="35"/>
      <c r="D1176" s="108">
        <f>SUM(D1177)</f>
        <v>165</v>
      </c>
      <c r="E1176" s="108">
        <f>SUM(E1177)</f>
        <v>5</v>
      </c>
      <c r="F1176" s="108">
        <f>SUM(F1177)</f>
        <v>0</v>
      </c>
      <c r="G1176" s="108">
        <f>SUM(G1177)</f>
        <v>0</v>
      </c>
      <c r="H1176" s="157"/>
    </row>
    <row r="1177" spans="1:8" ht="14.25" customHeight="1">
      <c r="A1177" s="265"/>
      <c r="B1177" s="9" t="s">
        <v>159</v>
      </c>
      <c r="C1177" s="232" t="s">
        <v>484</v>
      </c>
      <c r="D1177" s="104">
        <v>165</v>
      </c>
      <c r="E1177" s="104">
        <v>5</v>
      </c>
      <c r="F1177" s="104">
        <v>0</v>
      </c>
      <c r="G1177" s="104">
        <v>0</v>
      </c>
      <c r="H1177" s="147">
        <v>1</v>
      </c>
    </row>
    <row r="1178" spans="1:8" ht="14.25" customHeight="1">
      <c r="A1178" s="257">
        <v>69</v>
      </c>
      <c r="B1178" s="2" t="s">
        <v>232</v>
      </c>
      <c r="C1178" s="35"/>
      <c r="D1178" s="108">
        <f>SUM(D1179:D1179)</f>
        <v>134</v>
      </c>
      <c r="E1178" s="108">
        <f>SUM(E1179:E1179)</f>
        <v>31</v>
      </c>
      <c r="F1178" s="108">
        <f>SUM(F1179:F1179)</f>
        <v>0</v>
      </c>
      <c r="G1178" s="108">
        <f>SUM(G1179:G1179)</f>
        <v>0</v>
      </c>
      <c r="H1178" s="157"/>
    </row>
    <row r="1179" spans="1:8" ht="14.25" customHeight="1" thickBot="1">
      <c r="A1179" s="263"/>
      <c r="B1179" s="48" t="s">
        <v>159</v>
      </c>
      <c r="C1179" s="19" t="s">
        <v>414</v>
      </c>
      <c r="D1179" s="120">
        <v>134</v>
      </c>
      <c r="E1179" s="120">
        <v>31</v>
      </c>
      <c r="F1179" s="120">
        <v>0</v>
      </c>
      <c r="G1179" s="120">
        <v>0</v>
      </c>
      <c r="H1179" s="160">
        <v>1</v>
      </c>
    </row>
    <row r="1180" spans="1:8" ht="14.25" customHeight="1" thickBot="1">
      <c r="A1180" s="313"/>
      <c r="B1180" s="314" t="s">
        <v>154</v>
      </c>
      <c r="C1180" s="315"/>
      <c r="D1180" s="346">
        <f>D1135+D1178+D1176+D1174+D1172+D1169+D1161+D1158+D1153+D1151+D1149+D1143+D1141+D1139+D1137+D1129+D1127+D1125+D1123+D1121+D1119+D1117+D1114+D1112+D1109+D1105+D1103+D1101+D1099+D1097+D1095+D1092+D1090+D1088+D1081+D1078+D1071+D1069+D1059+D1057+D1053+D1046+D1044+D1038+D1031+D1029+D1027+D1025+D1022+D1019+D1010+D1008+D1002+D1000+D996+D994+D992+D990+D987+D981+D971+D969+D964+D962+D960+D958+D956+D954+D949</f>
        <v>22491</v>
      </c>
      <c r="E1180" s="346">
        <f>E1135+E1178+E1176+E1174+E1172+E1169+E1161+E1158+E1153+E1151+E1149+E1143+E1141+E1139+E1137+E1129+E1127+E1125+E1123+E1121+E1119+E1117+E1114+E1112+E1109+E1105+E1103+E1101+E1099+E1097+E1095+E1092+E1090+E1088+E1081+E1078+E1071+E1069+E1059+E1057+E1053+E1046+E1044+E1038+E1031+E1029+E1027+E1025+E1022+E1019+E1010+E1008+E1002+E1000+E996+E994+E992+E990+E987+E981+E971+E969+E964+E962+E960+E958+E956+E954+E949</f>
        <v>14141</v>
      </c>
      <c r="F1180" s="346">
        <f>F1135+F1178+F1176+F1174+F1172+F1169+F1161+F1158+F1153+F1151+F1149+F1143+F1141+F1139+F1137+F1129+F1127+F1125+F1123+F1121+F1119+F1117+F1114+F1112+F1109+F1105+F1103+F1101+F1099+F1097+F1095+F1092+F1090+F1088+F1081+F1078+F1071+F1069+F1059+F1057+F1053+F1046+F1044+F1038+F1031+F1029+F1027+F1025+F1022+F1019+F1010+F1008+F1002+F1000+F996+F994+F992+F990+F987+F981+F971+F969+F964+F962+F960+F958+F956+F954+F949</f>
        <v>12441</v>
      </c>
      <c r="G1180" s="346">
        <f>G1135+G1178+G1176+G1174+G1172+G1169+G1161+G1158+G1153+G1151+G1149+G1143+G1141+G1139+G1137+G1129+G1127+G1125+G1123+G1121+G1119+G1117+G1114+G1112+G1109+G1105+G1103+G1101+G1099+G1097+G1095+G1092+G1090+G1088+G1081+G1078+G1071+G1069+G1059+G1057+G1053+G1046+G1044+G1038+G1031+G1029+G1027+G1025+G1022+G1019+G1010+G1008+G1002+G1000+G996+G994+G992+G990+G987+G981+G971+G969+G964+G962+G960+G958+G956+G954+G949</f>
        <v>507</v>
      </c>
      <c r="H1180" s="347"/>
    </row>
    <row r="1181" spans="1:8" ht="14.25" customHeight="1" thickBot="1">
      <c r="A1181" s="323" t="s">
        <v>77</v>
      </c>
      <c r="B1181" s="324" t="s">
        <v>155</v>
      </c>
      <c r="C1181" s="325"/>
      <c r="D1181" s="349">
        <f>D642+D947+D1180</f>
        <v>247989</v>
      </c>
      <c r="E1181" s="349">
        <f>E642+E947+E1180</f>
        <v>125581</v>
      </c>
      <c r="F1181" s="349">
        <f>F642+F947+F1180</f>
        <v>90381</v>
      </c>
      <c r="G1181" s="349">
        <f>G642+G947+G1180</f>
        <v>11247</v>
      </c>
      <c r="H1181" s="350" t="s">
        <v>1</v>
      </c>
    </row>
    <row r="1182" spans="1:8" ht="14.25" customHeight="1">
      <c r="A1182" s="265"/>
      <c r="B1182" s="434" t="s">
        <v>28</v>
      </c>
      <c r="C1182" s="434"/>
      <c r="D1182" s="434"/>
      <c r="E1182" s="434"/>
      <c r="F1182" s="434"/>
      <c r="G1182" s="434"/>
      <c r="H1182" s="169"/>
    </row>
    <row r="1183" spans="1:8" ht="14.25" customHeight="1">
      <c r="A1183" s="269"/>
      <c r="B1183" s="13" t="s">
        <v>7</v>
      </c>
      <c r="C1183" s="42"/>
      <c r="D1183" s="124"/>
      <c r="E1183" s="124"/>
      <c r="F1183" s="124"/>
      <c r="G1183" s="124"/>
      <c r="H1183" s="150"/>
    </row>
    <row r="1184" spans="1:8" ht="14.25" customHeight="1">
      <c r="A1184" s="257">
        <v>1</v>
      </c>
      <c r="B1184" s="4" t="s">
        <v>44</v>
      </c>
      <c r="C1184" s="43"/>
      <c r="D1184" s="116">
        <f>SUM(D1185:D1185)</f>
        <v>24</v>
      </c>
      <c r="E1184" s="116">
        <f>SUM(E1185:E1185)</f>
        <v>10</v>
      </c>
      <c r="F1184" s="116">
        <f>SUM(F1185:F1185)</f>
        <v>10</v>
      </c>
      <c r="G1184" s="116">
        <f>SUM(G1185:G1185)</f>
        <v>0</v>
      </c>
      <c r="H1184" s="162"/>
    </row>
    <row r="1185" spans="1:8" ht="14.25" customHeight="1">
      <c r="A1185" s="261"/>
      <c r="B1185" s="31" t="s">
        <v>81</v>
      </c>
      <c r="C1185" s="93" t="s">
        <v>589</v>
      </c>
      <c r="D1185" s="123">
        <v>24</v>
      </c>
      <c r="E1185" s="123">
        <v>10</v>
      </c>
      <c r="F1185" s="123">
        <v>10</v>
      </c>
      <c r="G1185" s="123"/>
      <c r="H1185" s="170">
        <v>0.2</v>
      </c>
    </row>
    <row r="1186" spans="1:8" ht="14.25" customHeight="1">
      <c r="A1186" s="257">
        <v>2</v>
      </c>
      <c r="B1186" s="4" t="s">
        <v>277</v>
      </c>
      <c r="C1186" s="43"/>
      <c r="D1186" s="116">
        <f>SUM(D1187:D1187)</f>
        <v>60</v>
      </c>
      <c r="E1186" s="116">
        <f>SUM(E1187:E1187)</f>
        <v>25</v>
      </c>
      <c r="F1186" s="116">
        <f>SUM(F1187:F1187)</f>
        <v>25</v>
      </c>
      <c r="G1186" s="116">
        <f>SUM(G1187:G1187)</f>
        <v>0</v>
      </c>
      <c r="H1186" s="162"/>
    </row>
    <row r="1187" spans="1:8" ht="14.25" customHeight="1">
      <c r="A1187" s="261"/>
      <c r="B1187" s="31" t="s">
        <v>81</v>
      </c>
      <c r="C1187" s="93" t="s">
        <v>589</v>
      </c>
      <c r="D1187" s="123">
        <v>60</v>
      </c>
      <c r="E1187" s="123">
        <v>25</v>
      </c>
      <c r="F1187" s="123">
        <v>25</v>
      </c>
      <c r="G1187" s="123"/>
      <c r="H1187" s="170">
        <v>0.2</v>
      </c>
    </row>
    <row r="1188" spans="1:8" ht="14.25" customHeight="1">
      <c r="A1188" s="257">
        <v>3</v>
      </c>
      <c r="B1188" s="4" t="s">
        <v>358</v>
      </c>
      <c r="C1188" s="43"/>
      <c r="D1188" s="116">
        <f>SUM(D1189:D1189)</f>
        <v>60</v>
      </c>
      <c r="E1188" s="116">
        <f>SUM(E1189:E1189)</f>
        <v>2</v>
      </c>
      <c r="F1188" s="116">
        <f>SUM(F1189:F1189)</f>
        <v>2</v>
      </c>
      <c r="G1188" s="116">
        <f>SUM(G1189:G1189)</f>
        <v>0</v>
      </c>
      <c r="H1188" s="162"/>
    </row>
    <row r="1189" spans="1:8" ht="14.25" customHeight="1">
      <c r="A1189" s="261"/>
      <c r="B1189" s="31" t="s">
        <v>81</v>
      </c>
      <c r="C1189" s="93" t="s">
        <v>589</v>
      </c>
      <c r="D1189" s="123">
        <v>60</v>
      </c>
      <c r="E1189" s="123">
        <v>2</v>
      </c>
      <c r="F1189" s="123">
        <v>2</v>
      </c>
      <c r="G1189" s="123"/>
      <c r="H1189" s="170">
        <v>0.2</v>
      </c>
    </row>
    <row r="1190" spans="1:8" ht="14.25" customHeight="1">
      <c r="A1190" s="262">
        <v>4</v>
      </c>
      <c r="B1190" s="4" t="s">
        <v>89</v>
      </c>
      <c r="C1190" s="43"/>
      <c r="D1190" s="116">
        <f>SUM(D1191:D1192)</f>
        <v>89</v>
      </c>
      <c r="E1190" s="116">
        <f>SUM(E1191:E1192)</f>
        <v>77</v>
      </c>
      <c r="F1190" s="116">
        <f>SUM(F1191:F1192)</f>
        <v>77</v>
      </c>
      <c r="G1190" s="116">
        <f>SUM(G1191:G1192)</f>
        <v>0</v>
      </c>
      <c r="H1190" s="162"/>
    </row>
    <row r="1191" spans="1:8" ht="14.25" customHeight="1">
      <c r="A1191" s="263"/>
      <c r="B1191" s="25" t="s">
        <v>153</v>
      </c>
      <c r="C1191" s="19" t="s">
        <v>589</v>
      </c>
      <c r="D1191" s="125">
        <v>37</v>
      </c>
      <c r="E1191" s="125">
        <v>37</v>
      </c>
      <c r="F1191" s="125">
        <v>37</v>
      </c>
      <c r="G1191" s="125">
        <v>0</v>
      </c>
      <c r="H1191" s="171">
        <v>0.3</v>
      </c>
    </row>
    <row r="1192" spans="1:8" ht="14.25" customHeight="1">
      <c r="A1192" s="261"/>
      <c r="B1192" s="31" t="s">
        <v>153</v>
      </c>
      <c r="C1192" s="93" t="s">
        <v>587</v>
      </c>
      <c r="D1192" s="123">
        <v>52</v>
      </c>
      <c r="E1192" s="123">
        <v>40</v>
      </c>
      <c r="F1192" s="123">
        <v>40</v>
      </c>
      <c r="G1192" s="123">
        <v>0</v>
      </c>
      <c r="H1192" s="170">
        <v>0.3</v>
      </c>
    </row>
    <row r="1193" spans="1:8" ht="14.25" customHeight="1">
      <c r="A1193" s="257">
        <v>5</v>
      </c>
      <c r="B1193" s="33" t="s">
        <v>233</v>
      </c>
      <c r="C1193" s="35"/>
      <c r="D1193" s="102">
        <f>SUM(D1194:D1196)</f>
        <v>76</v>
      </c>
      <c r="E1193" s="102">
        <f>SUM(E1194:E1196)</f>
        <v>74</v>
      </c>
      <c r="F1193" s="102">
        <f>SUM(F1194:F1196)</f>
        <v>74</v>
      </c>
      <c r="G1193" s="102">
        <f>SUM(G1194:G1196)</f>
        <v>0</v>
      </c>
      <c r="H1193" s="144"/>
    </row>
    <row r="1194" spans="1:9" ht="14.25" customHeight="1">
      <c r="A1194" s="272"/>
      <c r="B1194" s="95" t="s">
        <v>159</v>
      </c>
      <c r="C1194" s="57" t="s">
        <v>741</v>
      </c>
      <c r="D1194" s="126">
        <v>50</v>
      </c>
      <c r="E1194" s="126">
        <v>48</v>
      </c>
      <c r="F1194" s="126">
        <v>48</v>
      </c>
      <c r="G1194" s="126">
        <v>0</v>
      </c>
      <c r="H1194" s="174">
        <v>1</v>
      </c>
      <c r="I1194" s="137"/>
    </row>
    <row r="1195" spans="1:8" ht="14.25" customHeight="1">
      <c r="A1195" s="272"/>
      <c r="B1195" s="95" t="s">
        <v>159</v>
      </c>
      <c r="C1195" s="57" t="s">
        <v>742</v>
      </c>
      <c r="D1195" s="126">
        <v>9</v>
      </c>
      <c r="E1195" s="126">
        <v>9</v>
      </c>
      <c r="F1195" s="126">
        <v>9</v>
      </c>
      <c r="G1195" s="126">
        <v>0</v>
      </c>
      <c r="H1195" s="174">
        <v>0.7</v>
      </c>
    </row>
    <row r="1196" spans="1:8" ht="14.25" customHeight="1">
      <c r="A1196" s="261"/>
      <c r="B1196" s="31" t="s">
        <v>159</v>
      </c>
      <c r="C1196" s="93" t="s">
        <v>743</v>
      </c>
      <c r="D1196" s="123">
        <v>17</v>
      </c>
      <c r="E1196" s="123">
        <v>17</v>
      </c>
      <c r="F1196" s="123">
        <v>17</v>
      </c>
      <c r="G1196" s="123">
        <v>0</v>
      </c>
      <c r="H1196" s="170">
        <v>0.7</v>
      </c>
    </row>
    <row r="1197" spans="1:8" ht="14.25" customHeight="1">
      <c r="A1197" s="262">
        <v>6</v>
      </c>
      <c r="B1197" s="4" t="s">
        <v>163</v>
      </c>
      <c r="C1197" s="43"/>
      <c r="D1197" s="116">
        <f>SUM(D1198:D1200)</f>
        <v>0</v>
      </c>
      <c r="E1197" s="116">
        <f>SUM(E1198:E1200)</f>
        <v>69</v>
      </c>
      <c r="F1197" s="116">
        <f>SUM(F1198:F1200)</f>
        <v>69</v>
      </c>
      <c r="G1197" s="116">
        <f>SUM(G1198:G1200)</f>
        <v>0</v>
      </c>
      <c r="H1197" s="162"/>
    </row>
    <row r="1198" spans="1:8" ht="14.25" customHeight="1">
      <c r="A1198" s="265"/>
      <c r="B1198" s="9" t="s">
        <v>159</v>
      </c>
      <c r="C1198" s="205" t="s">
        <v>435</v>
      </c>
      <c r="D1198" s="104">
        <v>0</v>
      </c>
      <c r="E1198" s="104">
        <v>18</v>
      </c>
      <c r="F1198" s="104">
        <v>18</v>
      </c>
      <c r="G1198" s="104">
        <v>0</v>
      </c>
      <c r="H1198" s="147">
        <v>1</v>
      </c>
    </row>
    <row r="1199" spans="1:8" ht="14.25" customHeight="1">
      <c r="A1199" s="265"/>
      <c r="B1199" s="9" t="s">
        <v>159</v>
      </c>
      <c r="C1199" s="205" t="s">
        <v>666</v>
      </c>
      <c r="D1199" s="104">
        <v>0</v>
      </c>
      <c r="E1199" s="104">
        <v>28</v>
      </c>
      <c r="F1199" s="104">
        <v>28</v>
      </c>
      <c r="G1199" s="104">
        <v>0</v>
      </c>
      <c r="H1199" s="147">
        <v>0.8</v>
      </c>
    </row>
    <row r="1200" spans="1:8" ht="14.25" customHeight="1">
      <c r="A1200" s="261"/>
      <c r="B1200" s="6" t="s">
        <v>159</v>
      </c>
      <c r="C1200" s="93" t="s">
        <v>744</v>
      </c>
      <c r="D1200" s="123">
        <v>0</v>
      </c>
      <c r="E1200" s="123">
        <v>23</v>
      </c>
      <c r="F1200" s="123">
        <v>23</v>
      </c>
      <c r="G1200" s="123">
        <v>0</v>
      </c>
      <c r="H1200" s="170">
        <v>0.7</v>
      </c>
    </row>
    <row r="1201" spans="1:187" s="20" customFormat="1" ht="25.5">
      <c r="A1201" s="257">
        <v>7</v>
      </c>
      <c r="B1201" s="2" t="s">
        <v>245</v>
      </c>
      <c r="C1201" s="44"/>
      <c r="D1201" s="102">
        <f>SUM(D1202:D1202)</f>
        <v>0</v>
      </c>
      <c r="E1201" s="102">
        <f>SUM(E1202:E1202)</f>
        <v>139</v>
      </c>
      <c r="F1201" s="102">
        <f>SUM(F1202:F1202)</f>
        <v>139</v>
      </c>
      <c r="G1201" s="102">
        <f>SUM(G1202:G1202)</f>
        <v>0</v>
      </c>
      <c r="H1201" s="144"/>
      <c r="I1201" s="54"/>
      <c r="J1201" s="37"/>
      <c r="K1201" s="54"/>
      <c r="L1201" s="52"/>
      <c r="M1201" s="53"/>
      <c r="N1201" s="52"/>
      <c r="O1201" s="37"/>
      <c r="P1201" s="37"/>
      <c r="Q1201" s="37"/>
      <c r="R1201" s="37"/>
      <c r="S1201" s="54"/>
      <c r="T1201" s="52"/>
      <c r="U1201" s="53"/>
      <c r="V1201" s="52"/>
      <c r="W1201" s="37"/>
      <c r="X1201" s="37"/>
      <c r="Y1201" s="37"/>
      <c r="Z1201" s="37"/>
      <c r="AA1201" s="54"/>
      <c r="AB1201" s="52"/>
      <c r="AC1201" s="53"/>
      <c r="AD1201" s="52"/>
      <c r="AE1201" s="37"/>
      <c r="AF1201" s="37"/>
      <c r="AG1201" s="37"/>
      <c r="AH1201" s="37"/>
      <c r="AI1201" s="54"/>
      <c r="AJ1201" s="52"/>
      <c r="AK1201" s="53"/>
      <c r="AL1201" s="52"/>
      <c r="AM1201" s="37"/>
      <c r="AN1201" s="37"/>
      <c r="AO1201" s="37"/>
      <c r="AP1201" s="37"/>
      <c r="AQ1201" s="54"/>
      <c r="AR1201" s="52"/>
      <c r="AS1201" s="53"/>
      <c r="AT1201" s="52"/>
      <c r="AU1201" s="37"/>
      <c r="AV1201" s="37"/>
      <c r="AW1201" s="37"/>
      <c r="AX1201" s="37"/>
      <c r="AY1201" s="54"/>
      <c r="AZ1201" s="52"/>
      <c r="BA1201" s="53"/>
      <c r="BB1201" s="52"/>
      <c r="BC1201" s="37"/>
      <c r="BD1201" s="37"/>
      <c r="BE1201" s="37"/>
      <c r="BF1201" s="37"/>
      <c r="BG1201" s="54"/>
      <c r="BH1201" s="52"/>
      <c r="BI1201" s="53"/>
      <c r="BJ1201" s="52"/>
      <c r="BK1201" s="37"/>
      <c r="BL1201" s="37"/>
      <c r="BM1201" s="37"/>
      <c r="BN1201" s="37"/>
      <c r="BO1201" s="54"/>
      <c r="BP1201" s="52"/>
      <c r="BQ1201" s="53"/>
      <c r="BR1201" s="52"/>
      <c r="BS1201" s="37"/>
      <c r="BT1201" s="37"/>
      <c r="BU1201" s="37"/>
      <c r="BV1201" s="37"/>
      <c r="BW1201" s="54"/>
      <c r="BX1201" s="52"/>
      <c r="BY1201" s="53"/>
      <c r="BZ1201" s="52"/>
      <c r="CA1201" s="37"/>
      <c r="CB1201" s="37"/>
      <c r="CC1201" s="37"/>
      <c r="CD1201" s="37"/>
      <c r="CE1201" s="54"/>
      <c r="CF1201" s="52"/>
      <c r="CG1201" s="53"/>
      <c r="CH1201" s="52"/>
      <c r="CI1201" s="37"/>
      <c r="CJ1201" s="37"/>
      <c r="CK1201" s="37"/>
      <c r="CL1201" s="37"/>
      <c r="CM1201" s="54"/>
      <c r="CN1201" s="52"/>
      <c r="CO1201" s="53"/>
      <c r="CP1201" s="52"/>
      <c r="CQ1201" s="37"/>
      <c r="CR1201" s="37"/>
      <c r="CS1201" s="37"/>
      <c r="CT1201" s="37"/>
      <c r="CU1201" s="54"/>
      <c r="CV1201" s="52"/>
      <c r="CW1201" s="53"/>
      <c r="CX1201" s="52"/>
      <c r="CY1201" s="37"/>
      <c r="CZ1201" s="37"/>
      <c r="DA1201" s="37"/>
      <c r="DB1201" s="37"/>
      <c r="DC1201" s="54"/>
      <c r="DD1201" s="52"/>
      <c r="DE1201" s="53"/>
      <c r="DF1201" s="52"/>
      <c r="DG1201" s="37"/>
      <c r="DH1201" s="37"/>
      <c r="DI1201" s="37"/>
      <c r="DJ1201" s="37"/>
      <c r="DK1201" s="54"/>
      <c r="DL1201" s="52"/>
      <c r="DM1201" s="53"/>
      <c r="DN1201" s="52"/>
      <c r="DO1201" s="37"/>
      <c r="DP1201" s="37"/>
      <c r="DQ1201" s="37"/>
      <c r="DR1201" s="37"/>
      <c r="DS1201" s="54"/>
      <c r="DT1201" s="52"/>
      <c r="DU1201" s="53"/>
      <c r="DV1201" s="52"/>
      <c r="DW1201" s="37"/>
      <c r="DX1201" s="37"/>
      <c r="DY1201" s="37"/>
      <c r="DZ1201" s="37"/>
      <c r="EA1201" s="54"/>
      <c r="EB1201" s="52"/>
      <c r="EC1201" s="53"/>
      <c r="ED1201" s="52"/>
      <c r="EE1201" s="37"/>
      <c r="EF1201" s="37"/>
      <c r="EG1201" s="37"/>
      <c r="EH1201" s="37"/>
      <c r="EI1201" s="54"/>
      <c r="EJ1201" s="52"/>
      <c r="EK1201" s="53"/>
      <c r="EL1201" s="52"/>
      <c r="EM1201" s="37"/>
      <c r="EN1201" s="37"/>
      <c r="EO1201" s="37"/>
      <c r="EP1201" s="37"/>
      <c r="EQ1201" s="54"/>
      <c r="ER1201" s="52"/>
      <c r="ES1201" s="53"/>
      <c r="ET1201" s="52"/>
      <c r="EU1201" s="37"/>
      <c r="EV1201" s="37"/>
      <c r="EW1201" s="37"/>
      <c r="EX1201" s="37"/>
      <c r="EY1201" s="54"/>
      <c r="EZ1201" s="52"/>
      <c r="FA1201" s="53"/>
      <c r="FB1201" s="52"/>
      <c r="FC1201" s="37"/>
      <c r="FD1201" s="37"/>
      <c r="FE1201" s="37"/>
      <c r="FF1201" s="37"/>
      <c r="FG1201" s="54"/>
      <c r="FH1201" s="52"/>
      <c r="FI1201" s="53"/>
      <c r="FJ1201" s="52"/>
      <c r="FK1201" s="37"/>
      <c r="FL1201" s="37"/>
      <c r="FM1201" s="37"/>
      <c r="FN1201" s="37"/>
      <c r="FO1201" s="54"/>
      <c r="FP1201" s="52"/>
      <c r="FQ1201" s="53"/>
      <c r="FR1201" s="52"/>
      <c r="FS1201" s="37"/>
      <c r="FT1201" s="37"/>
      <c r="FU1201" s="37"/>
      <c r="FV1201" s="37"/>
      <c r="FW1201" s="54"/>
      <c r="FX1201" s="52"/>
      <c r="FY1201" s="53"/>
      <c r="FZ1201" s="52"/>
      <c r="GA1201" s="37"/>
      <c r="GB1201" s="37"/>
      <c r="GC1201" s="37"/>
      <c r="GD1201" s="37"/>
      <c r="GE1201" s="54"/>
    </row>
    <row r="1202" spans="1:187" s="20" customFormat="1" ht="12.75">
      <c r="A1202" s="265"/>
      <c r="B1202" s="9" t="s">
        <v>159</v>
      </c>
      <c r="C1202" s="205" t="s">
        <v>741</v>
      </c>
      <c r="D1202" s="104">
        <v>0</v>
      </c>
      <c r="E1202" s="104">
        <v>139</v>
      </c>
      <c r="F1202" s="104">
        <v>139</v>
      </c>
      <c r="G1202" s="104">
        <v>0</v>
      </c>
      <c r="H1202" s="147">
        <v>0.8</v>
      </c>
      <c r="I1202" s="54"/>
      <c r="J1202" s="41"/>
      <c r="K1202" s="54"/>
      <c r="L1202" s="52"/>
      <c r="M1202" s="25"/>
      <c r="N1202" s="55"/>
      <c r="O1202" s="41"/>
      <c r="P1202" s="41"/>
      <c r="Q1202" s="41"/>
      <c r="R1202" s="41"/>
      <c r="S1202" s="54"/>
      <c r="T1202" s="52"/>
      <c r="U1202" s="25"/>
      <c r="V1202" s="55"/>
      <c r="W1202" s="41"/>
      <c r="X1202" s="41"/>
      <c r="Y1202" s="41"/>
      <c r="Z1202" s="41"/>
      <c r="AA1202" s="54"/>
      <c r="AB1202" s="52"/>
      <c r="AC1202" s="25"/>
      <c r="AD1202" s="55"/>
      <c r="AE1202" s="41"/>
      <c r="AF1202" s="41"/>
      <c r="AG1202" s="41"/>
      <c r="AH1202" s="41"/>
      <c r="AI1202" s="54"/>
      <c r="AJ1202" s="52"/>
      <c r="AK1202" s="25"/>
      <c r="AL1202" s="55"/>
      <c r="AM1202" s="41"/>
      <c r="AN1202" s="41"/>
      <c r="AO1202" s="41"/>
      <c r="AP1202" s="41"/>
      <c r="AQ1202" s="54"/>
      <c r="AR1202" s="52"/>
      <c r="AS1202" s="25"/>
      <c r="AT1202" s="55"/>
      <c r="AU1202" s="41"/>
      <c r="AV1202" s="41"/>
      <c r="AW1202" s="41"/>
      <c r="AX1202" s="41"/>
      <c r="AY1202" s="54"/>
      <c r="AZ1202" s="52"/>
      <c r="BA1202" s="25"/>
      <c r="BB1202" s="55"/>
      <c r="BC1202" s="41"/>
      <c r="BD1202" s="41"/>
      <c r="BE1202" s="41"/>
      <c r="BF1202" s="41"/>
      <c r="BG1202" s="54"/>
      <c r="BH1202" s="52"/>
      <c r="BI1202" s="25"/>
      <c r="BJ1202" s="55"/>
      <c r="BK1202" s="41"/>
      <c r="BL1202" s="41"/>
      <c r="BM1202" s="41"/>
      <c r="BN1202" s="41"/>
      <c r="BO1202" s="54"/>
      <c r="BP1202" s="52"/>
      <c r="BQ1202" s="25"/>
      <c r="BR1202" s="55"/>
      <c r="BS1202" s="41"/>
      <c r="BT1202" s="41"/>
      <c r="BU1202" s="41"/>
      <c r="BV1202" s="41"/>
      <c r="BW1202" s="54"/>
      <c r="BX1202" s="52"/>
      <c r="BY1202" s="25"/>
      <c r="BZ1202" s="55"/>
      <c r="CA1202" s="41"/>
      <c r="CB1202" s="41"/>
      <c r="CC1202" s="41"/>
      <c r="CD1202" s="41"/>
      <c r="CE1202" s="54"/>
      <c r="CF1202" s="52"/>
      <c r="CG1202" s="25"/>
      <c r="CH1202" s="55"/>
      <c r="CI1202" s="41"/>
      <c r="CJ1202" s="41"/>
      <c r="CK1202" s="41"/>
      <c r="CL1202" s="41"/>
      <c r="CM1202" s="54"/>
      <c r="CN1202" s="52"/>
      <c r="CO1202" s="25"/>
      <c r="CP1202" s="55"/>
      <c r="CQ1202" s="41"/>
      <c r="CR1202" s="41"/>
      <c r="CS1202" s="41"/>
      <c r="CT1202" s="41"/>
      <c r="CU1202" s="54"/>
      <c r="CV1202" s="52"/>
      <c r="CW1202" s="25"/>
      <c r="CX1202" s="55"/>
      <c r="CY1202" s="41"/>
      <c r="CZ1202" s="41"/>
      <c r="DA1202" s="41"/>
      <c r="DB1202" s="41"/>
      <c r="DC1202" s="54"/>
      <c r="DD1202" s="52"/>
      <c r="DE1202" s="25"/>
      <c r="DF1202" s="55"/>
      <c r="DG1202" s="41"/>
      <c r="DH1202" s="41"/>
      <c r="DI1202" s="41"/>
      <c r="DJ1202" s="41"/>
      <c r="DK1202" s="54"/>
      <c r="DL1202" s="52"/>
      <c r="DM1202" s="25"/>
      <c r="DN1202" s="55"/>
      <c r="DO1202" s="41"/>
      <c r="DP1202" s="41"/>
      <c r="DQ1202" s="41"/>
      <c r="DR1202" s="41"/>
      <c r="DS1202" s="54"/>
      <c r="DT1202" s="52"/>
      <c r="DU1202" s="25"/>
      <c r="DV1202" s="55"/>
      <c r="DW1202" s="41"/>
      <c r="DX1202" s="41"/>
      <c r="DY1202" s="41"/>
      <c r="DZ1202" s="41"/>
      <c r="EA1202" s="54"/>
      <c r="EB1202" s="52"/>
      <c r="EC1202" s="25"/>
      <c r="ED1202" s="55"/>
      <c r="EE1202" s="41"/>
      <c r="EF1202" s="41"/>
      <c r="EG1202" s="41"/>
      <c r="EH1202" s="41"/>
      <c r="EI1202" s="54"/>
      <c r="EJ1202" s="52"/>
      <c r="EK1202" s="25"/>
      <c r="EL1202" s="55"/>
      <c r="EM1202" s="41"/>
      <c r="EN1202" s="41"/>
      <c r="EO1202" s="41"/>
      <c r="EP1202" s="41"/>
      <c r="EQ1202" s="54"/>
      <c r="ER1202" s="52"/>
      <c r="ES1202" s="25"/>
      <c r="ET1202" s="55"/>
      <c r="EU1202" s="41"/>
      <c r="EV1202" s="41"/>
      <c r="EW1202" s="41"/>
      <c r="EX1202" s="41"/>
      <c r="EY1202" s="54"/>
      <c r="EZ1202" s="52"/>
      <c r="FA1202" s="25"/>
      <c r="FB1202" s="55"/>
      <c r="FC1202" s="41"/>
      <c r="FD1202" s="41"/>
      <c r="FE1202" s="41"/>
      <c r="FF1202" s="41"/>
      <c r="FG1202" s="54"/>
      <c r="FH1202" s="52"/>
      <c r="FI1202" s="25"/>
      <c r="FJ1202" s="55"/>
      <c r="FK1202" s="41"/>
      <c r="FL1202" s="41"/>
      <c r="FM1202" s="41"/>
      <c r="FN1202" s="41"/>
      <c r="FO1202" s="54"/>
      <c r="FP1202" s="52"/>
      <c r="FQ1202" s="25"/>
      <c r="FR1202" s="55"/>
      <c r="FS1202" s="41"/>
      <c r="FT1202" s="41"/>
      <c r="FU1202" s="41"/>
      <c r="FV1202" s="41"/>
      <c r="FW1202" s="54"/>
      <c r="FX1202" s="52"/>
      <c r="FY1202" s="25"/>
      <c r="FZ1202" s="55"/>
      <c r="GA1202" s="41"/>
      <c r="GB1202" s="41"/>
      <c r="GC1202" s="41"/>
      <c r="GD1202" s="41"/>
      <c r="GE1202" s="54"/>
    </row>
    <row r="1203" spans="1:187" s="20" customFormat="1" ht="12.75">
      <c r="A1203" s="257">
        <v>8</v>
      </c>
      <c r="B1203" s="33" t="s">
        <v>252</v>
      </c>
      <c r="C1203" s="35"/>
      <c r="D1203" s="102">
        <f>SUM(D1204:D1204)</f>
        <v>24</v>
      </c>
      <c r="E1203" s="102">
        <f>SUM(E1204:E1204)</f>
        <v>10</v>
      </c>
      <c r="F1203" s="102">
        <f>SUM(F1204:F1204)</f>
        <v>10</v>
      </c>
      <c r="G1203" s="102">
        <f>SUM(G1204:G1204)</f>
        <v>0</v>
      </c>
      <c r="H1203" s="144"/>
      <c r="I1203" s="54"/>
      <c r="J1203" s="41"/>
      <c r="K1203" s="54"/>
      <c r="L1203" s="52"/>
      <c r="M1203" s="25"/>
      <c r="N1203" s="55"/>
      <c r="O1203" s="41"/>
      <c r="P1203" s="41"/>
      <c r="Q1203" s="41"/>
      <c r="R1203" s="41"/>
      <c r="S1203" s="54"/>
      <c r="T1203" s="52"/>
      <c r="U1203" s="25"/>
      <c r="V1203" s="55"/>
      <c r="W1203" s="41"/>
      <c r="X1203" s="41"/>
      <c r="Y1203" s="41"/>
      <c r="Z1203" s="41"/>
      <c r="AA1203" s="54"/>
      <c r="AB1203" s="52"/>
      <c r="AC1203" s="25"/>
      <c r="AD1203" s="55"/>
      <c r="AE1203" s="41"/>
      <c r="AF1203" s="41"/>
      <c r="AG1203" s="41"/>
      <c r="AH1203" s="41"/>
      <c r="AI1203" s="54"/>
      <c r="AJ1203" s="52"/>
      <c r="AK1203" s="25"/>
      <c r="AL1203" s="55"/>
      <c r="AM1203" s="41"/>
      <c r="AN1203" s="41"/>
      <c r="AO1203" s="41"/>
      <c r="AP1203" s="41"/>
      <c r="AQ1203" s="54"/>
      <c r="AR1203" s="52"/>
      <c r="AS1203" s="25"/>
      <c r="AT1203" s="55"/>
      <c r="AU1203" s="41"/>
      <c r="AV1203" s="41"/>
      <c r="AW1203" s="41"/>
      <c r="AX1203" s="41"/>
      <c r="AY1203" s="54"/>
      <c r="AZ1203" s="52"/>
      <c r="BA1203" s="25"/>
      <c r="BB1203" s="55"/>
      <c r="BC1203" s="41"/>
      <c r="BD1203" s="41"/>
      <c r="BE1203" s="41"/>
      <c r="BF1203" s="41"/>
      <c r="BG1203" s="54"/>
      <c r="BH1203" s="52"/>
      <c r="BI1203" s="25"/>
      <c r="BJ1203" s="55"/>
      <c r="BK1203" s="41"/>
      <c r="BL1203" s="41"/>
      <c r="BM1203" s="41"/>
      <c r="BN1203" s="41"/>
      <c r="BO1203" s="54"/>
      <c r="BP1203" s="52"/>
      <c r="BQ1203" s="25"/>
      <c r="BR1203" s="55"/>
      <c r="BS1203" s="41"/>
      <c r="BT1203" s="41"/>
      <c r="BU1203" s="41"/>
      <c r="BV1203" s="41"/>
      <c r="BW1203" s="54"/>
      <c r="BX1203" s="52"/>
      <c r="BY1203" s="25"/>
      <c r="BZ1203" s="55"/>
      <c r="CA1203" s="41"/>
      <c r="CB1203" s="41"/>
      <c r="CC1203" s="41"/>
      <c r="CD1203" s="41"/>
      <c r="CE1203" s="54"/>
      <c r="CF1203" s="52"/>
      <c r="CG1203" s="25"/>
      <c r="CH1203" s="55"/>
      <c r="CI1203" s="41"/>
      <c r="CJ1203" s="41"/>
      <c r="CK1203" s="41"/>
      <c r="CL1203" s="41"/>
      <c r="CM1203" s="54"/>
      <c r="CN1203" s="52"/>
      <c r="CO1203" s="25"/>
      <c r="CP1203" s="55"/>
      <c r="CQ1203" s="41"/>
      <c r="CR1203" s="41"/>
      <c r="CS1203" s="41"/>
      <c r="CT1203" s="41"/>
      <c r="CU1203" s="54"/>
      <c r="CV1203" s="52"/>
      <c r="CW1203" s="25"/>
      <c r="CX1203" s="55"/>
      <c r="CY1203" s="41"/>
      <c r="CZ1203" s="41"/>
      <c r="DA1203" s="41"/>
      <c r="DB1203" s="41"/>
      <c r="DC1203" s="54"/>
      <c r="DD1203" s="52"/>
      <c r="DE1203" s="25"/>
      <c r="DF1203" s="55"/>
      <c r="DG1203" s="41"/>
      <c r="DH1203" s="41"/>
      <c r="DI1203" s="41"/>
      <c r="DJ1203" s="41"/>
      <c r="DK1203" s="54"/>
      <c r="DL1203" s="52"/>
      <c r="DM1203" s="25"/>
      <c r="DN1203" s="55"/>
      <c r="DO1203" s="41"/>
      <c r="DP1203" s="41"/>
      <c r="DQ1203" s="41"/>
      <c r="DR1203" s="41"/>
      <c r="DS1203" s="54"/>
      <c r="DT1203" s="52"/>
      <c r="DU1203" s="25"/>
      <c r="DV1203" s="55"/>
      <c r="DW1203" s="41"/>
      <c r="DX1203" s="41"/>
      <c r="DY1203" s="41"/>
      <c r="DZ1203" s="41"/>
      <c r="EA1203" s="54"/>
      <c r="EB1203" s="52"/>
      <c r="EC1203" s="25"/>
      <c r="ED1203" s="55"/>
      <c r="EE1203" s="41"/>
      <c r="EF1203" s="41"/>
      <c r="EG1203" s="41"/>
      <c r="EH1203" s="41"/>
      <c r="EI1203" s="54"/>
      <c r="EJ1203" s="52"/>
      <c r="EK1203" s="25"/>
      <c r="EL1203" s="55"/>
      <c r="EM1203" s="41"/>
      <c r="EN1203" s="41"/>
      <c r="EO1203" s="41"/>
      <c r="EP1203" s="41"/>
      <c r="EQ1203" s="54"/>
      <c r="ER1203" s="52"/>
      <c r="ES1203" s="25"/>
      <c r="ET1203" s="55"/>
      <c r="EU1203" s="41"/>
      <c r="EV1203" s="41"/>
      <c r="EW1203" s="41"/>
      <c r="EX1203" s="41"/>
      <c r="EY1203" s="54"/>
      <c r="EZ1203" s="52"/>
      <c r="FA1203" s="25"/>
      <c r="FB1203" s="55"/>
      <c r="FC1203" s="41"/>
      <c r="FD1203" s="41"/>
      <c r="FE1203" s="41"/>
      <c r="FF1203" s="41"/>
      <c r="FG1203" s="54"/>
      <c r="FH1203" s="52"/>
      <c r="FI1203" s="25"/>
      <c r="FJ1203" s="55"/>
      <c r="FK1203" s="41"/>
      <c r="FL1203" s="41"/>
      <c r="FM1203" s="41"/>
      <c r="FN1203" s="41"/>
      <c r="FO1203" s="54"/>
      <c r="FP1203" s="52"/>
      <c r="FQ1203" s="25"/>
      <c r="FR1203" s="55"/>
      <c r="FS1203" s="41"/>
      <c r="FT1203" s="41"/>
      <c r="FU1203" s="41"/>
      <c r="FV1203" s="41"/>
      <c r="FW1203" s="54"/>
      <c r="FX1203" s="52"/>
      <c r="FY1203" s="25"/>
      <c r="FZ1203" s="55"/>
      <c r="GA1203" s="41"/>
      <c r="GB1203" s="41"/>
      <c r="GC1203" s="41"/>
      <c r="GD1203" s="41"/>
      <c r="GE1203" s="54"/>
    </row>
    <row r="1204" spans="1:187" s="20" customFormat="1" ht="12.75">
      <c r="A1204" s="261"/>
      <c r="B1204" s="20" t="s">
        <v>81</v>
      </c>
      <c r="C1204" s="19" t="s">
        <v>589</v>
      </c>
      <c r="D1204" s="125">
        <v>24</v>
      </c>
      <c r="E1204" s="125">
        <v>10</v>
      </c>
      <c r="F1204" s="125">
        <v>10</v>
      </c>
      <c r="G1204" s="125"/>
      <c r="H1204" s="171">
        <v>0.1</v>
      </c>
      <c r="I1204" s="54"/>
      <c r="J1204" s="41"/>
      <c r="K1204" s="54"/>
      <c r="L1204" s="52"/>
      <c r="M1204" s="25"/>
      <c r="N1204" s="55"/>
      <c r="O1204" s="41"/>
      <c r="P1204" s="41"/>
      <c r="Q1204" s="41"/>
      <c r="R1204" s="41"/>
      <c r="S1204" s="54"/>
      <c r="T1204" s="52"/>
      <c r="U1204" s="25"/>
      <c r="V1204" s="55"/>
      <c r="W1204" s="41"/>
      <c r="X1204" s="41"/>
      <c r="Y1204" s="41"/>
      <c r="Z1204" s="41"/>
      <c r="AA1204" s="54"/>
      <c r="AB1204" s="52"/>
      <c r="AC1204" s="25"/>
      <c r="AD1204" s="55"/>
      <c r="AE1204" s="41"/>
      <c r="AF1204" s="41"/>
      <c r="AG1204" s="41"/>
      <c r="AH1204" s="41"/>
      <c r="AI1204" s="54"/>
      <c r="AJ1204" s="52"/>
      <c r="AK1204" s="25"/>
      <c r="AL1204" s="55"/>
      <c r="AM1204" s="41"/>
      <c r="AN1204" s="41"/>
      <c r="AO1204" s="41"/>
      <c r="AP1204" s="41"/>
      <c r="AQ1204" s="54"/>
      <c r="AR1204" s="52"/>
      <c r="AS1204" s="25"/>
      <c r="AT1204" s="55"/>
      <c r="AU1204" s="41"/>
      <c r="AV1204" s="41"/>
      <c r="AW1204" s="41"/>
      <c r="AX1204" s="41"/>
      <c r="AY1204" s="54"/>
      <c r="AZ1204" s="52"/>
      <c r="BA1204" s="25"/>
      <c r="BB1204" s="55"/>
      <c r="BC1204" s="41"/>
      <c r="BD1204" s="41"/>
      <c r="BE1204" s="41"/>
      <c r="BF1204" s="41"/>
      <c r="BG1204" s="54"/>
      <c r="BH1204" s="52"/>
      <c r="BI1204" s="25"/>
      <c r="BJ1204" s="55"/>
      <c r="BK1204" s="41"/>
      <c r="BL1204" s="41"/>
      <c r="BM1204" s="41"/>
      <c r="BN1204" s="41"/>
      <c r="BO1204" s="54"/>
      <c r="BP1204" s="52"/>
      <c r="BQ1204" s="25"/>
      <c r="BR1204" s="55"/>
      <c r="BS1204" s="41"/>
      <c r="BT1204" s="41"/>
      <c r="BU1204" s="41"/>
      <c r="BV1204" s="41"/>
      <c r="BW1204" s="54"/>
      <c r="BX1204" s="52"/>
      <c r="BY1204" s="25"/>
      <c r="BZ1204" s="55"/>
      <c r="CA1204" s="41"/>
      <c r="CB1204" s="41"/>
      <c r="CC1204" s="41"/>
      <c r="CD1204" s="41"/>
      <c r="CE1204" s="54"/>
      <c r="CF1204" s="52"/>
      <c r="CG1204" s="25"/>
      <c r="CH1204" s="55"/>
      <c r="CI1204" s="41"/>
      <c r="CJ1204" s="41"/>
      <c r="CK1204" s="41"/>
      <c r="CL1204" s="41"/>
      <c r="CM1204" s="54"/>
      <c r="CN1204" s="52"/>
      <c r="CO1204" s="25"/>
      <c r="CP1204" s="55"/>
      <c r="CQ1204" s="41"/>
      <c r="CR1204" s="41"/>
      <c r="CS1204" s="41"/>
      <c r="CT1204" s="41"/>
      <c r="CU1204" s="54"/>
      <c r="CV1204" s="52"/>
      <c r="CW1204" s="25"/>
      <c r="CX1204" s="55"/>
      <c r="CY1204" s="41"/>
      <c r="CZ1204" s="41"/>
      <c r="DA1204" s="41"/>
      <c r="DB1204" s="41"/>
      <c r="DC1204" s="54"/>
      <c r="DD1204" s="52"/>
      <c r="DE1204" s="25"/>
      <c r="DF1204" s="55"/>
      <c r="DG1204" s="41"/>
      <c r="DH1204" s="41"/>
      <c r="DI1204" s="41"/>
      <c r="DJ1204" s="41"/>
      <c r="DK1204" s="54"/>
      <c r="DL1204" s="52"/>
      <c r="DM1204" s="25"/>
      <c r="DN1204" s="55"/>
      <c r="DO1204" s="41"/>
      <c r="DP1204" s="41"/>
      <c r="DQ1204" s="41"/>
      <c r="DR1204" s="41"/>
      <c r="DS1204" s="54"/>
      <c r="DT1204" s="52"/>
      <c r="DU1204" s="25"/>
      <c r="DV1204" s="55"/>
      <c r="DW1204" s="41"/>
      <c r="DX1204" s="41"/>
      <c r="DY1204" s="41"/>
      <c r="DZ1204" s="41"/>
      <c r="EA1204" s="54"/>
      <c r="EB1204" s="52"/>
      <c r="EC1204" s="25"/>
      <c r="ED1204" s="55"/>
      <c r="EE1204" s="41"/>
      <c r="EF1204" s="41"/>
      <c r="EG1204" s="41"/>
      <c r="EH1204" s="41"/>
      <c r="EI1204" s="54"/>
      <c r="EJ1204" s="52"/>
      <c r="EK1204" s="25"/>
      <c r="EL1204" s="55"/>
      <c r="EM1204" s="41"/>
      <c r="EN1204" s="41"/>
      <c r="EO1204" s="41"/>
      <c r="EP1204" s="41"/>
      <c r="EQ1204" s="54"/>
      <c r="ER1204" s="52"/>
      <c r="ES1204" s="25"/>
      <c r="ET1204" s="55"/>
      <c r="EU1204" s="41"/>
      <c r="EV1204" s="41"/>
      <c r="EW1204" s="41"/>
      <c r="EX1204" s="41"/>
      <c r="EY1204" s="54"/>
      <c r="EZ1204" s="52"/>
      <c r="FA1204" s="25"/>
      <c r="FB1204" s="55"/>
      <c r="FC1204" s="41"/>
      <c r="FD1204" s="41"/>
      <c r="FE1204" s="41"/>
      <c r="FF1204" s="41"/>
      <c r="FG1204" s="54"/>
      <c r="FH1204" s="52"/>
      <c r="FI1204" s="25"/>
      <c r="FJ1204" s="55"/>
      <c r="FK1204" s="41"/>
      <c r="FL1204" s="41"/>
      <c r="FM1204" s="41"/>
      <c r="FN1204" s="41"/>
      <c r="FO1204" s="54"/>
      <c r="FP1204" s="52"/>
      <c r="FQ1204" s="25"/>
      <c r="FR1204" s="55"/>
      <c r="FS1204" s="41"/>
      <c r="FT1204" s="41"/>
      <c r="FU1204" s="41"/>
      <c r="FV1204" s="41"/>
      <c r="FW1204" s="54"/>
      <c r="FX1204" s="52"/>
      <c r="FY1204" s="25"/>
      <c r="FZ1204" s="55"/>
      <c r="GA1204" s="41"/>
      <c r="GB1204" s="41"/>
      <c r="GC1204" s="41"/>
      <c r="GD1204" s="41"/>
      <c r="GE1204" s="54"/>
    </row>
    <row r="1205" spans="1:187" s="20" customFormat="1" ht="12.75">
      <c r="A1205" s="257">
        <v>9</v>
      </c>
      <c r="B1205" s="33" t="s">
        <v>336</v>
      </c>
      <c r="C1205" s="35"/>
      <c r="D1205" s="102">
        <f>SUM(D1206:D1207)</f>
        <v>165</v>
      </c>
      <c r="E1205" s="102">
        <f>SUM(E1206:E1207)</f>
        <v>116</v>
      </c>
      <c r="F1205" s="102">
        <f>SUM(F1206:F1207)</f>
        <v>116</v>
      </c>
      <c r="G1205" s="102">
        <f>SUM(G1206:G1207)</f>
        <v>0</v>
      </c>
      <c r="H1205" s="144"/>
      <c r="I1205" s="54"/>
      <c r="J1205" s="41"/>
      <c r="K1205" s="54"/>
      <c r="L1205" s="52"/>
      <c r="M1205" s="25"/>
      <c r="N1205" s="55"/>
      <c r="O1205" s="41"/>
      <c r="P1205" s="41"/>
      <c r="Q1205" s="41"/>
      <c r="R1205" s="41"/>
      <c r="S1205" s="54"/>
      <c r="T1205" s="52"/>
      <c r="U1205" s="25"/>
      <c r="V1205" s="55"/>
      <c r="W1205" s="41"/>
      <c r="X1205" s="41"/>
      <c r="Y1205" s="41"/>
      <c r="Z1205" s="41"/>
      <c r="AA1205" s="54"/>
      <c r="AB1205" s="52"/>
      <c r="AC1205" s="25"/>
      <c r="AD1205" s="55"/>
      <c r="AE1205" s="41"/>
      <c r="AF1205" s="41"/>
      <c r="AG1205" s="41"/>
      <c r="AH1205" s="41"/>
      <c r="AI1205" s="54"/>
      <c r="AJ1205" s="52"/>
      <c r="AK1205" s="25"/>
      <c r="AL1205" s="55"/>
      <c r="AM1205" s="41"/>
      <c r="AN1205" s="41"/>
      <c r="AO1205" s="41"/>
      <c r="AP1205" s="41"/>
      <c r="AQ1205" s="54"/>
      <c r="AR1205" s="52"/>
      <c r="AS1205" s="25"/>
      <c r="AT1205" s="55"/>
      <c r="AU1205" s="41"/>
      <c r="AV1205" s="41"/>
      <c r="AW1205" s="41"/>
      <c r="AX1205" s="41"/>
      <c r="AY1205" s="54"/>
      <c r="AZ1205" s="52"/>
      <c r="BA1205" s="25"/>
      <c r="BB1205" s="55"/>
      <c r="BC1205" s="41"/>
      <c r="BD1205" s="41"/>
      <c r="BE1205" s="41"/>
      <c r="BF1205" s="41"/>
      <c r="BG1205" s="54"/>
      <c r="BH1205" s="52"/>
      <c r="BI1205" s="25"/>
      <c r="BJ1205" s="55"/>
      <c r="BK1205" s="41"/>
      <c r="BL1205" s="41"/>
      <c r="BM1205" s="41"/>
      <c r="BN1205" s="41"/>
      <c r="BO1205" s="54"/>
      <c r="BP1205" s="52"/>
      <c r="BQ1205" s="25"/>
      <c r="BR1205" s="55"/>
      <c r="BS1205" s="41"/>
      <c r="BT1205" s="41"/>
      <c r="BU1205" s="41"/>
      <c r="BV1205" s="41"/>
      <c r="BW1205" s="54"/>
      <c r="BX1205" s="52"/>
      <c r="BY1205" s="25"/>
      <c r="BZ1205" s="55"/>
      <c r="CA1205" s="41"/>
      <c r="CB1205" s="41"/>
      <c r="CC1205" s="41"/>
      <c r="CD1205" s="41"/>
      <c r="CE1205" s="54"/>
      <c r="CF1205" s="52"/>
      <c r="CG1205" s="25"/>
      <c r="CH1205" s="55"/>
      <c r="CI1205" s="41"/>
      <c r="CJ1205" s="41"/>
      <c r="CK1205" s="41"/>
      <c r="CL1205" s="41"/>
      <c r="CM1205" s="54"/>
      <c r="CN1205" s="52"/>
      <c r="CO1205" s="25"/>
      <c r="CP1205" s="55"/>
      <c r="CQ1205" s="41"/>
      <c r="CR1205" s="41"/>
      <c r="CS1205" s="41"/>
      <c r="CT1205" s="41"/>
      <c r="CU1205" s="54"/>
      <c r="CV1205" s="52"/>
      <c r="CW1205" s="25"/>
      <c r="CX1205" s="55"/>
      <c r="CY1205" s="41"/>
      <c r="CZ1205" s="41"/>
      <c r="DA1205" s="41"/>
      <c r="DB1205" s="41"/>
      <c r="DC1205" s="54"/>
      <c r="DD1205" s="52"/>
      <c r="DE1205" s="25"/>
      <c r="DF1205" s="55"/>
      <c r="DG1205" s="41"/>
      <c r="DH1205" s="41"/>
      <c r="DI1205" s="41"/>
      <c r="DJ1205" s="41"/>
      <c r="DK1205" s="54"/>
      <c r="DL1205" s="52"/>
      <c r="DM1205" s="25"/>
      <c r="DN1205" s="55"/>
      <c r="DO1205" s="41"/>
      <c r="DP1205" s="41"/>
      <c r="DQ1205" s="41"/>
      <c r="DR1205" s="41"/>
      <c r="DS1205" s="54"/>
      <c r="DT1205" s="52"/>
      <c r="DU1205" s="25"/>
      <c r="DV1205" s="55"/>
      <c r="DW1205" s="41"/>
      <c r="DX1205" s="41"/>
      <c r="DY1205" s="41"/>
      <c r="DZ1205" s="41"/>
      <c r="EA1205" s="54"/>
      <c r="EB1205" s="52"/>
      <c r="EC1205" s="25"/>
      <c r="ED1205" s="55"/>
      <c r="EE1205" s="41"/>
      <c r="EF1205" s="41"/>
      <c r="EG1205" s="41"/>
      <c r="EH1205" s="41"/>
      <c r="EI1205" s="54"/>
      <c r="EJ1205" s="52"/>
      <c r="EK1205" s="25"/>
      <c r="EL1205" s="55"/>
      <c r="EM1205" s="41"/>
      <c r="EN1205" s="41"/>
      <c r="EO1205" s="41"/>
      <c r="EP1205" s="41"/>
      <c r="EQ1205" s="54"/>
      <c r="ER1205" s="52"/>
      <c r="ES1205" s="25"/>
      <c r="ET1205" s="55"/>
      <c r="EU1205" s="41"/>
      <c r="EV1205" s="41"/>
      <c r="EW1205" s="41"/>
      <c r="EX1205" s="41"/>
      <c r="EY1205" s="54"/>
      <c r="EZ1205" s="52"/>
      <c r="FA1205" s="25"/>
      <c r="FB1205" s="55"/>
      <c r="FC1205" s="41"/>
      <c r="FD1205" s="41"/>
      <c r="FE1205" s="41"/>
      <c r="FF1205" s="41"/>
      <c r="FG1205" s="54"/>
      <c r="FH1205" s="52"/>
      <c r="FI1205" s="25"/>
      <c r="FJ1205" s="55"/>
      <c r="FK1205" s="41"/>
      <c r="FL1205" s="41"/>
      <c r="FM1205" s="41"/>
      <c r="FN1205" s="41"/>
      <c r="FO1205" s="54"/>
      <c r="FP1205" s="52"/>
      <c r="FQ1205" s="25"/>
      <c r="FR1205" s="55"/>
      <c r="FS1205" s="41"/>
      <c r="FT1205" s="41"/>
      <c r="FU1205" s="41"/>
      <c r="FV1205" s="41"/>
      <c r="FW1205" s="54"/>
      <c r="FX1205" s="52"/>
      <c r="FY1205" s="25"/>
      <c r="FZ1205" s="55"/>
      <c r="GA1205" s="41"/>
      <c r="GB1205" s="41"/>
      <c r="GC1205" s="41"/>
      <c r="GD1205" s="41"/>
      <c r="GE1205" s="54"/>
    </row>
    <row r="1206" spans="1:187" s="20" customFormat="1" ht="12.75">
      <c r="A1206" s="272"/>
      <c r="B1206" s="95" t="s">
        <v>153</v>
      </c>
      <c r="C1206" s="57" t="s">
        <v>587</v>
      </c>
      <c r="D1206" s="126">
        <v>115</v>
      </c>
      <c r="E1206" s="126">
        <v>85</v>
      </c>
      <c r="F1206" s="126">
        <v>85</v>
      </c>
      <c r="G1206" s="126">
        <v>0</v>
      </c>
      <c r="H1206" s="174">
        <v>0.5</v>
      </c>
      <c r="I1206" s="54"/>
      <c r="J1206" s="41"/>
      <c r="K1206" s="54"/>
      <c r="L1206" s="55"/>
      <c r="M1206" s="25"/>
      <c r="N1206" s="55"/>
      <c r="O1206" s="41"/>
      <c r="P1206" s="41"/>
      <c r="Q1206" s="41"/>
      <c r="R1206" s="41"/>
      <c r="S1206" s="54"/>
      <c r="T1206" s="55"/>
      <c r="U1206" s="25"/>
      <c r="V1206" s="55"/>
      <c r="W1206" s="41"/>
      <c r="X1206" s="41"/>
      <c r="Y1206" s="41"/>
      <c r="Z1206" s="41"/>
      <c r="AA1206" s="54"/>
      <c r="AB1206" s="55"/>
      <c r="AC1206" s="25"/>
      <c r="AD1206" s="55"/>
      <c r="AE1206" s="41"/>
      <c r="AF1206" s="41"/>
      <c r="AG1206" s="41"/>
      <c r="AH1206" s="41"/>
      <c r="AI1206" s="54"/>
      <c r="AJ1206" s="55"/>
      <c r="AK1206" s="25"/>
      <c r="AL1206" s="55"/>
      <c r="AM1206" s="41"/>
      <c r="AN1206" s="41"/>
      <c r="AO1206" s="41"/>
      <c r="AP1206" s="41"/>
      <c r="AQ1206" s="54"/>
      <c r="AR1206" s="55"/>
      <c r="AS1206" s="25"/>
      <c r="AT1206" s="55"/>
      <c r="AU1206" s="41"/>
      <c r="AV1206" s="41"/>
      <c r="AW1206" s="41"/>
      <c r="AX1206" s="41"/>
      <c r="AY1206" s="54"/>
      <c r="AZ1206" s="55"/>
      <c r="BA1206" s="25"/>
      <c r="BB1206" s="55"/>
      <c r="BC1206" s="41"/>
      <c r="BD1206" s="41"/>
      <c r="BE1206" s="41"/>
      <c r="BF1206" s="41"/>
      <c r="BG1206" s="54"/>
      <c r="BH1206" s="55"/>
      <c r="BI1206" s="25"/>
      <c r="BJ1206" s="55"/>
      <c r="BK1206" s="41"/>
      <c r="BL1206" s="41"/>
      <c r="BM1206" s="41"/>
      <c r="BN1206" s="41"/>
      <c r="BO1206" s="54"/>
      <c r="BP1206" s="55"/>
      <c r="BQ1206" s="25"/>
      <c r="BR1206" s="55"/>
      <c r="BS1206" s="41"/>
      <c r="BT1206" s="41"/>
      <c r="BU1206" s="41"/>
      <c r="BV1206" s="41"/>
      <c r="BW1206" s="54"/>
      <c r="BX1206" s="55"/>
      <c r="BY1206" s="25"/>
      <c r="BZ1206" s="55"/>
      <c r="CA1206" s="41"/>
      <c r="CB1206" s="41"/>
      <c r="CC1206" s="41"/>
      <c r="CD1206" s="41"/>
      <c r="CE1206" s="54"/>
      <c r="CF1206" s="55"/>
      <c r="CG1206" s="25"/>
      <c r="CH1206" s="55"/>
      <c r="CI1206" s="41"/>
      <c r="CJ1206" s="41"/>
      <c r="CK1206" s="41"/>
      <c r="CL1206" s="41"/>
      <c r="CM1206" s="54"/>
      <c r="CN1206" s="55"/>
      <c r="CO1206" s="25"/>
      <c r="CP1206" s="55"/>
      <c r="CQ1206" s="41"/>
      <c r="CR1206" s="41"/>
      <c r="CS1206" s="41"/>
      <c r="CT1206" s="41"/>
      <c r="CU1206" s="54"/>
      <c r="CV1206" s="55"/>
      <c r="CW1206" s="25"/>
      <c r="CX1206" s="55"/>
      <c r="CY1206" s="41"/>
      <c r="CZ1206" s="41"/>
      <c r="DA1206" s="41"/>
      <c r="DB1206" s="41"/>
      <c r="DC1206" s="54"/>
      <c r="DD1206" s="55"/>
      <c r="DE1206" s="25"/>
      <c r="DF1206" s="55"/>
      <c r="DG1206" s="41"/>
      <c r="DH1206" s="41"/>
      <c r="DI1206" s="41"/>
      <c r="DJ1206" s="41"/>
      <c r="DK1206" s="54"/>
      <c r="DL1206" s="55"/>
      <c r="DM1206" s="25"/>
      <c r="DN1206" s="55"/>
      <c r="DO1206" s="41"/>
      <c r="DP1206" s="41"/>
      <c r="DQ1206" s="41"/>
      <c r="DR1206" s="41"/>
      <c r="DS1206" s="54"/>
      <c r="DT1206" s="55"/>
      <c r="DU1206" s="25"/>
      <c r="DV1206" s="55"/>
      <c r="DW1206" s="41"/>
      <c r="DX1206" s="41"/>
      <c r="DY1206" s="41"/>
      <c r="DZ1206" s="41"/>
      <c r="EA1206" s="54"/>
      <c r="EB1206" s="55"/>
      <c r="EC1206" s="25"/>
      <c r="ED1206" s="55"/>
      <c r="EE1206" s="41"/>
      <c r="EF1206" s="41"/>
      <c r="EG1206" s="41"/>
      <c r="EH1206" s="41"/>
      <c r="EI1206" s="54"/>
      <c r="EJ1206" s="55"/>
      <c r="EK1206" s="25"/>
      <c r="EL1206" s="55"/>
      <c r="EM1206" s="41"/>
      <c r="EN1206" s="41"/>
      <c r="EO1206" s="41"/>
      <c r="EP1206" s="41"/>
      <c r="EQ1206" s="54"/>
      <c r="ER1206" s="55"/>
      <c r="ES1206" s="25"/>
      <c r="ET1206" s="55"/>
      <c r="EU1206" s="41"/>
      <c r="EV1206" s="41"/>
      <c r="EW1206" s="41"/>
      <c r="EX1206" s="41"/>
      <c r="EY1206" s="54"/>
      <c r="EZ1206" s="55"/>
      <c r="FA1206" s="25"/>
      <c r="FB1206" s="55"/>
      <c r="FC1206" s="41"/>
      <c r="FD1206" s="41"/>
      <c r="FE1206" s="41"/>
      <c r="FF1206" s="41"/>
      <c r="FG1206" s="54"/>
      <c r="FH1206" s="55"/>
      <c r="FI1206" s="25"/>
      <c r="FJ1206" s="55"/>
      <c r="FK1206" s="41"/>
      <c r="FL1206" s="41"/>
      <c r="FM1206" s="41"/>
      <c r="FN1206" s="41"/>
      <c r="FO1206" s="54"/>
      <c r="FP1206" s="55"/>
      <c r="FQ1206" s="25"/>
      <c r="FR1206" s="55"/>
      <c r="FS1206" s="41"/>
      <c r="FT1206" s="41"/>
      <c r="FU1206" s="41"/>
      <c r="FV1206" s="41"/>
      <c r="FW1206" s="54"/>
      <c r="FX1206" s="55"/>
      <c r="FY1206" s="25"/>
      <c r="FZ1206" s="55"/>
      <c r="GA1206" s="41"/>
      <c r="GB1206" s="41"/>
      <c r="GC1206" s="41"/>
      <c r="GD1206" s="41"/>
      <c r="GE1206" s="54"/>
    </row>
    <row r="1207" spans="1:187" s="20" customFormat="1" ht="12.75">
      <c r="A1207" s="258"/>
      <c r="B1207" s="31" t="s">
        <v>153</v>
      </c>
      <c r="C1207" s="93" t="s">
        <v>588</v>
      </c>
      <c r="D1207" s="123">
        <v>50</v>
      </c>
      <c r="E1207" s="123">
        <v>31</v>
      </c>
      <c r="F1207" s="123">
        <v>31</v>
      </c>
      <c r="G1207" s="123">
        <v>0</v>
      </c>
      <c r="H1207" s="170">
        <v>0.3</v>
      </c>
      <c r="I1207" s="54"/>
      <c r="J1207" s="41"/>
      <c r="K1207" s="54"/>
      <c r="L1207" s="52"/>
      <c r="M1207" s="25"/>
      <c r="N1207" s="55"/>
      <c r="O1207" s="41"/>
      <c r="P1207" s="41"/>
      <c r="Q1207" s="41"/>
      <c r="R1207" s="41"/>
      <c r="S1207" s="54"/>
      <c r="T1207" s="52"/>
      <c r="U1207" s="25"/>
      <c r="V1207" s="55"/>
      <c r="W1207" s="41"/>
      <c r="X1207" s="41"/>
      <c r="Y1207" s="41"/>
      <c r="Z1207" s="41"/>
      <c r="AA1207" s="54"/>
      <c r="AB1207" s="52"/>
      <c r="AC1207" s="25"/>
      <c r="AD1207" s="55"/>
      <c r="AE1207" s="41"/>
      <c r="AF1207" s="41"/>
      <c r="AG1207" s="41"/>
      <c r="AH1207" s="41"/>
      <c r="AI1207" s="54"/>
      <c r="AJ1207" s="52"/>
      <c r="AK1207" s="25"/>
      <c r="AL1207" s="55"/>
      <c r="AM1207" s="41"/>
      <c r="AN1207" s="41"/>
      <c r="AO1207" s="41"/>
      <c r="AP1207" s="41"/>
      <c r="AQ1207" s="54"/>
      <c r="AR1207" s="52"/>
      <c r="AS1207" s="25"/>
      <c r="AT1207" s="55"/>
      <c r="AU1207" s="41"/>
      <c r="AV1207" s="41"/>
      <c r="AW1207" s="41"/>
      <c r="AX1207" s="41"/>
      <c r="AY1207" s="54"/>
      <c r="AZ1207" s="52"/>
      <c r="BA1207" s="25"/>
      <c r="BB1207" s="55"/>
      <c r="BC1207" s="41"/>
      <c r="BD1207" s="41"/>
      <c r="BE1207" s="41"/>
      <c r="BF1207" s="41"/>
      <c r="BG1207" s="54"/>
      <c r="BH1207" s="52"/>
      <c r="BI1207" s="25"/>
      <c r="BJ1207" s="55"/>
      <c r="BK1207" s="41"/>
      <c r="BL1207" s="41"/>
      <c r="BM1207" s="41"/>
      <c r="BN1207" s="41"/>
      <c r="BO1207" s="54"/>
      <c r="BP1207" s="52"/>
      <c r="BQ1207" s="25"/>
      <c r="BR1207" s="55"/>
      <c r="BS1207" s="41"/>
      <c r="BT1207" s="41"/>
      <c r="BU1207" s="41"/>
      <c r="BV1207" s="41"/>
      <c r="BW1207" s="54"/>
      <c r="BX1207" s="52"/>
      <c r="BY1207" s="25"/>
      <c r="BZ1207" s="55"/>
      <c r="CA1207" s="41"/>
      <c r="CB1207" s="41"/>
      <c r="CC1207" s="41"/>
      <c r="CD1207" s="41"/>
      <c r="CE1207" s="54"/>
      <c r="CF1207" s="52"/>
      <c r="CG1207" s="25"/>
      <c r="CH1207" s="55"/>
      <c r="CI1207" s="41"/>
      <c r="CJ1207" s="41"/>
      <c r="CK1207" s="41"/>
      <c r="CL1207" s="41"/>
      <c r="CM1207" s="54"/>
      <c r="CN1207" s="52"/>
      <c r="CO1207" s="25"/>
      <c r="CP1207" s="55"/>
      <c r="CQ1207" s="41"/>
      <c r="CR1207" s="41"/>
      <c r="CS1207" s="41"/>
      <c r="CT1207" s="41"/>
      <c r="CU1207" s="54"/>
      <c r="CV1207" s="52"/>
      <c r="CW1207" s="25"/>
      <c r="CX1207" s="55"/>
      <c r="CY1207" s="41"/>
      <c r="CZ1207" s="41"/>
      <c r="DA1207" s="41"/>
      <c r="DB1207" s="41"/>
      <c r="DC1207" s="54"/>
      <c r="DD1207" s="52"/>
      <c r="DE1207" s="25"/>
      <c r="DF1207" s="55"/>
      <c r="DG1207" s="41"/>
      <c r="DH1207" s="41"/>
      <c r="DI1207" s="41"/>
      <c r="DJ1207" s="41"/>
      <c r="DK1207" s="54"/>
      <c r="DL1207" s="52"/>
      <c r="DM1207" s="25"/>
      <c r="DN1207" s="55"/>
      <c r="DO1207" s="41"/>
      <c r="DP1207" s="41"/>
      <c r="DQ1207" s="41"/>
      <c r="DR1207" s="41"/>
      <c r="DS1207" s="54"/>
      <c r="DT1207" s="52"/>
      <c r="DU1207" s="25"/>
      <c r="DV1207" s="55"/>
      <c r="DW1207" s="41"/>
      <c r="DX1207" s="41"/>
      <c r="DY1207" s="41"/>
      <c r="DZ1207" s="41"/>
      <c r="EA1207" s="54"/>
      <c r="EB1207" s="52"/>
      <c r="EC1207" s="25"/>
      <c r="ED1207" s="55"/>
      <c r="EE1207" s="41"/>
      <c r="EF1207" s="41"/>
      <c r="EG1207" s="41"/>
      <c r="EH1207" s="41"/>
      <c r="EI1207" s="54"/>
      <c r="EJ1207" s="52"/>
      <c r="EK1207" s="25"/>
      <c r="EL1207" s="55"/>
      <c r="EM1207" s="41"/>
      <c r="EN1207" s="41"/>
      <c r="EO1207" s="41"/>
      <c r="EP1207" s="41"/>
      <c r="EQ1207" s="54"/>
      <c r="ER1207" s="52"/>
      <c r="ES1207" s="25"/>
      <c r="ET1207" s="55"/>
      <c r="EU1207" s="41"/>
      <c r="EV1207" s="41"/>
      <c r="EW1207" s="41"/>
      <c r="EX1207" s="41"/>
      <c r="EY1207" s="54"/>
      <c r="EZ1207" s="52"/>
      <c r="FA1207" s="25"/>
      <c r="FB1207" s="55"/>
      <c r="FC1207" s="41"/>
      <c r="FD1207" s="41"/>
      <c r="FE1207" s="41"/>
      <c r="FF1207" s="41"/>
      <c r="FG1207" s="54"/>
      <c r="FH1207" s="52"/>
      <c r="FI1207" s="25"/>
      <c r="FJ1207" s="55"/>
      <c r="FK1207" s="41"/>
      <c r="FL1207" s="41"/>
      <c r="FM1207" s="41"/>
      <c r="FN1207" s="41"/>
      <c r="FO1207" s="54"/>
      <c r="FP1207" s="52"/>
      <c r="FQ1207" s="25"/>
      <c r="FR1207" s="55"/>
      <c r="FS1207" s="41"/>
      <c r="FT1207" s="41"/>
      <c r="FU1207" s="41"/>
      <c r="FV1207" s="41"/>
      <c r="FW1207" s="54"/>
      <c r="FX1207" s="52"/>
      <c r="FY1207" s="25"/>
      <c r="FZ1207" s="55"/>
      <c r="GA1207" s="41"/>
      <c r="GB1207" s="41"/>
      <c r="GC1207" s="41"/>
      <c r="GD1207" s="41"/>
      <c r="GE1207" s="54"/>
    </row>
    <row r="1208" spans="1:8" ht="14.25" customHeight="1">
      <c r="A1208" s="257">
        <v>10</v>
      </c>
      <c r="B1208" s="33" t="s">
        <v>296</v>
      </c>
      <c r="C1208" s="35"/>
      <c r="D1208" s="102">
        <f>SUM(D1209)</f>
        <v>100</v>
      </c>
      <c r="E1208" s="102">
        <f>SUM(E1209)</f>
        <v>64</v>
      </c>
      <c r="F1208" s="102">
        <f>SUM(F1209)</f>
        <v>64</v>
      </c>
      <c r="G1208" s="102">
        <f>SUM(G1209)</f>
        <v>0</v>
      </c>
      <c r="H1208" s="144"/>
    </row>
    <row r="1209" spans="1:8" ht="14.25" customHeight="1">
      <c r="A1209" s="261"/>
      <c r="B1209" s="31" t="s">
        <v>159</v>
      </c>
      <c r="C1209" s="19" t="s">
        <v>748</v>
      </c>
      <c r="D1209" s="125">
        <v>100</v>
      </c>
      <c r="E1209" s="125">
        <v>64</v>
      </c>
      <c r="F1209" s="125">
        <v>64</v>
      </c>
      <c r="G1209" s="125">
        <v>0</v>
      </c>
      <c r="H1209" s="171">
        <v>1</v>
      </c>
    </row>
    <row r="1210" spans="1:8" ht="14.25" customHeight="1">
      <c r="A1210" s="257">
        <v>11</v>
      </c>
      <c r="B1210" s="33" t="s">
        <v>169</v>
      </c>
      <c r="C1210" s="35"/>
      <c r="D1210" s="102">
        <f>SUM(D1211:D1211)</f>
        <v>134</v>
      </c>
      <c r="E1210" s="102">
        <f>SUM(E1211:E1211)</f>
        <v>88</v>
      </c>
      <c r="F1210" s="102">
        <f>SUM(F1211:F1211)</f>
        <v>88</v>
      </c>
      <c r="G1210" s="102">
        <f>SUM(G1211:G1211)</f>
        <v>0</v>
      </c>
      <c r="H1210" s="144"/>
    </row>
    <row r="1211" spans="1:8" ht="14.25" customHeight="1">
      <c r="A1211" s="260"/>
      <c r="B1211" s="30" t="s">
        <v>159</v>
      </c>
      <c r="C1211" s="57" t="s">
        <v>745</v>
      </c>
      <c r="D1211" s="126">
        <v>134</v>
      </c>
      <c r="E1211" s="126">
        <v>88</v>
      </c>
      <c r="F1211" s="126">
        <v>88</v>
      </c>
      <c r="G1211" s="126">
        <v>0</v>
      </c>
      <c r="H1211" s="174">
        <v>1</v>
      </c>
    </row>
    <row r="1212" spans="1:187" s="20" customFormat="1" ht="14.25" customHeight="1">
      <c r="A1212" s="257">
        <v>12</v>
      </c>
      <c r="B1212" s="2" t="s">
        <v>65</v>
      </c>
      <c r="C1212" s="35"/>
      <c r="D1212" s="102">
        <f>SUM(D1213:D1215)</f>
        <v>236</v>
      </c>
      <c r="E1212" s="102">
        <f>SUM(E1213:E1215)</f>
        <v>83</v>
      </c>
      <c r="F1212" s="102">
        <f>SUM(F1213:F1215)</f>
        <v>83</v>
      </c>
      <c r="G1212" s="102">
        <f>SUM(G1213:G1215)</f>
        <v>0</v>
      </c>
      <c r="H1212" s="144"/>
      <c r="I1212" s="54"/>
      <c r="J1212" s="37"/>
      <c r="K1212" s="54"/>
      <c r="L1212" s="52"/>
      <c r="M1212" s="53"/>
      <c r="N1212" s="55"/>
      <c r="O1212" s="37"/>
      <c r="P1212" s="37"/>
      <c r="Q1212" s="37"/>
      <c r="R1212" s="37"/>
      <c r="S1212" s="54"/>
      <c r="T1212" s="52"/>
      <c r="U1212" s="53"/>
      <c r="V1212" s="55"/>
      <c r="W1212" s="37"/>
      <c r="X1212" s="37"/>
      <c r="Y1212" s="37"/>
      <c r="Z1212" s="37"/>
      <c r="AA1212" s="54"/>
      <c r="AB1212" s="52"/>
      <c r="AC1212" s="53"/>
      <c r="AD1212" s="55"/>
      <c r="AE1212" s="37"/>
      <c r="AF1212" s="37"/>
      <c r="AG1212" s="37"/>
      <c r="AH1212" s="37"/>
      <c r="AI1212" s="54"/>
      <c r="AJ1212" s="52"/>
      <c r="AK1212" s="53"/>
      <c r="AL1212" s="55"/>
      <c r="AM1212" s="37"/>
      <c r="AN1212" s="37"/>
      <c r="AO1212" s="37"/>
      <c r="AP1212" s="37"/>
      <c r="AQ1212" s="54"/>
      <c r="AR1212" s="52"/>
      <c r="AS1212" s="53"/>
      <c r="AT1212" s="55"/>
      <c r="AU1212" s="37"/>
      <c r="AV1212" s="37"/>
      <c r="AW1212" s="37"/>
      <c r="AX1212" s="37"/>
      <c r="AY1212" s="54"/>
      <c r="AZ1212" s="52"/>
      <c r="BA1212" s="53"/>
      <c r="BB1212" s="55"/>
      <c r="BC1212" s="37"/>
      <c r="BD1212" s="37"/>
      <c r="BE1212" s="37"/>
      <c r="BF1212" s="37"/>
      <c r="BG1212" s="54"/>
      <c r="BH1212" s="52"/>
      <c r="BI1212" s="53"/>
      <c r="BJ1212" s="55"/>
      <c r="BK1212" s="37"/>
      <c r="BL1212" s="37"/>
      <c r="BM1212" s="37"/>
      <c r="BN1212" s="37"/>
      <c r="BO1212" s="54"/>
      <c r="BP1212" s="52"/>
      <c r="BQ1212" s="53"/>
      <c r="BR1212" s="55"/>
      <c r="BS1212" s="37"/>
      <c r="BT1212" s="37"/>
      <c r="BU1212" s="37"/>
      <c r="BV1212" s="37"/>
      <c r="BW1212" s="54"/>
      <c r="BX1212" s="52"/>
      <c r="BY1212" s="53"/>
      <c r="BZ1212" s="55"/>
      <c r="CA1212" s="37"/>
      <c r="CB1212" s="37"/>
      <c r="CC1212" s="37"/>
      <c r="CD1212" s="37"/>
      <c r="CE1212" s="54"/>
      <c r="CF1212" s="52"/>
      <c r="CG1212" s="53"/>
      <c r="CH1212" s="55"/>
      <c r="CI1212" s="37"/>
      <c r="CJ1212" s="37"/>
      <c r="CK1212" s="37"/>
      <c r="CL1212" s="37"/>
      <c r="CM1212" s="54"/>
      <c r="CN1212" s="52"/>
      <c r="CO1212" s="53"/>
      <c r="CP1212" s="55"/>
      <c r="CQ1212" s="37"/>
      <c r="CR1212" s="37"/>
      <c r="CS1212" s="37"/>
      <c r="CT1212" s="37"/>
      <c r="CU1212" s="54"/>
      <c r="CV1212" s="52"/>
      <c r="CW1212" s="53"/>
      <c r="CX1212" s="55"/>
      <c r="CY1212" s="37"/>
      <c r="CZ1212" s="37"/>
      <c r="DA1212" s="37"/>
      <c r="DB1212" s="37"/>
      <c r="DC1212" s="54"/>
      <c r="DD1212" s="52"/>
      <c r="DE1212" s="53"/>
      <c r="DF1212" s="55"/>
      <c r="DG1212" s="37"/>
      <c r="DH1212" s="37"/>
      <c r="DI1212" s="37"/>
      <c r="DJ1212" s="37"/>
      <c r="DK1212" s="54"/>
      <c r="DL1212" s="52"/>
      <c r="DM1212" s="53"/>
      <c r="DN1212" s="55"/>
      <c r="DO1212" s="37"/>
      <c r="DP1212" s="37"/>
      <c r="DQ1212" s="37"/>
      <c r="DR1212" s="37"/>
      <c r="DS1212" s="54"/>
      <c r="DT1212" s="52"/>
      <c r="DU1212" s="53"/>
      <c r="DV1212" s="55"/>
      <c r="DW1212" s="37"/>
      <c r="DX1212" s="37"/>
      <c r="DY1212" s="37"/>
      <c r="DZ1212" s="37"/>
      <c r="EA1212" s="54"/>
      <c r="EB1212" s="52"/>
      <c r="EC1212" s="53"/>
      <c r="ED1212" s="55"/>
      <c r="EE1212" s="37"/>
      <c r="EF1212" s="37"/>
      <c r="EG1212" s="37"/>
      <c r="EH1212" s="37"/>
      <c r="EI1212" s="54"/>
      <c r="EJ1212" s="52"/>
      <c r="EK1212" s="53"/>
      <c r="EL1212" s="55"/>
      <c r="EM1212" s="37"/>
      <c r="EN1212" s="37"/>
      <c r="EO1212" s="37"/>
      <c r="EP1212" s="37"/>
      <c r="EQ1212" s="54"/>
      <c r="ER1212" s="52"/>
      <c r="ES1212" s="53"/>
      <c r="ET1212" s="55"/>
      <c r="EU1212" s="37"/>
      <c r="EV1212" s="37"/>
      <c r="EW1212" s="37"/>
      <c r="EX1212" s="37"/>
      <c r="EY1212" s="54"/>
      <c r="EZ1212" s="52"/>
      <c r="FA1212" s="53"/>
      <c r="FB1212" s="55"/>
      <c r="FC1212" s="37"/>
      <c r="FD1212" s="37"/>
      <c r="FE1212" s="37"/>
      <c r="FF1212" s="37"/>
      <c r="FG1212" s="54"/>
      <c r="FH1212" s="52"/>
      <c r="FI1212" s="53"/>
      <c r="FJ1212" s="55"/>
      <c r="FK1212" s="37"/>
      <c r="FL1212" s="37"/>
      <c r="FM1212" s="37"/>
      <c r="FN1212" s="37"/>
      <c r="FO1212" s="54"/>
      <c r="FP1212" s="52"/>
      <c r="FQ1212" s="53"/>
      <c r="FR1212" s="55"/>
      <c r="FS1212" s="37"/>
      <c r="FT1212" s="37"/>
      <c r="FU1212" s="37"/>
      <c r="FV1212" s="37"/>
      <c r="FW1212" s="54"/>
      <c r="FX1212" s="52"/>
      <c r="FY1212" s="53"/>
      <c r="FZ1212" s="55"/>
      <c r="GA1212" s="37"/>
      <c r="GB1212" s="37"/>
      <c r="GC1212" s="37"/>
      <c r="GD1212" s="37"/>
      <c r="GE1212" s="54"/>
    </row>
    <row r="1213" spans="1:187" s="20" customFormat="1" ht="14.25" customHeight="1">
      <c r="A1213" s="272"/>
      <c r="B1213" s="48" t="s">
        <v>159</v>
      </c>
      <c r="C1213" s="19" t="s">
        <v>747</v>
      </c>
      <c r="D1213" s="125">
        <v>140</v>
      </c>
      <c r="E1213" s="125">
        <v>56</v>
      </c>
      <c r="F1213" s="125">
        <v>56</v>
      </c>
      <c r="G1213" s="125">
        <v>0</v>
      </c>
      <c r="H1213" s="171">
        <v>1.2</v>
      </c>
      <c r="I1213" s="54"/>
      <c r="J1213" s="41"/>
      <c r="K1213" s="54"/>
      <c r="L1213" s="55"/>
      <c r="M1213" s="25"/>
      <c r="N1213" s="55"/>
      <c r="O1213" s="41"/>
      <c r="P1213" s="41"/>
      <c r="Q1213" s="41"/>
      <c r="R1213" s="41"/>
      <c r="S1213" s="54"/>
      <c r="T1213" s="55"/>
      <c r="U1213" s="25"/>
      <c r="V1213" s="55"/>
      <c r="W1213" s="41"/>
      <c r="X1213" s="41"/>
      <c r="Y1213" s="41"/>
      <c r="Z1213" s="41"/>
      <c r="AA1213" s="54"/>
      <c r="AB1213" s="55"/>
      <c r="AC1213" s="25"/>
      <c r="AD1213" s="55"/>
      <c r="AE1213" s="41"/>
      <c r="AF1213" s="41"/>
      <c r="AG1213" s="41"/>
      <c r="AH1213" s="41"/>
      <c r="AI1213" s="54"/>
      <c r="AJ1213" s="55"/>
      <c r="AK1213" s="25"/>
      <c r="AL1213" s="55"/>
      <c r="AM1213" s="41"/>
      <c r="AN1213" s="41"/>
      <c r="AO1213" s="41"/>
      <c r="AP1213" s="41"/>
      <c r="AQ1213" s="54"/>
      <c r="AR1213" s="55"/>
      <c r="AS1213" s="25"/>
      <c r="AT1213" s="55"/>
      <c r="AU1213" s="41"/>
      <c r="AV1213" s="41"/>
      <c r="AW1213" s="41"/>
      <c r="AX1213" s="41"/>
      <c r="AY1213" s="54"/>
      <c r="AZ1213" s="55"/>
      <c r="BA1213" s="25"/>
      <c r="BB1213" s="55"/>
      <c r="BC1213" s="41"/>
      <c r="BD1213" s="41"/>
      <c r="BE1213" s="41"/>
      <c r="BF1213" s="41"/>
      <c r="BG1213" s="54"/>
      <c r="BH1213" s="55"/>
      <c r="BI1213" s="25"/>
      <c r="BJ1213" s="55"/>
      <c r="BK1213" s="41"/>
      <c r="BL1213" s="41"/>
      <c r="BM1213" s="41"/>
      <c r="BN1213" s="41"/>
      <c r="BO1213" s="54"/>
      <c r="BP1213" s="55"/>
      <c r="BQ1213" s="25"/>
      <c r="BR1213" s="55"/>
      <c r="BS1213" s="41"/>
      <c r="BT1213" s="41"/>
      <c r="BU1213" s="41"/>
      <c r="BV1213" s="41"/>
      <c r="BW1213" s="54"/>
      <c r="BX1213" s="55"/>
      <c r="BY1213" s="25"/>
      <c r="BZ1213" s="55"/>
      <c r="CA1213" s="41"/>
      <c r="CB1213" s="41"/>
      <c r="CC1213" s="41"/>
      <c r="CD1213" s="41"/>
      <c r="CE1213" s="54"/>
      <c r="CF1213" s="55"/>
      <c r="CG1213" s="25"/>
      <c r="CH1213" s="55"/>
      <c r="CI1213" s="41"/>
      <c r="CJ1213" s="41"/>
      <c r="CK1213" s="41"/>
      <c r="CL1213" s="41"/>
      <c r="CM1213" s="54"/>
      <c r="CN1213" s="55"/>
      <c r="CO1213" s="25"/>
      <c r="CP1213" s="55"/>
      <c r="CQ1213" s="41"/>
      <c r="CR1213" s="41"/>
      <c r="CS1213" s="41"/>
      <c r="CT1213" s="41"/>
      <c r="CU1213" s="54"/>
      <c r="CV1213" s="55"/>
      <c r="CW1213" s="25"/>
      <c r="CX1213" s="55"/>
      <c r="CY1213" s="41"/>
      <c r="CZ1213" s="41"/>
      <c r="DA1213" s="41"/>
      <c r="DB1213" s="41"/>
      <c r="DC1213" s="54"/>
      <c r="DD1213" s="55"/>
      <c r="DE1213" s="25"/>
      <c r="DF1213" s="55"/>
      <c r="DG1213" s="41"/>
      <c r="DH1213" s="41"/>
      <c r="DI1213" s="41"/>
      <c r="DJ1213" s="41"/>
      <c r="DK1213" s="54"/>
      <c r="DL1213" s="55"/>
      <c r="DM1213" s="25"/>
      <c r="DN1213" s="55"/>
      <c r="DO1213" s="41"/>
      <c r="DP1213" s="41"/>
      <c r="DQ1213" s="41"/>
      <c r="DR1213" s="41"/>
      <c r="DS1213" s="54"/>
      <c r="DT1213" s="55"/>
      <c r="DU1213" s="25"/>
      <c r="DV1213" s="55"/>
      <c r="DW1213" s="41"/>
      <c r="DX1213" s="41"/>
      <c r="DY1213" s="41"/>
      <c r="DZ1213" s="41"/>
      <c r="EA1213" s="54"/>
      <c r="EB1213" s="55"/>
      <c r="EC1213" s="25"/>
      <c r="ED1213" s="55"/>
      <c r="EE1213" s="41"/>
      <c r="EF1213" s="41"/>
      <c r="EG1213" s="41"/>
      <c r="EH1213" s="41"/>
      <c r="EI1213" s="54"/>
      <c r="EJ1213" s="55"/>
      <c r="EK1213" s="25"/>
      <c r="EL1213" s="55"/>
      <c r="EM1213" s="41"/>
      <c r="EN1213" s="41"/>
      <c r="EO1213" s="41"/>
      <c r="EP1213" s="41"/>
      <c r="EQ1213" s="54"/>
      <c r="ER1213" s="55"/>
      <c r="ES1213" s="25"/>
      <c r="ET1213" s="55"/>
      <c r="EU1213" s="41"/>
      <c r="EV1213" s="41"/>
      <c r="EW1213" s="41"/>
      <c r="EX1213" s="41"/>
      <c r="EY1213" s="54"/>
      <c r="EZ1213" s="55"/>
      <c r="FA1213" s="25"/>
      <c r="FB1213" s="55"/>
      <c r="FC1213" s="41"/>
      <c r="FD1213" s="41"/>
      <c r="FE1213" s="41"/>
      <c r="FF1213" s="41"/>
      <c r="FG1213" s="54"/>
      <c r="FH1213" s="55"/>
      <c r="FI1213" s="25"/>
      <c r="FJ1213" s="55"/>
      <c r="FK1213" s="41"/>
      <c r="FL1213" s="41"/>
      <c r="FM1213" s="41"/>
      <c r="FN1213" s="41"/>
      <c r="FO1213" s="54"/>
      <c r="FP1213" s="55"/>
      <c r="FQ1213" s="25"/>
      <c r="FR1213" s="55"/>
      <c r="FS1213" s="41"/>
      <c r="FT1213" s="41"/>
      <c r="FU1213" s="41"/>
      <c r="FV1213" s="41"/>
      <c r="FW1213" s="54"/>
      <c r="FX1213" s="55"/>
      <c r="FY1213" s="25"/>
      <c r="FZ1213" s="55"/>
      <c r="GA1213" s="41"/>
      <c r="GB1213" s="41"/>
      <c r="GC1213" s="41"/>
      <c r="GD1213" s="41"/>
      <c r="GE1213" s="54"/>
    </row>
    <row r="1214" spans="1:187" s="20" customFormat="1" ht="14.25" customHeight="1">
      <c r="A1214" s="272"/>
      <c r="B1214" s="5" t="s">
        <v>81</v>
      </c>
      <c r="C1214" s="57" t="s">
        <v>589</v>
      </c>
      <c r="D1214" s="126">
        <v>96</v>
      </c>
      <c r="E1214" s="126">
        <v>27</v>
      </c>
      <c r="F1214" s="126">
        <v>27</v>
      </c>
      <c r="G1214" s="126"/>
      <c r="H1214" s="174">
        <v>0.1</v>
      </c>
      <c r="I1214" s="54"/>
      <c r="J1214" s="41"/>
      <c r="K1214" s="54"/>
      <c r="L1214" s="55"/>
      <c r="M1214" s="25"/>
      <c r="N1214" s="55"/>
      <c r="O1214" s="41"/>
      <c r="P1214" s="41"/>
      <c r="Q1214" s="41"/>
      <c r="R1214" s="41"/>
      <c r="S1214" s="54"/>
      <c r="T1214" s="55"/>
      <c r="U1214" s="25"/>
      <c r="V1214" s="55"/>
      <c r="W1214" s="41"/>
      <c r="X1214" s="41"/>
      <c r="Y1214" s="41"/>
      <c r="Z1214" s="41"/>
      <c r="AA1214" s="54"/>
      <c r="AB1214" s="55"/>
      <c r="AC1214" s="25"/>
      <c r="AD1214" s="55"/>
      <c r="AE1214" s="41"/>
      <c r="AF1214" s="41"/>
      <c r="AG1214" s="41"/>
      <c r="AH1214" s="41"/>
      <c r="AI1214" s="54"/>
      <c r="AJ1214" s="55"/>
      <c r="AK1214" s="25"/>
      <c r="AL1214" s="55"/>
      <c r="AM1214" s="41"/>
      <c r="AN1214" s="41"/>
      <c r="AO1214" s="41"/>
      <c r="AP1214" s="41"/>
      <c r="AQ1214" s="54"/>
      <c r="AR1214" s="55"/>
      <c r="AS1214" s="25"/>
      <c r="AT1214" s="55"/>
      <c r="AU1214" s="41"/>
      <c r="AV1214" s="41"/>
      <c r="AW1214" s="41"/>
      <c r="AX1214" s="41"/>
      <c r="AY1214" s="54"/>
      <c r="AZ1214" s="55"/>
      <c r="BA1214" s="25"/>
      <c r="BB1214" s="55"/>
      <c r="BC1214" s="41"/>
      <c r="BD1214" s="41"/>
      <c r="BE1214" s="41"/>
      <c r="BF1214" s="41"/>
      <c r="BG1214" s="54"/>
      <c r="BH1214" s="55"/>
      <c r="BI1214" s="25"/>
      <c r="BJ1214" s="55"/>
      <c r="BK1214" s="41"/>
      <c r="BL1214" s="41"/>
      <c r="BM1214" s="41"/>
      <c r="BN1214" s="41"/>
      <c r="BO1214" s="54"/>
      <c r="BP1214" s="55"/>
      <c r="BQ1214" s="25"/>
      <c r="BR1214" s="55"/>
      <c r="BS1214" s="41"/>
      <c r="BT1214" s="41"/>
      <c r="BU1214" s="41"/>
      <c r="BV1214" s="41"/>
      <c r="BW1214" s="54"/>
      <c r="BX1214" s="55"/>
      <c r="BY1214" s="25"/>
      <c r="BZ1214" s="55"/>
      <c r="CA1214" s="41"/>
      <c r="CB1214" s="41"/>
      <c r="CC1214" s="41"/>
      <c r="CD1214" s="41"/>
      <c r="CE1214" s="54"/>
      <c r="CF1214" s="55"/>
      <c r="CG1214" s="25"/>
      <c r="CH1214" s="55"/>
      <c r="CI1214" s="41"/>
      <c r="CJ1214" s="41"/>
      <c r="CK1214" s="41"/>
      <c r="CL1214" s="41"/>
      <c r="CM1214" s="54"/>
      <c r="CN1214" s="55"/>
      <c r="CO1214" s="25"/>
      <c r="CP1214" s="55"/>
      <c r="CQ1214" s="41"/>
      <c r="CR1214" s="41"/>
      <c r="CS1214" s="41"/>
      <c r="CT1214" s="41"/>
      <c r="CU1214" s="54"/>
      <c r="CV1214" s="55"/>
      <c r="CW1214" s="25"/>
      <c r="CX1214" s="55"/>
      <c r="CY1214" s="41"/>
      <c r="CZ1214" s="41"/>
      <c r="DA1214" s="41"/>
      <c r="DB1214" s="41"/>
      <c r="DC1214" s="54"/>
      <c r="DD1214" s="55"/>
      <c r="DE1214" s="25"/>
      <c r="DF1214" s="55"/>
      <c r="DG1214" s="41"/>
      <c r="DH1214" s="41"/>
      <c r="DI1214" s="41"/>
      <c r="DJ1214" s="41"/>
      <c r="DK1214" s="54"/>
      <c r="DL1214" s="55"/>
      <c r="DM1214" s="25"/>
      <c r="DN1214" s="55"/>
      <c r="DO1214" s="41"/>
      <c r="DP1214" s="41"/>
      <c r="DQ1214" s="41"/>
      <c r="DR1214" s="41"/>
      <c r="DS1214" s="54"/>
      <c r="DT1214" s="55"/>
      <c r="DU1214" s="25"/>
      <c r="DV1214" s="55"/>
      <c r="DW1214" s="41"/>
      <c r="DX1214" s="41"/>
      <c r="DY1214" s="41"/>
      <c r="DZ1214" s="41"/>
      <c r="EA1214" s="54"/>
      <c r="EB1214" s="55"/>
      <c r="EC1214" s="25"/>
      <c r="ED1214" s="55"/>
      <c r="EE1214" s="41"/>
      <c r="EF1214" s="41"/>
      <c r="EG1214" s="41"/>
      <c r="EH1214" s="41"/>
      <c r="EI1214" s="54"/>
      <c r="EJ1214" s="55"/>
      <c r="EK1214" s="25"/>
      <c r="EL1214" s="55"/>
      <c r="EM1214" s="41"/>
      <c r="EN1214" s="41"/>
      <c r="EO1214" s="41"/>
      <c r="EP1214" s="41"/>
      <c r="EQ1214" s="54"/>
      <c r="ER1214" s="55"/>
      <c r="ES1214" s="25"/>
      <c r="ET1214" s="55"/>
      <c r="EU1214" s="41"/>
      <c r="EV1214" s="41"/>
      <c r="EW1214" s="41"/>
      <c r="EX1214" s="41"/>
      <c r="EY1214" s="54"/>
      <c r="EZ1214" s="55"/>
      <c r="FA1214" s="25"/>
      <c r="FB1214" s="55"/>
      <c r="FC1214" s="41"/>
      <c r="FD1214" s="41"/>
      <c r="FE1214" s="41"/>
      <c r="FF1214" s="41"/>
      <c r="FG1214" s="54"/>
      <c r="FH1214" s="55"/>
      <c r="FI1214" s="25"/>
      <c r="FJ1214" s="55"/>
      <c r="FK1214" s="41"/>
      <c r="FL1214" s="41"/>
      <c r="FM1214" s="41"/>
      <c r="FN1214" s="41"/>
      <c r="FO1214" s="54"/>
      <c r="FP1214" s="55"/>
      <c r="FQ1214" s="25"/>
      <c r="FR1214" s="55"/>
      <c r="FS1214" s="41"/>
      <c r="FT1214" s="41"/>
      <c r="FU1214" s="41"/>
      <c r="FV1214" s="41"/>
      <c r="FW1214" s="54"/>
      <c r="FX1214" s="55"/>
      <c r="FY1214" s="25"/>
      <c r="FZ1214" s="55"/>
      <c r="GA1214" s="41"/>
      <c r="GB1214" s="41"/>
      <c r="GC1214" s="41"/>
      <c r="GD1214" s="41"/>
      <c r="GE1214" s="54"/>
    </row>
    <row r="1215" spans="1:187" s="20" customFormat="1" ht="14.25" customHeight="1">
      <c r="A1215" s="272"/>
      <c r="B1215" s="5" t="s">
        <v>81</v>
      </c>
      <c r="C1215" s="381"/>
      <c r="D1215" s="24"/>
      <c r="E1215" s="24"/>
      <c r="F1215" s="24"/>
      <c r="G1215" s="24"/>
      <c r="H1215" s="382"/>
      <c r="I1215" s="54"/>
      <c r="J1215" s="41"/>
      <c r="K1215" s="54"/>
      <c r="L1215" s="55"/>
      <c r="M1215" s="25"/>
      <c r="N1215" s="55"/>
      <c r="O1215" s="41"/>
      <c r="P1215" s="41"/>
      <c r="Q1215" s="41"/>
      <c r="R1215" s="41"/>
      <c r="S1215" s="54"/>
      <c r="T1215" s="55"/>
      <c r="U1215" s="25"/>
      <c r="V1215" s="55"/>
      <c r="W1215" s="41"/>
      <c r="X1215" s="41"/>
      <c r="Y1215" s="41"/>
      <c r="Z1215" s="41"/>
      <c r="AA1215" s="54"/>
      <c r="AB1215" s="55"/>
      <c r="AC1215" s="25"/>
      <c r="AD1215" s="55"/>
      <c r="AE1215" s="41"/>
      <c r="AF1215" s="41"/>
      <c r="AG1215" s="41"/>
      <c r="AH1215" s="41"/>
      <c r="AI1215" s="54"/>
      <c r="AJ1215" s="55"/>
      <c r="AK1215" s="25"/>
      <c r="AL1215" s="55"/>
      <c r="AM1215" s="41"/>
      <c r="AN1215" s="41"/>
      <c r="AO1215" s="41"/>
      <c r="AP1215" s="41"/>
      <c r="AQ1215" s="54"/>
      <c r="AR1215" s="55"/>
      <c r="AS1215" s="25"/>
      <c r="AT1215" s="55"/>
      <c r="AU1215" s="41"/>
      <c r="AV1215" s="41"/>
      <c r="AW1215" s="41"/>
      <c r="AX1215" s="41"/>
      <c r="AY1215" s="54"/>
      <c r="AZ1215" s="55"/>
      <c r="BA1215" s="25"/>
      <c r="BB1215" s="55"/>
      <c r="BC1215" s="41"/>
      <c r="BD1215" s="41"/>
      <c r="BE1215" s="41"/>
      <c r="BF1215" s="41"/>
      <c r="BG1215" s="54"/>
      <c r="BH1215" s="55"/>
      <c r="BI1215" s="25"/>
      <c r="BJ1215" s="55"/>
      <c r="BK1215" s="41"/>
      <c r="BL1215" s="41"/>
      <c r="BM1215" s="41"/>
      <c r="BN1215" s="41"/>
      <c r="BO1215" s="54"/>
      <c r="BP1215" s="55"/>
      <c r="BQ1215" s="25"/>
      <c r="BR1215" s="55"/>
      <c r="BS1215" s="41"/>
      <c r="BT1215" s="41"/>
      <c r="BU1215" s="41"/>
      <c r="BV1215" s="41"/>
      <c r="BW1215" s="54"/>
      <c r="BX1215" s="55"/>
      <c r="BY1215" s="25"/>
      <c r="BZ1215" s="55"/>
      <c r="CA1215" s="41"/>
      <c r="CB1215" s="41"/>
      <c r="CC1215" s="41"/>
      <c r="CD1215" s="41"/>
      <c r="CE1215" s="54"/>
      <c r="CF1215" s="55"/>
      <c r="CG1215" s="25"/>
      <c r="CH1215" s="55"/>
      <c r="CI1215" s="41"/>
      <c r="CJ1215" s="41"/>
      <c r="CK1215" s="41"/>
      <c r="CL1215" s="41"/>
      <c r="CM1215" s="54"/>
      <c r="CN1215" s="55"/>
      <c r="CO1215" s="25"/>
      <c r="CP1215" s="55"/>
      <c r="CQ1215" s="41"/>
      <c r="CR1215" s="41"/>
      <c r="CS1215" s="41"/>
      <c r="CT1215" s="41"/>
      <c r="CU1215" s="54"/>
      <c r="CV1215" s="55"/>
      <c r="CW1215" s="25"/>
      <c r="CX1215" s="55"/>
      <c r="CY1215" s="41"/>
      <c r="CZ1215" s="41"/>
      <c r="DA1215" s="41"/>
      <c r="DB1215" s="41"/>
      <c r="DC1215" s="54"/>
      <c r="DD1215" s="55"/>
      <c r="DE1215" s="25"/>
      <c r="DF1215" s="55"/>
      <c r="DG1215" s="41"/>
      <c r="DH1215" s="41"/>
      <c r="DI1215" s="41"/>
      <c r="DJ1215" s="41"/>
      <c r="DK1215" s="54"/>
      <c r="DL1215" s="55"/>
      <c r="DM1215" s="25"/>
      <c r="DN1215" s="55"/>
      <c r="DO1215" s="41"/>
      <c r="DP1215" s="41"/>
      <c r="DQ1215" s="41"/>
      <c r="DR1215" s="41"/>
      <c r="DS1215" s="54"/>
      <c r="DT1215" s="55"/>
      <c r="DU1215" s="25"/>
      <c r="DV1215" s="55"/>
      <c r="DW1215" s="41"/>
      <c r="DX1215" s="41"/>
      <c r="DY1215" s="41"/>
      <c r="DZ1215" s="41"/>
      <c r="EA1215" s="54"/>
      <c r="EB1215" s="55"/>
      <c r="EC1215" s="25"/>
      <c r="ED1215" s="55"/>
      <c r="EE1215" s="41"/>
      <c r="EF1215" s="41"/>
      <c r="EG1215" s="41"/>
      <c r="EH1215" s="41"/>
      <c r="EI1215" s="54"/>
      <c r="EJ1215" s="55"/>
      <c r="EK1215" s="25"/>
      <c r="EL1215" s="55"/>
      <c r="EM1215" s="41"/>
      <c r="EN1215" s="41"/>
      <c r="EO1215" s="41"/>
      <c r="EP1215" s="41"/>
      <c r="EQ1215" s="54"/>
      <c r="ER1215" s="55"/>
      <c r="ES1215" s="25"/>
      <c r="ET1215" s="55"/>
      <c r="EU1215" s="41"/>
      <c r="EV1215" s="41"/>
      <c r="EW1215" s="41"/>
      <c r="EX1215" s="41"/>
      <c r="EY1215" s="54"/>
      <c r="EZ1215" s="55"/>
      <c r="FA1215" s="25"/>
      <c r="FB1215" s="55"/>
      <c r="FC1215" s="41"/>
      <c r="FD1215" s="41"/>
      <c r="FE1215" s="41"/>
      <c r="FF1215" s="41"/>
      <c r="FG1215" s="54"/>
      <c r="FH1215" s="55"/>
      <c r="FI1215" s="25"/>
      <c r="FJ1215" s="55"/>
      <c r="FK1215" s="41"/>
      <c r="FL1215" s="41"/>
      <c r="FM1215" s="41"/>
      <c r="FN1215" s="41"/>
      <c r="FO1215" s="54"/>
      <c r="FP1215" s="55"/>
      <c r="FQ1215" s="25"/>
      <c r="FR1215" s="55"/>
      <c r="FS1215" s="41"/>
      <c r="FT1215" s="41"/>
      <c r="FU1215" s="41"/>
      <c r="FV1215" s="41"/>
      <c r="FW1215" s="54"/>
      <c r="FX1215" s="55"/>
      <c r="FY1215" s="25"/>
      <c r="FZ1215" s="55"/>
      <c r="GA1215" s="41"/>
      <c r="GB1215" s="41"/>
      <c r="GC1215" s="41"/>
      <c r="GD1215" s="41"/>
      <c r="GE1215" s="54"/>
    </row>
    <row r="1216" spans="1:8" ht="14.25" customHeight="1">
      <c r="A1216" s="257">
        <v>13</v>
      </c>
      <c r="B1216" s="33" t="s">
        <v>195</v>
      </c>
      <c r="C1216" s="35"/>
      <c r="D1216" s="102">
        <f>SUM(D1217:D1218)</f>
        <v>392</v>
      </c>
      <c r="E1216" s="102">
        <f>SUM(E1217:E1218)</f>
        <v>545</v>
      </c>
      <c r="F1216" s="102">
        <f>SUM(F1217:F1218)</f>
        <v>545</v>
      </c>
      <c r="G1216" s="102">
        <f>SUM(G1217:G1218)</f>
        <v>0</v>
      </c>
      <c r="H1216" s="144"/>
    </row>
    <row r="1217" spans="1:8" ht="14.25" customHeight="1">
      <c r="A1217" s="272"/>
      <c r="B1217" s="95" t="s">
        <v>159</v>
      </c>
      <c r="C1217" s="57" t="s">
        <v>749</v>
      </c>
      <c r="D1217" s="126">
        <v>392</v>
      </c>
      <c r="E1217" s="126">
        <v>380</v>
      </c>
      <c r="F1217" s="126">
        <v>380</v>
      </c>
      <c r="G1217" s="126">
        <v>0</v>
      </c>
      <c r="H1217" s="174">
        <v>0.8</v>
      </c>
    </row>
    <row r="1218" spans="1:8" ht="14.25" customHeight="1">
      <c r="A1218" s="258"/>
      <c r="B1218" s="31" t="s">
        <v>159</v>
      </c>
      <c r="C1218" s="93" t="s">
        <v>435</v>
      </c>
      <c r="D1218" s="123">
        <v>0</v>
      </c>
      <c r="E1218" s="123">
        <v>165</v>
      </c>
      <c r="F1218" s="123">
        <v>165</v>
      </c>
      <c r="G1218" s="123">
        <v>0</v>
      </c>
      <c r="H1218" s="170">
        <v>1</v>
      </c>
    </row>
    <row r="1219" spans="1:8" ht="14.25" customHeight="1">
      <c r="A1219" s="270">
        <v>14</v>
      </c>
      <c r="B1219" s="12" t="s">
        <v>246</v>
      </c>
      <c r="C1219" s="19"/>
      <c r="D1219" s="127">
        <f>SUM(D1220:D1223)</f>
        <v>90</v>
      </c>
      <c r="E1219" s="127">
        <f>SUM(E1220:E1223)</f>
        <v>810</v>
      </c>
      <c r="F1219" s="127">
        <f>SUM(F1220:F1223)</f>
        <v>810</v>
      </c>
      <c r="G1219" s="127">
        <f>SUM(G1220:G1223)</f>
        <v>0</v>
      </c>
      <c r="H1219" s="171"/>
    </row>
    <row r="1220" spans="1:8" ht="14.25" customHeight="1">
      <c r="A1220" s="260"/>
      <c r="B1220" s="5" t="s">
        <v>159</v>
      </c>
      <c r="C1220" s="57" t="s">
        <v>664</v>
      </c>
      <c r="D1220" s="126">
        <v>0</v>
      </c>
      <c r="E1220" s="126">
        <v>520</v>
      </c>
      <c r="F1220" s="126">
        <v>520</v>
      </c>
      <c r="G1220" s="126">
        <v>0</v>
      </c>
      <c r="H1220" s="174">
        <v>0.8</v>
      </c>
    </row>
    <row r="1221" spans="1:8" ht="14.25" customHeight="1">
      <c r="A1221" s="260"/>
      <c r="B1221" s="5" t="s">
        <v>159</v>
      </c>
      <c r="C1221" s="57" t="s">
        <v>749</v>
      </c>
      <c r="D1221" s="126">
        <v>0</v>
      </c>
      <c r="E1221" s="126">
        <v>130</v>
      </c>
      <c r="F1221" s="126">
        <v>130</v>
      </c>
      <c r="G1221" s="126">
        <v>0</v>
      </c>
      <c r="H1221" s="174">
        <v>0.8</v>
      </c>
    </row>
    <row r="1222" spans="1:8" ht="12.75" customHeight="1">
      <c r="A1222" s="272"/>
      <c r="B1222" s="5" t="s">
        <v>159</v>
      </c>
      <c r="C1222" s="57" t="s">
        <v>750</v>
      </c>
      <c r="D1222" s="126">
        <v>40</v>
      </c>
      <c r="E1222" s="126">
        <v>130</v>
      </c>
      <c r="F1222" s="126">
        <v>130</v>
      </c>
      <c r="G1222" s="126">
        <v>0</v>
      </c>
      <c r="H1222" s="174">
        <v>1</v>
      </c>
    </row>
    <row r="1223" spans="1:8" ht="14.25" customHeight="1">
      <c r="A1223" s="272"/>
      <c r="B1223" s="5" t="s">
        <v>159</v>
      </c>
      <c r="C1223" s="57" t="s">
        <v>751</v>
      </c>
      <c r="D1223" s="126">
        <v>50</v>
      </c>
      <c r="E1223" s="126">
        <v>30</v>
      </c>
      <c r="F1223" s="126">
        <v>30</v>
      </c>
      <c r="G1223" s="126">
        <v>0</v>
      </c>
      <c r="H1223" s="174">
        <v>1</v>
      </c>
    </row>
    <row r="1224" spans="1:8" ht="14.25" customHeight="1">
      <c r="A1224" s="257">
        <v>15</v>
      </c>
      <c r="B1224" s="2" t="s">
        <v>289</v>
      </c>
      <c r="C1224" s="35"/>
      <c r="D1224" s="102">
        <f>SUM(D1225)</f>
        <v>90</v>
      </c>
      <c r="E1224" s="102">
        <f>SUM(E1225)</f>
        <v>86</v>
      </c>
      <c r="F1224" s="102">
        <f>SUM(F1225)</f>
        <v>86</v>
      </c>
      <c r="G1224" s="102">
        <f>SUM(G1225)</f>
        <v>0</v>
      </c>
      <c r="H1224" s="144"/>
    </row>
    <row r="1225" spans="1:8" ht="14.25" customHeight="1">
      <c r="A1225" s="263"/>
      <c r="B1225" s="48" t="s">
        <v>159</v>
      </c>
      <c r="C1225" s="57" t="s">
        <v>752</v>
      </c>
      <c r="D1225" s="126">
        <v>90</v>
      </c>
      <c r="E1225" s="126">
        <v>86</v>
      </c>
      <c r="F1225" s="126">
        <v>86</v>
      </c>
      <c r="G1225" s="126">
        <v>0</v>
      </c>
      <c r="H1225" s="174">
        <v>0.8</v>
      </c>
    </row>
    <row r="1226" spans="1:8" ht="14.25" customHeight="1">
      <c r="A1226" s="257">
        <v>16</v>
      </c>
      <c r="B1226" s="2" t="s">
        <v>224</v>
      </c>
      <c r="C1226" s="35"/>
      <c r="D1226" s="102">
        <f>SUM(D1227:D1229)</f>
        <v>244</v>
      </c>
      <c r="E1226" s="102">
        <f>SUM(E1227:E1229)</f>
        <v>71</v>
      </c>
      <c r="F1226" s="102">
        <f>SUM(F1227:F1229)</f>
        <v>71</v>
      </c>
      <c r="G1226" s="102">
        <f>SUM(G1227:G1229)</f>
        <v>0</v>
      </c>
      <c r="H1226" s="144"/>
    </row>
    <row r="1227" spans="1:8" ht="14.25" customHeight="1">
      <c r="A1227" s="260"/>
      <c r="B1227" s="5" t="s">
        <v>159</v>
      </c>
      <c r="C1227" s="57" t="s">
        <v>435</v>
      </c>
      <c r="D1227" s="126">
        <v>50</v>
      </c>
      <c r="E1227" s="126">
        <v>59</v>
      </c>
      <c r="F1227" s="126">
        <v>59</v>
      </c>
      <c r="G1227" s="126">
        <v>0</v>
      </c>
      <c r="H1227" s="174">
        <v>1</v>
      </c>
    </row>
    <row r="1228" spans="1:8" ht="14.25" customHeight="1">
      <c r="A1228" s="260"/>
      <c r="B1228" s="5" t="s">
        <v>159</v>
      </c>
      <c r="C1228" s="57" t="s">
        <v>681</v>
      </c>
      <c r="D1228" s="126">
        <v>60</v>
      </c>
      <c r="E1228" s="126">
        <v>11</v>
      </c>
      <c r="F1228" s="126">
        <v>11</v>
      </c>
      <c r="G1228" s="126">
        <v>0</v>
      </c>
      <c r="H1228" s="174">
        <v>0.5</v>
      </c>
    </row>
    <row r="1229" spans="1:8" ht="14.25" customHeight="1">
      <c r="A1229" s="261"/>
      <c r="B1229" s="6" t="s">
        <v>159</v>
      </c>
      <c r="C1229" s="93" t="s">
        <v>753</v>
      </c>
      <c r="D1229" s="123">
        <v>134</v>
      </c>
      <c r="E1229" s="123">
        <v>1</v>
      </c>
      <c r="F1229" s="123">
        <v>1</v>
      </c>
      <c r="G1229" s="123">
        <v>0</v>
      </c>
      <c r="H1229" s="170">
        <v>0.5</v>
      </c>
    </row>
    <row r="1230" spans="1:8" ht="14.25" customHeight="1">
      <c r="A1230" s="262">
        <v>17</v>
      </c>
      <c r="B1230" s="4" t="s">
        <v>46</v>
      </c>
      <c r="C1230" s="43"/>
      <c r="D1230" s="116">
        <f>SUM(D1231:D1231)</f>
        <v>108</v>
      </c>
      <c r="E1230" s="116">
        <f>SUM(E1231:E1231)</f>
        <v>40</v>
      </c>
      <c r="F1230" s="116">
        <f>SUM(F1231:F1231)</f>
        <v>40</v>
      </c>
      <c r="G1230" s="116">
        <f>SUM(G1231:G1231)</f>
        <v>0</v>
      </c>
      <c r="H1230" s="162"/>
    </row>
    <row r="1231" spans="1:8" ht="14.25" customHeight="1">
      <c r="A1231" s="261"/>
      <c r="B1231" s="31" t="s">
        <v>81</v>
      </c>
      <c r="C1231" s="93" t="s">
        <v>589</v>
      </c>
      <c r="D1231" s="123">
        <v>108</v>
      </c>
      <c r="E1231" s="123">
        <v>40</v>
      </c>
      <c r="F1231" s="123">
        <v>40</v>
      </c>
      <c r="G1231" s="123"/>
      <c r="H1231" s="170">
        <v>0.1</v>
      </c>
    </row>
    <row r="1232" spans="1:8" ht="25.5">
      <c r="A1232" s="257">
        <v>18</v>
      </c>
      <c r="B1232" s="2" t="s">
        <v>247</v>
      </c>
      <c r="C1232" s="292"/>
      <c r="D1232" s="293">
        <f>SUM(D1233:D1235)</f>
        <v>310</v>
      </c>
      <c r="E1232" s="293">
        <f>SUM(E1233:E1235)</f>
        <v>320</v>
      </c>
      <c r="F1232" s="293">
        <f>SUM(F1233:F1235)</f>
        <v>320</v>
      </c>
      <c r="G1232" s="293">
        <f>SUM(G1233:G1235)</f>
        <v>0</v>
      </c>
      <c r="H1232" s="294"/>
    </row>
    <row r="1233" spans="1:8" ht="14.25" customHeight="1">
      <c r="A1233" s="260"/>
      <c r="B1233" s="5" t="s">
        <v>159</v>
      </c>
      <c r="C1233" s="57" t="s">
        <v>746</v>
      </c>
      <c r="D1233" s="126">
        <v>260</v>
      </c>
      <c r="E1233" s="126">
        <v>260</v>
      </c>
      <c r="F1233" s="126">
        <v>260</v>
      </c>
      <c r="G1233" s="126">
        <v>0</v>
      </c>
      <c r="H1233" s="174">
        <v>1</v>
      </c>
    </row>
    <row r="1234" spans="1:8" ht="14.25" customHeight="1">
      <c r="A1234" s="260"/>
      <c r="B1234" s="5" t="s">
        <v>159</v>
      </c>
      <c r="C1234" s="57" t="s">
        <v>435</v>
      </c>
      <c r="D1234" s="126">
        <v>0</v>
      </c>
      <c r="E1234" s="126">
        <v>28</v>
      </c>
      <c r="F1234" s="126">
        <v>28</v>
      </c>
      <c r="G1234" s="126">
        <v>0</v>
      </c>
      <c r="H1234" s="174">
        <v>1</v>
      </c>
    </row>
    <row r="1235" spans="1:8" ht="14.25" customHeight="1" thickBot="1">
      <c r="A1235" s="267"/>
      <c r="B1235" s="51" t="s">
        <v>159</v>
      </c>
      <c r="C1235" s="210" t="s">
        <v>744</v>
      </c>
      <c r="D1235" s="188">
        <v>50</v>
      </c>
      <c r="E1235" s="188">
        <v>32</v>
      </c>
      <c r="F1235" s="188">
        <v>32</v>
      </c>
      <c r="G1235" s="188">
        <v>0</v>
      </c>
      <c r="H1235" s="190">
        <v>1</v>
      </c>
    </row>
    <row r="1236" spans="1:8" ht="14.25" customHeight="1">
      <c r="A1236" s="257">
        <v>19</v>
      </c>
      <c r="B1236" s="33" t="s">
        <v>284</v>
      </c>
      <c r="C1236" s="35"/>
      <c r="D1236" s="102">
        <f>SUM(D1237:D1237)</f>
        <v>60</v>
      </c>
      <c r="E1236" s="102">
        <f>SUM(E1237:E1237)</f>
        <v>38</v>
      </c>
      <c r="F1236" s="102">
        <f>SUM(F1237:F1237)</f>
        <v>38</v>
      </c>
      <c r="G1236" s="102">
        <f>SUM(G1237:G1237)</f>
        <v>0</v>
      </c>
      <c r="H1236" s="144"/>
    </row>
    <row r="1237" spans="1:8" ht="14.25" customHeight="1" thickBot="1">
      <c r="A1237" s="261"/>
      <c r="B1237" s="20" t="s">
        <v>81</v>
      </c>
      <c r="C1237" s="19" t="s">
        <v>589</v>
      </c>
      <c r="D1237" s="125">
        <v>60</v>
      </c>
      <c r="E1237" s="125">
        <v>38</v>
      </c>
      <c r="F1237" s="125">
        <v>38</v>
      </c>
      <c r="G1237" s="125"/>
      <c r="H1237" s="171">
        <v>0.15</v>
      </c>
    </row>
    <row r="1238" spans="1:8" ht="14.25" customHeight="1" thickBot="1">
      <c r="A1238" s="333"/>
      <c r="B1238" s="348" t="s">
        <v>123</v>
      </c>
      <c r="C1238" s="334"/>
      <c r="D1238" s="355">
        <f>D1236+D1232+D1230+D1226+D1224+D1219+D1216+D1212+D1210+D1208+D1205+D1203+D1201+D1197+D1193+D1190+D1188+D1186+D1184</f>
        <v>2262</v>
      </c>
      <c r="E1238" s="355">
        <f>E1236+E1232+E1230+E1226+E1224+E1219+E1216+E1212+E1210+E1208+E1205+E1203+E1201+E1197+E1193+E1190+E1188+E1186+E1184</f>
        <v>2667</v>
      </c>
      <c r="F1238" s="355">
        <f>F1236+F1232+F1230+F1226+F1224+F1219+F1216+F1212+F1210+F1208+F1205+F1203+F1201+F1197+F1193+F1190+F1188+F1186+F1184</f>
        <v>2667</v>
      </c>
      <c r="G1238" s="355">
        <f>G1236+G1232+G1230+G1226+G1224+G1219+G1216+G1212+G1210+G1208+G1205+G1203+G1201+G1197+G1193+G1190+G1188+G1186+G1184</f>
        <v>0</v>
      </c>
      <c r="H1238" s="356"/>
    </row>
    <row r="1239" spans="1:8" ht="14.25" customHeight="1">
      <c r="A1239" s="256"/>
      <c r="B1239" s="8" t="s">
        <v>8</v>
      </c>
      <c r="C1239" s="49"/>
      <c r="D1239" s="128"/>
      <c r="E1239" s="128"/>
      <c r="F1239" s="128"/>
      <c r="G1239" s="128"/>
      <c r="H1239" s="145"/>
    </row>
    <row r="1240" spans="1:8" ht="14.25" customHeight="1">
      <c r="A1240" s="277" t="s">
        <v>265</v>
      </c>
      <c r="B1240" s="27" t="s">
        <v>66</v>
      </c>
      <c r="C1240" s="94"/>
      <c r="D1240" s="118">
        <f>SUM(D1241)</f>
        <v>18</v>
      </c>
      <c r="E1240" s="118">
        <f>SUM(E1241)</f>
        <v>18</v>
      </c>
      <c r="F1240" s="118">
        <f>SUM(F1241)</f>
        <v>18</v>
      </c>
      <c r="G1240" s="118"/>
      <c r="H1240" s="165"/>
    </row>
    <row r="1241" spans="1:8" ht="14.25" customHeight="1">
      <c r="A1241" s="261"/>
      <c r="B1241" s="6" t="s">
        <v>127</v>
      </c>
      <c r="C1241" s="93" t="s">
        <v>486</v>
      </c>
      <c r="D1241" s="123">
        <v>18</v>
      </c>
      <c r="E1241" s="123">
        <v>18</v>
      </c>
      <c r="F1241" s="123">
        <v>18</v>
      </c>
      <c r="G1241" s="123">
        <v>0</v>
      </c>
      <c r="H1241" s="170">
        <v>0.8</v>
      </c>
    </row>
    <row r="1242" spans="1:8" s="3" customFormat="1" ht="14.25" customHeight="1">
      <c r="A1242" s="257">
        <v>2</v>
      </c>
      <c r="B1242" s="2" t="s">
        <v>359</v>
      </c>
      <c r="C1242" s="44"/>
      <c r="D1242" s="102">
        <f>SUM(D1243:D1244)</f>
        <v>33</v>
      </c>
      <c r="E1242" s="102">
        <f>SUM(E1243:E1244)</f>
        <v>8</v>
      </c>
      <c r="F1242" s="102">
        <f>SUM(F1243:F1244)</f>
        <v>8</v>
      </c>
      <c r="G1242" s="102">
        <f>SUM(G1243:G1244)</f>
        <v>0</v>
      </c>
      <c r="H1242" s="143"/>
    </row>
    <row r="1243" spans="1:8" ht="14.25" customHeight="1">
      <c r="A1243" s="259"/>
      <c r="B1243" s="48" t="s">
        <v>81</v>
      </c>
      <c r="C1243" s="19" t="s">
        <v>694</v>
      </c>
      <c r="D1243" s="125">
        <v>3</v>
      </c>
      <c r="E1243" s="125">
        <v>3</v>
      </c>
      <c r="F1243" s="125">
        <v>3</v>
      </c>
      <c r="G1243" s="125"/>
      <c r="H1243" s="171">
        <v>0.2</v>
      </c>
    </row>
    <row r="1244" spans="1:8" ht="14.25" customHeight="1" thickBot="1">
      <c r="A1244" s="260"/>
      <c r="B1244" s="9" t="s">
        <v>81</v>
      </c>
      <c r="C1244" s="205" t="s">
        <v>695</v>
      </c>
      <c r="D1244" s="104">
        <v>30</v>
      </c>
      <c r="E1244" s="104">
        <v>5</v>
      </c>
      <c r="F1244" s="104">
        <v>5</v>
      </c>
      <c r="G1244" s="104"/>
      <c r="H1244" s="147">
        <v>0.2</v>
      </c>
    </row>
    <row r="1245" spans="1:8" ht="14.25" customHeight="1" thickBot="1">
      <c r="A1245" s="308"/>
      <c r="B1245" s="309" t="s">
        <v>138</v>
      </c>
      <c r="C1245" s="328"/>
      <c r="D1245" s="311">
        <f>D1240+D1242</f>
        <v>51</v>
      </c>
      <c r="E1245" s="311">
        <f>E1240+E1242</f>
        <v>26</v>
      </c>
      <c r="F1245" s="311">
        <f>F1240+F1242</f>
        <v>26</v>
      </c>
      <c r="G1245" s="311">
        <f>G1240+G1242</f>
        <v>0</v>
      </c>
      <c r="H1245" s="329"/>
    </row>
    <row r="1246" spans="1:8" ht="14.25" customHeight="1">
      <c r="A1246" s="273"/>
      <c r="B1246" s="56" t="s">
        <v>6</v>
      </c>
      <c r="C1246" s="63"/>
      <c r="D1246" s="129"/>
      <c r="E1246" s="129"/>
      <c r="F1246" s="129"/>
      <c r="G1246" s="129"/>
      <c r="H1246" s="173"/>
    </row>
    <row r="1247" spans="1:8" s="3" customFormat="1" ht="14.25" customHeight="1">
      <c r="A1247" s="257">
        <v>1</v>
      </c>
      <c r="B1247" s="2" t="s">
        <v>148</v>
      </c>
      <c r="C1247" s="44"/>
      <c r="D1247" s="102">
        <f>SUM(D1248)</f>
        <v>258</v>
      </c>
      <c r="E1247" s="102">
        <f>SUM(E1248)</f>
        <v>152</v>
      </c>
      <c r="F1247" s="102">
        <f>SUM(F1248)</f>
        <v>0</v>
      </c>
      <c r="G1247" s="102">
        <f>SUM(G1248)</f>
        <v>152</v>
      </c>
      <c r="H1247" s="143"/>
    </row>
    <row r="1248" spans="1:8" ht="14.25" customHeight="1">
      <c r="A1248" s="258"/>
      <c r="B1248" s="6" t="s">
        <v>159</v>
      </c>
      <c r="C1248" s="93" t="s">
        <v>733</v>
      </c>
      <c r="D1248" s="123">
        <v>258</v>
      </c>
      <c r="E1248" s="123">
        <v>152</v>
      </c>
      <c r="F1248" s="123">
        <v>0</v>
      </c>
      <c r="G1248" s="123">
        <v>152</v>
      </c>
      <c r="H1248" s="170">
        <v>1.5</v>
      </c>
    </row>
    <row r="1249" spans="1:8" ht="14.25" customHeight="1">
      <c r="A1249" s="257">
        <v>2</v>
      </c>
      <c r="B1249" s="2" t="s">
        <v>73</v>
      </c>
      <c r="C1249" s="35"/>
      <c r="D1249" s="102">
        <f>SUM(D1250:D1253)</f>
        <v>111</v>
      </c>
      <c r="E1249" s="102">
        <f>SUM(E1250:E1253)</f>
        <v>59</v>
      </c>
      <c r="F1249" s="102">
        <f>SUM(F1250:F1253)</f>
        <v>59</v>
      </c>
      <c r="G1249" s="102">
        <f>SUM(G1250:G1253)</f>
        <v>0</v>
      </c>
      <c r="H1249" s="144"/>
    </row>
    <row r="1250" spans="1:8" ht="14.25" customHeight="1">
      <c r="A1250" s="259"/>
      <c r="B1250" s="7" t="s">
        <v>81</v>
      </c>
      <c r="C1250" s="39" t="s">
        <v>589</v>
      </c>
      <c r="D1250" s="122">
        <v>96</v>
      </c>
      <c r="E1250" s="122">
        <v>45</v>
      </c>
      <c r="F1250" s="122">
        <v>45</v>
      </c>
      <c r="G1250" s="122"/>
      <c r="H1250" s="162">
        <v>0.3</v>
      </c>
    </row>
    <row r="1251" spans="1:8" ht="14.25" customHeight="1">
      <c r="A1251" s="272"/>
      <c r="B1251" s="5" t="s">
        <v>81</v>
      </c>
      <c r="C1251" s="57" t="s">
        <v>465</v>
      </c>
      <c r="D1251" s="126">
        <v>5</v>
      </c>
      <c r="E1251" s="126">
        <v>5</v>
      </c>
      <c r="F1251" s="126">
        <v>5</v>
      </c>
      <c r="G1251" s="126"/>
      <c r="H1251" s="174">
        <v>0.3</v>
      </c>
    </row>
    <row r="1252" spans="1:8" ht="14.25" customHeight="1">
      <c r="A1252" s="272"/>
      <c r="B1252" s="5" t="s">
        <v>81</v>
      </c>
      <c r="C1252" s="57" t="s">
        <v>462</v>
      </c>
      <c r="D1252" s="126">
        <v>10</v>
      </c>
      <c r="E1252" s="126">
        <v>9</v>
      </c>
      <c r="F1252" s="126">
        <v>9</v>
      </c>
      <c r="G1252" s="126"/>
      <c r="H1252" s="174">
        <v>0.5</v>
      </c>
    </row>
    <row r="1253" spans="1:8" ht="14.25" customHeight="1">
      <c r="A1253" s="272"/>
      <c r="B1253" s="48" t="s">
        <v>81</v>
      </c>
      <c r="C1253" s="19"/>
      <c r="D1253" s="125"/>
      <c r="E1253" s="125"/>
      <c r="F1253" s="125"/>
      <c r="G1253" s="125"/>
      <c r="H1253" s="171"/>
    </row>
    <row r="1254" spans="1:8" ht="14.25" customHeight="1">
      <c r="A1254" s="257">
        <v>3</v>
      </c>
      <c r="B1254" s="2" t="s">
        <v>360</v>
      </c>
      <c r="C1254" s="35"/>
      <c r="D1254" s="102">
        <f>SUM(D1255:D1255)</f>
        <v>9</v>
      </c>
      <c r="E1254" s="102">
        <f>SUM(E1255:E1255)</f>
        <v>9</v>
      </c>
      <c r="F1254" s="102">
        <f>SUM(F1255:F1255)</f>
        <v>9</v>
      </c>
      <c r="G1254" s="102">
        <f>SUM(G1255:G1255)</f>
        <v>0</v>
      </c>
      <c r="H1254" s="144"/>
    </row>
    <row r="1255" spans="1:8" ht="14.25" customHeight="1">
      <c r="A1255" s="272"/>
      <c r="B1255" s="48" t="s">
        <v>81</v>
      </c>
      <c r="C1255" s="19" t="s">
        <v>696</v>
      </c>
      <c r="D1255" s="125">
        <v>9</v>
      </c>
      <c r="E1255" s="125">
        <v>9</v>
      </c>
      <c r="F1255" s="125">
        <v>9</v>
      </c>
      <c r="G1255" s="125"/>
      <c r="H1255" s="171">
        <v>0.15</v>
      </c>
    </row>
    <row r="1256" spans="1:8" ht="14.25" customHeight="1">
      <c r="A1256" s="257">
        <v>4</v>
      </c>
      <c r="B1256" s="2" t="s">
        <v>131</v>
      </c>
      <c r="C1256" s="35"/>
      <c r="D1256" s="102">
        <f>SUM(D1257:D1258)</f>
        <v>76</v>
      </c>
      <c r="E1256" s="102">
        <f>SUM(E1257:E1258)</f>
        <v>76</v>
      </c>
      <c r="F1256" s="102">
        <f>SUM(F1257:F1258)</f>
        <v>76</v>
      </c>
      <c r="G1256" s="102">
        <f>SUM(G1257:G1258)</f>
        <v>0</v>
      </c>
      <c r="H1256" s="144"/>
    </row>
    <row r="1257" spans="1:8" ht="14.25" customHeight="1">
      <c r="A1257" s="263"/>
      <c r="B1257" s="48" t="s">
        <v>81</v>
      </c>
      <c r="C1257" s="19" t="s">
        <v>696</v>
      </c>
      <c r="D1257" s="125">
        <v>16</v>
      </c>
      <c r="E1257" s="125">
        <v>16</v>
      </c>
      <c r="F1257" s="125">
        <v>16</v>
      </c>
      <c r="G1257" s="125"/>
      <c r="H1257" s="171">
        <v>0.3</v>
      </c>
    </row>
    <row r="1258" spans="1:8" ht="14.25" customHeight="1">
      <c r="A1258" s="265"/>
      <c r="B1258" s="9" t="s">
        <v>119</v>
      </c>
      <c r="C1258" s="205" t="s">
        <v>431</v>
      </c>
      <c r="D1258" s="104">
        <v>60</v>
      </c>
      <c r="E1258" s="104">
        <v>60</v>
      </c>
      <c r="F1258" s="104">
        <v>60</v>
      </c>
      <c r="G1258" s="104"/>
      <c r="H1258" s="147">
        <v>1.3</v>
      </c>
    </row>
    <row r="1259" spans="1:8" ht="14.25" customHeight="1">
      <c r="A1259" s="257">
        <v>5</v>
      </c>
      <c r="B1259" s="2" t="s">
        <v>164</v>
      </c>
      <c r="C1259" s="239"/>
      <c r="D1259" s="109">
        <f>SUM(D1260:D1262)</f>
        <v>157</v>
      </c>
      <c r="E1259" s="109">
        <f>SUM(E1260:E1262)</f>
        <v>60</v>
      </c>
      <c r="F1259" s="109">
        <f>SUM(F1260:F1262)</f>
        <v>22</v>
      </c>
      <c r="G1259" s="109">
        <f>SUM(G1260:G1262)</f>
        <v>38</v>
      </c>
      <c r="H1259" s="155"/>
    </row>
    <row r="1260" spans="1:8" ht="14.25" customHeight="1">
      <c r="A1260" s="260"/>
      <c r="B1260" s="5" t="s">
        <v>159</v>
      </c>
      <c r="C1260" s="57" t="s">
        <v>754</v>
      </c>
      <c r="D1260" s="126">
        <v>30</v>
      </c>
      <c r="E1260" s="126">
        <v>19</v>
      </c>
      <c r="F1260" s="126">
        <v>0</v>
      </c>
      <c r="G1260" s="126">
        <v>19</v>
      </c>
      <c r="H1260" s="174">
        <v>1.5</v>
      </c>
    </row>
    <row r="1261" spans="1:8" ht="14.25" customHeight="1">
      <c r="A1261" s="260"/>
      <c r="B1261" s="5" t="s">
        <v>159</v>
      </c>
      <c r="C1261" s="57" t="s">
        <v>743</v>
      </c>
      <c r="D1261" s="126">
        <v>50</v>
      </c>
      <c r="E1261" s="126">
        <v>19</v>
      </c>
      <c r="F1261" s="126">
        <v>0</v>
      </c>
      <c r="G1261" s="126">
        <v>19</v>
      </c>
      <c r="H1261" s="174">
        <v>0.8</v>
      </c>
    </row>
    <row r="1262" spans="1:8" ht="14.25" customHeight="1">
      <c r="A1262" s="260"/>
      <c r="B1262" s="5" t="s">
        <v>159</v>
      </c>
      <c r="C1262" s="57" t="s">
        <v>756</v>
      </c>
      <c r="D1262" s="126">
        <v>77</v>
      </c>
      <c r="E1262" s="126">
        <v>22</v>
      </c>
      <c r="F1262" s="126">
        <v>22</v>
      </c>
      <c r="G1262" s="126">
        <v>0</v>
      </c>
      <c r="H1262" s="174">
        <v>1.5</v>
      </c>
    </row>
    <row r="1263" spans="1:8" ht="14.25" customHeight="1">
      <c r="A1263" s="257">
        <v>6</v>
      </c>
      <c r="B1263" s="2" t="s">
        <v>59</v>
      </c>
      <c r="C1263" s="35"/>
      <c r="D1263" s="102">
        <f>SUM(D1264:D1265)</f>
        <v>53</v>
      </c>
      <c r="E1263" s="102">
        <f>SUM(E1264:E1265)</f>
        <v>53</v>
      </c>
      <c r="F1263" s="102">
        <f>SUM(F1264:F1265)</f>
        <v>53</v>
      </c>
      <c r="G1263" s="102">
        <f>SUM(G1264:G1265)</f>
        <v>0</v>
      </c>
      <c r="H1263" s="144"/>
    </row>
    <row r="1264" spans="1:8" ht="14.25" customHeight="1">
      <c r="A1264" s="263"/>
      <c r="B1264" s="48" t="s">
        <v>81</v>
      </c>
      <c r="C1264" s="19"/>
      <c r="D1264" s="125"/>
      <c r="E1264" s="125"/>
      <c r="F1264" s="125"/>
      <c r="G1264" s="125"/>
      <c r="H1264" s="171"/>
    </row>
    <row r="1265" spans="1:8" ht="14.25" customHeight="1">
      <c r="A1265" s="261"/>
      <c r="B1265" s="6" t="s">
        <v>127</v>
      </c>
      <c r="C1265" s="93" t="s">
        <v>470</v>
      </c>
      <c r="D1265" s="123">
        <v>53</v>
      </c>
      <c r="E1265" s="123">
        <v>53</v>
      </c>
      <c r="F1265" s="123">
        <v>53</v>
      </c>
      <c r="G1265" s="123">
        <v>0</v>
      </c>
      <c r="H1265" s="170">
        <v>1.3</v>
      </c>
    </row>
    <row r="1266" spans="1:8" ht="14.25" customHeight="1">
      <c r="A1266" s="270">
        <v>7</v>
      </c>
      <c r="B1266" s="12" t="s">
        <v>200</v>
      </c>
      <c r="C1266" s="19"/>
      <c r="D1266" s="127">
        <f>SUM(D1267:D1268)</f>
        <v>180</v>
      </c>
      <c r="E1266" s="127">
        <f>SUM(E1267:E1268)</f>
        <v>135</v>
      </c>
      <c r="F1266" s="127">
        <f>SUM(F1267:F1268)</f>
        <v>10</v>
      </c>
      <c r="G1266" s="127">
        <f>SUM(G1267:G1268)</f>
        <v>125</v>
      </c>
      <c r="H1266" s="171"/>
    </row>
    <row r="1267" spans="1:8" ht="14.25" customHeight="1">
      <c r="A1267" s="271"/>
      <c r="B1267" s="9" t="s">
        <v>119</v>
      </c>
      <c r="C1267" s="205" t="s">
        <v>432</v>
      </c>
      <c r="D1267" s="104">
        <v>50</v>
      </c>
      <c r="E1267" s="104">
        <v>10</v>
      </c>
      <c r="F1267" s="104">
        <v>10</v>
      </c>
      <c r="G1267" s="104"/>
      <c r="H1267" s="147">
        <v>1.5</v>
      </c>
    </row>
    <row r="1268" spans="1:8" ht="14.25" customHeight="1">
      <c r="A1268" s="258"/>
      <c r="B1268" s="6" t="s">
        <v>159</v>
      </c>
      <c r="C1268" s="93" t="s">
        <v>754</v>
      </c>
      <c r="D1268" s="123">
        <v>130</v>
      </c>
      <c r="E1268" s="123">
        <v>125</v>
      </c>
      <c r="F1268" s="123">
        <v>0</v>
      </c>
      <c r="G1268" s="123">
        <v>125</v>
      </c>
      <c r="H1268" s="170">
        <v>1.5</v>
      </c>
    </row>
    <row r="1269" spans="1:8" ht="14.25" customHeight="1">
      <c r="A1269" s="257">
        <v>8</v>
      </c>
      <c r="B1269" s="2" t="s">
        <v>287</v>
      </c>
      <c r="C1269" s="35"/>
      <c r="D1269" s="102">
        <f>SUM(D1270:D1270)</f>
        <v>66</v>
      </c>
      <c r="E1269" s="102">
        <f>SUM(E1270:E1270)</f>
        <v>19</v>
      </c>
      <c r="F1269" s="102">
        <f>SUM(F1270:F1270)</f>
        <v>0</v>
      </c>
      <c r="G1269" s="102">
        <f>SUM(G1270:G1270)</f>
        <v>19</v>
      </c>
      <c r="H1269" s="144"/>
    </row>
    <row r="1270" spans="1:8" ht="14.25" customHeight="1">
      <c r="A1270" s="263"/>
      <c r="B1270" s="48" t="s">
        <v>159</v>
      </c>
      <c r="C1270" s="19" t="s">
        <v>748</v>
      </c>
      <c r="D1270" s="125">
        <v>66</v>
      </c>
      <c r="E1270" s="125">
        <v>19</v>
      </c>
      <c r="F1270" s="125">
        <v>0</v>
      </c>
      <c r="G1270" s="125">
        <v>19</v>
      </c>
      <c r="H1270" s="171">
        <v>0.8</v>
      </c>
    </row>
    <row r="1271" spans="1:8" ht="14.25" customHeight="1">
      <c r="A1271" s="257">
        <v>9</v>
      </c>
      <c r="B1271" s="2" t="s">
        <v>165</v>
      </c>
      <c r="C1271" s="239"/>
      <c r="D1271" s="109">
        <f>SUM(D1272:D1273)</f>
        <v>99</v>
      </c>
      <c r="E1271" s="109">
        <f>SUM(E1272:E1273)</f>
        <v>40</v>
      </c>
      <c r="F1271" s="109">
        <f>SUM(F1272:F1273)</f>
        <v>0</v>
      </c>
      <c r="G1271" s="109">
        <f>SUM(G1272:G1273)</f>
        <v>40</v>
      </c>
      <c r="H1271" s="155"/>
    </row>
    <row r="1272" spans="1:8" ht="14.25" customHeight="1">
      <c r="A1272" s="272"/>
      <c r="B1272" s="5" t="s">
        <v>159</v>
      </c>
      <c r="C1272" s="231" t="s">
        <v>676</v>
      </c>
      <c r="D1272" s="195">
        <v>9</v>
      </c>
      <c r="E1272" s="195">
        <v>7</v>
      </c>
      <c r="F1272" s="195">
        <v>0</v>
      </c>
      <c r="G1272" s="195">
        <v>7</v>
      </c>
      <c r="H1272" s="174">
        <v>1.5</v>
      </c>
    </row>
    <row r="1273" spans="1:8" ht="14.25" customHeight="1">
      <c r="A1273" s="272"/>
      <c r="B1273" s="5" t="s">
        <v>159</v>
      </c>
      <c r="C1273" s="231" t="s">
        <v>754</v>
      </c>
      <c r="D1273" s="195">
        <v>90</v>
      </c>
      <c r="E1273" s="195">
        <v>33</v>
      </c>
      <c r="F1273" s="195">
        <v>0</v>
      </c>
      <c r="G1273" s="195">
        <v>33</v>
      </c>
      <c r="H1273" s="174">
        <v>1.5</v>
      </c>
    </row>
    <row r="1274" spans="1:8" ht="14.25" customHeight="1">
      <c r="A1274" s="257">
        <v>10</v>
      </c>
      <c r="B1274" s="2" t="s">
        <v>365</v>
      </c>
      <c r="C1274" s="239"/>
      <c r="D1274" s="109">
        <f>SUM(D1275:D1276)</f>
        <v>4</v>
      </c>
      <c r="E1274" s="109">
        <f>SUM(E1275:E1276)</f>
        <v>1</v>
      </c>
      <c r="F1274" s="109">
        <f>SUM(F1275:F1276)</f>
        <v>1</v>
      </c>
      <c r="G1274" s="109">
        <f>SUM(G1275:G1276)</f>
        <v>0</v>
      </c>
      <c r="H1274" s="144"/>
    </row>
    <row r="1275" spans="1:8" ht="14.25" customHeight="1">
      <c r="A1275" s="263"/>
      <c r="B1275" s="48" t="s">
        <v>81</v>
      </c>
      <c r="C1275" s="237" t="s">
        <v>696</v>
      </c>
      <c r="D1275" s="189">
        <v>4</v>
      </c>
      <c r="E1275" s="189">
        <v>1</v>
      </c>
      <c r="F1275" s="189">
        <v>1</v>
      </c>
      <c r="G1275" s="189"/>
      <c r="H1275" s="171">
        <v>0.15</v>
      </c>
    </row>
    <row r="1276" spans="1:8" ht="14.25" customHeight="1">
      <c r="A1276" s="261"/>
      <c r="B1276" s="6" t="s">
        <v>153</v>
      </c>
      <c r="C1276" s="93"/>
      <c r="D1276" s="123"/>
      <c r="E1276" s="123"/>
      <c r="F1276" s="123"/>
      <c r="G1276" s="123"/>
      <c r="H1276" s="170"/>
    </row>
    <row r="1277" spans="1:8" ht="14.25" customHeight="1">
      <c r="A1277" s="257">
        <v>11</v>
      </c>
      <c r="B1277" s="2" t="s">
        <v>278</v>
      </c>
      <c r="C1277" s="35"/>
      <c r="D1277" s="102">
        <f>SUM(D1278:D1279)</f>
        <v>80</v>
      </c>
      <c r="E1277" s="102">
        <f>SUM(E1278:E1279)</f>
        <v>72</v>
      </c>
      <c r="F1277" s="102">
        <f>SUM(F1278:F1279)</f>
        <v>72</v>
      </c>
      <c r="G1277" s="102">
        <f>SUM(G1278:G1279)</f>
        <v>0</v>
      </c>
      <c r="H1277" s="144"/>
    </row>
    <row r="1278" spans="1:8" ht="14.25" customHeight="1">
      <c r="A1278" s="260"/>
      <c r="B1278" s="5" t="s">
        <v>119</v>
      </c>
      <c r="C1278" s="57" t="s">
        <v>433</v>
      </c>
      <c r="D1278" s="126">
        <v>40</v>
      </c>
      <c r="E1278" s="126">
        <v>32</v>
      </c>
      <c r="F1278" s="126">
        <v>32</v>
      </c>
      <c r="G1278" s="126"/>
      <c r="H1278" s="174">
        <v>0.6</v>
      </c>
    </row>
    <row r="1279" spans="1:8" ht="14.25" customHeight="1">
      <c r="A1279" s="260"/>
      <c r="B1279" s="5" t="s">
        <v>119</v>
      </c>
      <c r="C1279" s="57" t="s">
        <v>434</v>
      </c>
      <c r="D1279" s="126">
        <v>40</v>
      </c>
      <c r="E1279" s="126">
        <v>40</v>
      </c>
      <c r="F1279" s="126">
        <v>40</v>
      </c>
      <c r="G1279" s="126"/>
      <c r="H1279" s="174">
        <v>0.6</v>
      </c>
    </row>
    <row r="1280" spans="1:8" s="26" customFormat="1" ht="14.25" customHeight="1">
      <c r="A1280" s="257">
        <v>12</v>
      </c>
      <c r="B1280" s="2" t="s">
        <v>143</v>
      </c>
      <c r="C1280" s="44"/>
      <c r="D1280" s="102">
        <f>SUM(D1281)</f>
        <v>165</v>
      </c>
      <c r="E1280" s="102">
        <f>SUM(E1281)</f>
        <v>87</v>
      </c>
      <c r="F1280" s="102">
        <f>SUM(F1281)</f>
        <v>87</v>
      </c>
      <c r="G1280" s="102">
        <f>SUM(G1281)</f>
        <v>0</v>
      </c>
      <c r="H1280" s="143"/>
    </row>
    <row r="1281" spans="1:8" s="20" customFormat="1" ht="14.25" customHeight="1">
      <c r="A1281" s="273"/>
      <c r="B1281" s="40" t="s">
        <v>81</v>
      </c>
      <c r="C1281" s="18" t="s">
        <v>696</v>
      </c>
      <c r="D1281" s="209">
        <v>165</v>
      </c>
      <c r="E1281" s="209">
        <v>87</v>
      </c>
      <c r="F1281" s="209">
        <v>87</v>
      </c>
      <c r="G1281" s="209"/>
      <c r="H1281" s="173">
        <v>0.3</v>
      </c>
    </row>
    <row r="1282" spans="1:8" s="20" customFormat="1" ht="14.25" customHeight="1">
      <c r="A1282" s="257">
        <v>13</v>
      </c>
      <c r="B1282" s="2" t="s">
        <v>366</v>
      </c>
      <c r="C1282" s="44"/>
      <c r="D1282" s="102">
        <f>SUM(D1283)</f>
        <v>20</v>
      </c>
      <c r="E1282" s="102">
        <f>SUM(E1283)</f>
        <v>20</v>
      </c>
      <c r="F1282" s="102">
        <f>SUM(F1283)</f>
        <v>20</v>
      </c>
      <c r="G1282" s="102">
        <f>SUM(G1283)</f>
        <v>0</v>
      </c>
      <c r="H1282" s="143"/>
    </row>
    <row r="1283" spans="1:8" s="20" customFormat="1" ht="14.25" customHeight="1">
      <c r="A1283" s="273"/>
      <c r="B1283" s="40" t="s">
        <v>81</v>
      </c>
      <c r="C1283" s="18" t="s">
        <v>696</v>
      </c>
      <c r="D1283" s="209">
        <v>20</v>
      </c>
      <c r="E1283" s="209">
        <v>20</v>
      </c>
      <c r="F1283" s="209">
        <v>20</v>
      </c>
      <c r="G1283" s="209"/>
      <c r="H1283" s="173">
        <v>0.1</v>
      </c>
    </row>
    <row r="1284" spans="1:8" s="20" customFormat="1" ht="14.25" customHeight="1">
      <c r="A1284" s="257">
        <v>14</v>
      </c>
      <c r="B1284" s="2" t="s">
        <v>263</v>
      </c>
      <c r="C1284" s="35"/>
      <c r="D1284" s="102">
        <f>SUM(D1285:D1287)</f>
        <v>80</v>
      </c>
      <c r="E1284" s="102">
        <f>SUM(E1285:E1287)</f>
        <v>80</v>
      </c>
      <c r="F1284" s="102">
        <f>SUM(F1285:F1287)</f>
        <v>80</v>
      </c>
      <c r="G1284" s="102">
        <f>SUM(G1285:G1287)</f>
        <v>0</v>
      </c>
      <c r="H1284" s="144"/>
    </row>
    <row r="1285" spans="1:8" s="20" customFormat="1" ht="14.25" customHeight="1">
      <c r="A1285" s="263"/>
      <c r="B1285" s="48" t="s">
        <v>159</v>
      </c>
      <c r="C1285" s="19" t="s">
        <v>757</v>
      </c>
      <c r="D1285" s="125">
        <v>25</v>
      </c>
      <c r="E1285" s="125">
        <v>25</v>
      </c>
      <c r="F1285" s="125">
        <v>25</v>
      </c>
      <c r="G1285" s="125">
        <v>0</v>
      </c>
      <c r="H1285" s="171">
        <v>1.5</v>
      </c>
    </row>
    <row r="1286" spans="1:8" s="20" customFormat="1" ht="14.25" customHeight="1">
      <c r="A1286" s="272"/>
      <c r="B1286" s="5" t="s">
        <v>159</v>
      </c>
      <c r="C1286" s="57" t="s">
        <v>754</v>
      </c>
      <c r="D1286" s="126">
        <v>55</v>
      </c>
      <c r="E1286" s="126">
        <v>55</v>
      </c>
      <c r="F1286" s="126">
        <v>55</v>
      </c>
      <c r="G1286" s="126">
        <v>0</v>
      </c>
      <c r="H1286" s="174">
        <v>1.5</v>
      </c>
    </row>
    <row r="1287" spans="1:8" s="20" customFormat="1" ht="14.25" customHeight="1">
      <c r="A1287" s="261"/>
      <c r="B1287" s="6" t="s">
        <v>159</v>
      </c>
      <c r="C1287" s="93"/>
      <c r="D1287" s="123"/>
      <c r="E1287" s="123"/>
      <c r="F1287" s="123"/>
      <c r="G1287" s="123"/>
      <c r="H1287" s="170"/>
    </row>
    <row r="1288" spans="1:8" ht="14.25" customHeight="1">
      <c r="A1288" s="257">
        <v>15</v>
      </c>
      <c r="B1288" s="2" t="s">
        <v>71</v>
      </c>
      <c r="C1288" s="239"/>
      <c r="D1288" s="109">
        <f>SUM(D1289:D1292)</f>
        <v>2680</v>
      </c>
      <c r="E1288" s="109">
        <f>SUM(E1289:E1292)</f>
        <v>1787</v>
      </c>
      <c r="F1288" s="109">
        <f>SUM(F1289:F1292)</f>
        <v>1600</v>
      </c>
      <c r="G1288" s="109">
        <f>SUM(G1289:G1292)</f>
        <v>187</v>
      </c>
      <c r="H1288" s="155"/>
    </row>
    <row r="1289" spans="1:8" ht="14.25" customHeight="1">
      <c r="A1289" s="259"/>
      <c r="B1289" s="7" t="s">
        <v>81</v>
      </c>
      <c r="C1289" s="233" t="s">
        <v>587</v>
      </c>
      <c r="D1289" s="390">
        <v>2400</v>
      </c>
      <c r="E1289" s="390">
        <v>1600</v>
      </c>
      <c r="F1289" s="390">
        <v>1600</v>
      </c>
      <c r="G1289" s="390"/>
      <c r="H1289" s="175">
        <v>0.5</v>
      </c>
    </row>
    <row r="1290" spans="1:8" ht="14.25" customHeight="1">
      <c r="A1290" s="260"/>
      <c r="B1290" s="5" t="s">
        <v>159</v>
      </c>
      <c r="C1290" s="57" t="s">
        <v>676</v>
      </c>
      <c r="D1290" s="126">
        <v>30</v>
      </c>
      <c r="E1290" s="126">
        <v>17</v>
      </c>
      <c r="F1290" s="126">
        <v>0</v>
      </c>
      <c r="G1290" s="126">
        <v>17</v>
      </c>
      <c r="H1290" s="174">
        <v>1.5</v>
      </c>
    </row>
    <row r="1291" spans="1:8" ht="14.25" customHeight="1">
      <c r="A1291" s="265"/>
      <c r="B1291" s="9" t="s">
        <v>159</v>
      </c>
      <c r="C1291" s="205" t="s">
        <v>748</v>
      </c>
      <c r="D1291" s="104">
        <v>200</v>
      </c>
      <c r="E1291" s="104">
        <v>142</v>
      </c>
      <c r="F1291" s="104">
        <v>0</v>
      </c>
      <c r="G1291" s="104">
        <v>142</v>
      </c>
      <c r="H1291" s="147">
        <v>1</v>
      </c>
    </row>
    <row r="1292" spans="1:8" ht="14.25" customHeight="1">
      <c r="A1292" s="261"/>
      <c r="B1292" s="6" t="s">
        <v>159</v>
      </c>
      <c r="C1292" s="93" t="s">
        <v>754</v>
      </c>
      <c r="D1292" s="123">
        <v>50</v>
      </c>
      <c r="E1292" s="123">
        <v>28</v>
      </c>
      <c r="F1292" s="123">
        <v>0</v>
      </c>
      <c r="G1292" s="123">
        <v>28</v>
      </c>
      <c r="H1292" s="170">
        <v>1</v>
      </c>
    </row>
    <row r="1293" spans="1:8" ht="14.25" customHeight="1">
      <c r="A1293" s="257">
        <v>16</v>
      </c>
      <c r="B1293" s="2" t="s">
        <v>260</v>
      </c>
      <c r="C1293" s="35"/>
      <c r="D1293" s="102">
        <f>SUM(D1294:D1294)</f>
        <v>50</v>
      </c>
      <c r="E1293" s="102">
        <f>SUM(E1294:E1294)</f>
        <v>13</v>
      </c>
      <c r="F1293" s="102">
        <f>SUM(F1294:F1294)</f>
        <v>13</v>
      </c>
      <c r="G1293" s="102">
        <f>SUM(G1294:G1294)</f>
        <v>0</v>
      </c>
      <c r="H1293" s="144"/>
    </row>
    <row r="1294" spans="1:8" ht="14.25" customHeight="1">
      <c r="A1294" s="270"/>
      <c r="B1294" s="48" t="s">
        <v>81</v>
      </c>
      <c r="C1294" s="19" t="s">
        <v>694</v>
      </c>
      <c r="D1294" s="125">
        <v>50</v>
      </c>
      <c r="E1294" s="125">
        <v>13</v>
      </c>
      <c r="F1294" s="125">
        <v>13</v>
      </c>
      <c r="G1294" s="125"/>
      <c r="H1294" s="171">
        <v>0.2</v>
      </c>
    </row>
    <row r="1295" spans="1:8" ht="14.25" customHeight="1">
      <c r="A1295" s="257">
        <v>17</v>
      </c>
      <c r="B1295" s="2" t="s">
        <v>249</v>
      </c>
      <c r="C1295" s="35"/>
      <c r="D1295" s="102">
        <f>SUM(D1296:D1298)</f>
        <v>300</v>
      </c>
      <c r="E1295" s="102">
        <f>SUM(E1296:E1298)</f>
        <v>300</v>
      </c>
      <c r="F1295" s="102">
        <f>SUM(F1296:F1298)</f>
        <v>300</v>
      </c>
      <c r="G1295" s="102">
        <f>SUM(G1296:G1298)</f>
        <v>0</v>
      </c>
      <c r="H1295" s="144"/>
    </row>
    <row r="1296" spans="1:8" ht="14.25" customHeight="1">
      <c r="A1296" s="272"/>
      <c r="B1296" s="5" t="s">
        <v>159</v>
      </c>
      <c r="C1296" s="57" t="s">
        <v>758</v>
      </c>
      <c r="D1296" s="126">
        <v>100</v>
      </c>
      <c r="E1296" s="126">
        <v>100</v>
      </c>
      <c r="F1296" s="126">
        <v>100</v>
      </c>
      <c r="G1296" s="126">
        <v>0</v>
      </c>
      <c r="H1296" s="174">
        <v>1</v>
      </c>
    </row>
    <row r="1297" spans="1:8" ht="14.25" customHeight="1">
      <c r="A1297" s="272"/>
      <c r="B1297" s="5" t="s">
        <v>159</v>
      </c>
      <c r="C1297" s="57" t="s">
        <v>666</v>
      </c>
      <c r="D1297" s="126">
        <v>100</v>
      </c>
      <c r="E1297" s="126">
        <v>100</v>
      </c>
      <c r="F1297" s="126">
        <v>100</v>
      </c>
      <c r="G1297" s="126">
        <v>0</v>
      </c>
      <c r="H1297" s="174">
        <v>1</v>
      </c>
    </row>
    <row r="1298" spans="1:8" ht="14.25" customHeight="1">
      <c r="A1298" s="261"/>
      <c r="B1298" s="6" t="s">
        <v>159</v>
      </c>
      <c r="C1298" s="93" t="s">
        <v>759</v>
      </c>
      <c r="D1298" s="123">
        <v>100</v>
      </c>
      <c r="E1298" s="123">
        <v>100</v>
      </c>
      <c r="F1298" s="123">
        <v>100</v>
      </c>
      <c r="G1298" s="123">
        <v>0</v>
      </c>
      <c r="H1298" s="170">
        <v>1</v>
      </c>
    </row>
    <row r="1299" spans="1:8" ht="14.25" customHeight="1">
      <c r="A1299" s="257">
        <v>18</v>
      </c>
      <c r="B1299" s="2" t="s">
        <v>132</v>
      </c>
      <c r="C1299" s="35"/>
      <c r="D1299" s="102">
        <f>SUM(D1300:D1302)</f>
        <v>370</v>
      </c>
      <c r="E1299" s="102">
        <f>SUM(E1300:E1302)</f>
        <v>117</v>
      </c>
      <c r="F1299" s="102">
        <f>SUM(F1300:F1302)</f>
        <v>0</v>
      </c>
      <c r="G1299" s="102">
        <f>SUM(G1300:G1302)</f>
        <v>117</v>
      </c>
      <c r="H1299" s="144"/>
    </row>
    <row r="1300" spans="1:8" ht="14.25" customHeight="1">
      <c r="A1300" s="259"/>
      <c r="B1300" s="7" t="s">
        <v>81</v>
      </c>
      <c r="C1300" s="39"/>
      <c r="D1300" s="122"/>
      <c r="E1300" s="122"/>
      <c r="F1300" s="122"/>
      <c r="G1300" s="122"/>
      <c r="H1300" s="162"/>
    </row>
    <row r="1301" spans="1:8" ht="14.25" customHeight="1">
      <c r="A1301" s="260"/>
      <c r="B1301" s="30" t="s">
        <v>159</v>
      </c>
      <c r="C1301" s="57" t="s">
        <v>748</v>
      </c>
      <c r="D1301" s="126">
        <v>140</v>
      </c>
      <c r="E1301" s="126">
        <v>76</v>
      </c>
      <c r="F1301" s="126">
        <v>0</v>
      </c>
      <c r="G1301" s="126">
        <v>76</v>
      </c>
      <c r="H1301" s="174">
        <v>1</v>
      </c>
    </row>
    <row r="1302" spans="1:8" ht="14.25" customHeight="1">
      <c r="A1302" s="265"/>
      <c r="B1302" s="29" t="s">
        <v>159</v>
      </c>
      <c r="C1302" s="205" t="s">
        <v>666</v>
      </c>
      <c r="D1302" s="104">
        <v>230</v>
      </c>
      <c r="E1302" s="104">
        <v>41</v>
      </c>
      <c r="F1302" s="104">
        <v>0</v>
      </c>
      <c r="G1302" s="104">
        <v>41</v>
      </c>
      <c r="H1302" s="147">
        <v>1</v>
      </c>
    </row>
    <row r="1303" spans="1:8" ht="14.25" customHeight="1">
      <c r="A1303" s="257">
        <v>19</v>
      </c>
      <c r="B1303" s="2" t="s">
        <v>166</v>
      </c>
      <c r="C1303" s="239"/>
      <c r="D1303" s="109">
        <f>SUM(D1304:D1306)</f>
        <v>125</v>
      </c>
      <c r="E1303" s="109">
        <f>SUM(E1304:E1306)</f>
        <v>123</v>
      </c>
      <c r="F1303" s="109">
        <f>SUM(F1304:F1306)</f>
        <v>123</v>
      </c>
      <c r="G1303" s="109">
        <f>SUM(G1304:G1306)</f>
        <v>0</v>
      </c>
      <c r="H1303" s="155"/>
    </row>
    <row r="1304" spans="1:8" ht="14.25" customHeight="1">
      <c r="A1304" s="272"/>
      <c r="B1304" s="5" t="s">
        <v>159</v>
      </c>
      <c r="C1304" s="231" t="s">
        <v>754</v>
      </c>
      <c r="D1304" s="195">
        <v>97</v>
      </c>
      <c r="E1304" s="195">
        <v>95</v>
      </c>
      <c r="F1304" s="195">
        <v>95</v>
      </c>
      <c r="G1304" s="195">
        <v>0</v>
      </c>
      <c r="H1304" s="174">
        <v>1.5</v>
      </c>
    </row>
    <row r="1305" spans="1:8" ht="14.25" customHeight="1">
      <c r="A1305" s="272"/>
      <c r="B1305" s="5" t="s">
        <v>159</v>
      </c>
      <c r="C1305" s="231" t="s">
        <v>666</v>
      </c>
      <c r="D1305" s="195">
        <v>6</v>
      </c>
      <c r="E1305" s="195">
        <v>6</v>
      </c>
      <c r="F1305" s="195">
        <v>6</v>
      </c>
      <c r="G1305" s="195">
        <v>0</v>
      </c>
      <c r="H1305" s="174">
        <v>1.5</v>
      </c>
    </row>
    <row r="1306" spans="1:8" ht="14.25" customHeight="1">
      <c r="A1306" s="260"/>
      <c r="B1306" s="5" t="s">
        <v>159</v>
      </c>
      <c r="C1306" s="231" t="s">
        <v>758</v>
      </c>
      <c r="D1306" s="195">
        <v>22</v>
      </c>
      <c r="E1306" s="195">
        <v>22</v>
      </c>
      <c r="F1306" s="195">
        <v>22</v>
      </c>
      <c r="G1306" s="195">
        <v>0</v>
      </c>
      <c r="H1306" s="174">
        <v>1.5</v>
      </c>
    </row>
    <row r="1307" spans="1:8" s="3" customFormat="1" ht="14.25" customHeight="1">
      <c r="A1307" s="257">
        <v>20</v>
      </c>
      <c r="B1307" s="2" t="s">
        <v>74</v>
      </c>
      <c r="C1307" s="44"/>
      <c r="D1307" s="102">
        <f>SUM(D1308)</f>
        <v>85</v>
      </c>
      <c r="E1307" s="102">
        <f>SUM(E1308)</f>
        <v>33</v>
      </c>
      <c r="F1307" s="102">
        <f>SUM(F1308)</f>
        <v>33</v>
      </c>
      <c r="G1307" s="102">
        <f>SUM(G1308)</f>
        <v>0</v>
      </c>
      <c r="H1307" s="143"/>
    </row>
    <row r="1308" spans="1:8" ht="14.25" customHeight="1">
      <c r="A1308" s="261"/>
      <c r="B1308" s="6" t="s">
        <v>119</v>
      </c>
      <c r="C1308" s="93" t="s">
        <v>435</v>
      </c>
      <c r="D1308" s="123">
        <v>85</v>
      </c>
      <c r="E1308" s="123">
        <v>33</v>
      </c>
      <c r="F1308" s="123">
        <v>33</v>
      </c>
      <c r="G1308" s="123"/>
      <c r="H1308" s="170">
        <v>0.6</v>
      </c>
    </row>
    <row r="1309" spans="1:8" ht="14.25" customHeight="1">
      <c r="A1309" s="257">
        <v>21</v>
      </c>
      <c r="B1309" s="2" t="s">
        <v>128</v>
      </c>
      <c r="C1309" s="35"/>
      <c r="D1309" s="102">
        <f>SUM(D1310:D1313)</f>
        <v>344</v>
      </c>
      <c r="E1309" s="102">
        <f>SUM(E1310:E1313)</f>
        <v>196</v>
      </c>
      <c r="F1309" s="102">
        <f>SUM(F1310:F1313)</f>
        <v>30</v>
      </c>
      <c r="G1309" s="102">
        <f>SUM(G1310:G1313)</f>
        <v>94</v>
      </c>
      <c r="H1309" s="144"/>
    </row>
    <row r="1310" spans="1:8" ht="14.25" customHeight="1">
      <c r="A1310" s="260"/>
      <c r="B1310" s="30" t="s">
        <v>159</v>
      </c>
      <c r="C1310" s="57" t="s">
        <v>666</v>
      </c>
      <c r="D1310" s="126">
        <v>72</v>
      </c>
      <c r="E1310" s="126">
        <v>72</v>
      </c>
      <c r="F1310" s="126">
        <v>0</v>
      </c>
      <c r="G1310" s="126">
        <v>0</v>
      </c>
      <c r="H1310" s="174">
        <v>1</v>
      </c>
    </row>
    <row r="1311" spans="1:8" ht="14.25" customHeight="1">
      <c r="A1311" s="262"/>
      <c r="B1311" s="16" t="s">
        <v>159</v>
      </c>
      <c r="C1311" s="39" t="s">
        <v>760</v>
      </c>
      <c r="D1311" s="122">
        <v>35</v>
      </c>
      <c r="E1311" s="122">
        <v>30</v>
      </c>
      <c r="F1311" s="122">
        <v>30</v>
      </c>
      <c r="G1311" s="122">
        <v>0</v>
      </c>
      <c r="H1311" s="162">
        <v>1</v>
      </c>
    </row>
    <row r="1312" spans="1:8" ht="14.25" customHeight="1">
      <c r="A1312" s="262"/>
      <c r="B1312" s="16" t="s">
        <v>159</v>
      </c>
      <c r="C1312" s="39" t="s">
        <v>666</v>
      </c>
      <c r="D1312" s="122">
        <v>57</v>
      </c>
      <c r="E1312" s="122">
        <v>32</v>
      </c>
      <c r="F1312" s="122">
        <v>0</v>
      </c>
      <c r="G1312" s="122">
        <v>32</v>
      </c>
      <c r="H1312" s="162">
        <v>1</v>
      </c>
    </row>
    <row r="1313" spans="1:8" ht="14.25" customHeight="1">
      <c r="A1313" s="261"/>
      <c r="B1313" s="23" t="s">
        <v>159</v>
      </c>
      <c r="C1313" s="93" t="s">
        <v>666</v>
      </c>
      <c r="D1313" s="123">
        <v>180</v>
      </c>
      <c r="E1313" s="123">
        <v>62</v>
      </c>
      <c r="F1313" s="123">
        <v>0</v>
      </c>
      <c r="G1313" s="123">
        <v>62</v>
      </c>
      <c r="H1313" s="170">
        <v>1</v>
      </c>
    </row>
    <row r="1314" spans="1:8" ht="28.5" customHeight="1">
      <c r="A1314" s="262">
        <v>22</v>
      </c>
      <c r="B1314" s="252" t="s">
        <v>319</v>
      </c>
      <c r="C1314" s="235"/>
      <c r="D1314" s="131">
        <f>SUM(D1315:D1315)</f>
        <v>36</v>
      </c>
      <c r="E1314" s="131">
        <f>SUM(E1315:E1315)</f>
        <v>26</v>
      </c>
      <c r="F1314" s="131">
        <f>SUM(F1315:F1315)</f>
        <v>26</v>
      </c>
      <c r="G1314" s="131">
        <f>SUM(G1315:G1315)</f>
        <v>0</v>
      </c>
      <c r="H1314" s="216"/>
    </row>
    <row r="1315" spans="1:8" ht="14.25" customHeight="1">
      <c r="A1315" s="262"/>
      <c r="B1315" s="16" t="s">
        <v>159</v>
      </c>
      <c r="C1315" s="39" t="s">
        <v>755</v>
      </c>
      <c r="D1315" s="122">
        <v>36</v>
      </c>
      <c r="E1315" s="122">
        <v>26</v>
      </c>
      <c r="F1315" s="122">
        <v>26</v>
      </c>
      <c r="G1315" s="122">
        <v>0</v>
      </c>
      <c r="H1315" s="162">
        <v>1</v>
      </c>
    </row>
    <row r="1316" spans="1:8" ht="14.25" customHeight="1">
      <c r="A1316" s="257">
        <v>23</v>
      </c>
      <c r="B1316" s="2" t="s">
        <v>162</v>
      </c>
      <c r="C1316" s="239"/>
      <c r="D1316" s="109">
        <f>SUM(D1317:D1317)</f>
        <v>60</v>
      </c>
      <c r="E1316" s="109">
        <f>SUM(E1317:E1317)</f>
        <v>19</v>
      </c>
      <c r="F1316" s="109">
        <f>SUM(F1317:F1317)</f>
        <v>19</v>
      </c>
      <c r="G1316" s="109">
        <f>SUM(G1317:G1317)</f>
        <v>0</v>
      </c>
      <c r="H1316" s="155"/>
    </row>
    <row r="1317" spans="1:8" ht="14.25" customHeight="1">
      <c r="A1317" s="270"/>
      <c r="B1317" s="48" t="s">
        <v>159</v>
      </c>
      <c r="C1317" s="237" t="s">
        <v>754</v>
      </c>
      <c r="D1317" s="189">
        <v>60</v>
      </c>
      <c r="E1317" s="189">
        <v>19</v>
      </c>
      <c r="F1317" s="189">
        <v>19</v>
      </c>
      <c r="G1317" s="189">
        <v>0</v>
      </c>
      <c r="H1317" s="171">
        <v>1</v>
      </c>
    </row>
    <row r="1318" spans="1:8" ht="14.25" customHeight="1">
      <c r="A1318" s="257">
        <v>24</v>
      </c>
      <c r="B1318" s="2" t="s">
        <v>173</v>
      </c>
      <c r="C1318" s="35"/>
      <c r="D1318" s="102">
        <f>SUM(D1319:D1321)</f>
        <v>130</v>
      </c>
      <c r="E1318" s="102">
        <f>SUM(E1319:E1321)</f>
        <v>95</v>
      </c>
      <c r="F1318" s="102">
        <f>SUM(F1319:F1321)</f>
        <v>95</v>
      </c>
      <c r="G1318" s="102">
        <f>SUM(G1319:G1321)</f>
        <v>0</v>
      </c>
      <c r="H1318" s="144"/>
    </row>
    <row r="1319" spans="1:8" ht="14.25" customHeight="1">
      <c r="A1319" s="260"/>
      <c r="B1319" s="16" t="s">
        <v>81</v>
      </c>
      <c r="C1319" s="39"/>
      <c r="D1319" s="122"/>
      <c r="E1319" s="122"/>
      <c r="F1319" s="122"/>
      <c r="G1319" s="122"/>
      <c r="H1319" s="162"/>
    </row>
    <row r="1320" spans="1:8" ht="14.25" customHeight="1">
      <c r="A1320" s="262"/>
      <c r="B1320" s="16" t="s">
        <v>159</v>
      </c>
      <c r="C1320" s="39" t="s">
        <v>435</v>
      </c>
      <c r="D1320" s="122">
        <v>80</v>
      </c>
      <c r="E1320" s="122">
        <v>80</v>
      </c>
      <c r="F1320" s="122">
        <v>80</v>
      </c>
      <c r="G1320" s="122">
        <v>0</v>
      </c>
      <c r="H1320" s="162">
        <v>1</v>
      </c>
    </row>
    <row r="1321" spans="1:8" ht="14.25" customHeight="1">
      <c r="A1321" s="265"/>
      <c r="B1321" s="1" t="s">
        <v>159</v>
      </c>
      <c r="C1321" s="39" t="s">
        <v>666</v>
      </c>
      <c r="D1321" s="122">
        <v>50</v>
      </c>
      <c r="E1321" s="122">
        <v>15</v>
      </c>
      <c r="F1321" s="122">
        <v>15</v>
      </c>
      <c r="G1321" s="122">
        <v>0</v>
      </c>
      <c r="H1321" s="162">
        <v>1</v>
      </c>
    </row>
    <row r="1322" spans="1:8" ht="14.25" customHeight="1">
      <c r="A1322" s="257">
        <v>25</v>
      </c>
      <c r="B1322" s="2" t="s">
        <v>262</v>
      </c>
      <c r="C1322" s="35"/>
      <c r="D1322" s="102">
        <f>SUM(D1323:D1325)</f>
        <v>603</v>
      </c>
      <c r="E1322" s="102">
        <f>SUM(E1323:E1325)</f>
        <v>397</v>
      </c>
      <c r="F1322" s="102">
        <f>SUM(F1323:F1325)</f>
        <v>25</v>
      </c>
      <c r="G1322" s="102">
        <f>SUM(G1323:G1325)</f>
        <v>110</v>
      </c>
      <c r="H1322" s="144"/>
    </row>
    <row r="1323" spans="1:8" ht="14.25" customHeight="1">
      <c r="A1323" s="265"/>
      <c r="B1323" s="9" t="s">
        <v>159</v>
      </c>
      <c r="C1323" s="205" t="s">
        <v>754</v>
      </c>
      <c r="D1323" s="104">
        <v>120</v>
      </c>
      <c r="E1323" s="104">
        <v>37</v>
      </c>
      <c r="F1323" s="104">
        <v>0</v>
      </c>
      <c r="G1323" s="104">
        <v>37</v>
      </c>
      <c r="H1323" s="147">
        <v>1.5</v>
      </c>
    </row>
    <row r="1324" spans="1:8" ht="14.25" customHeight="1">
      <c r="A1324" s="265"/>
      <c r="B1324" s="9" t="s">
        <v>159</v>
      </c>
      <c r="C1324" s="205" t="s">
        <v>666</v>
      </c>
      <c r="D1324" s="104">
        <v>105</v>
      </c>
      <c r="E1324" s="104">
        <v>82</v>
      </c>
      <c r="F1324" s="104">
        <v>25</v>
      </c>
      <c r="G1324" s="104">
        <v>57</v>
      </c>
      <c r="H1324" s="147">
        <v>1.5</v>
      </c>
    </row>
    <row r="1325" spans="1:8" ht="14.25" customHeight="1">
      <c r="A1325" s="265"/>
      <c r="B1325" s="9" t="s">
        <v>159</v>
      </c>
      <c r="C1325" s="205" t="s">
        <v>761</v>
      </c>
      <c r="D1325" s="104">
        <v>378</v>
      </c>
      <c r="E1325" s="104">
        <v>278</v>
      </c>
      <c r="F1325" s="104">
        <v>0</v>
      </c>
      <c r="G1325" s="104">
        <v>16</v>
      </c>
      <c r="H1325" s="147">
        <v>0.8</v>
      </c>
    </row>
    <row r="1326" spans="1:8" ht="24.75" customHeight="1">
      <c r="A1326" s="257">
        <v>26</v>
      </c>
      <c r="B1326" s="2" t="s">
        <v>248</v>
      </c>
      <c r="C1326" s="292"/>
      <c r="D1326" s="293">
        <f>SUM(D1327:D1327)</f>
        <v>100</v>
      </c>
      <c r="E1326" s="293">
        <f>SUM(E1327:E1327)</f>
        <v>47</v>
      </c>
      <c r="F1326" s="293">
        <f>SUM(F1327:F1327)</f>
        <v>47</v>
      </c>
      <c r="G1326" s="293">
        <f>SUM(G1327:G1327)</f>
        <v>0</v>
      </c>
      <c r="H1326" s="294"/>
    </row>
    <row r="1327" spans="1:8" ht="14.25" customHeight="1">
      <c r="A1327" s="262"/>
      <c r="B1327" s="5" t="s">
        <v>119</v>
      </c>
      <c r="C1327" s="39" t="s">
        <v>436</v>
      </c>
      <c r="D1327" s="122">
        <v>100</v>
      </c>
      <c r="E1327" s="122">
        <v>47</v>
      </c>
      <c r="F1327" s="122">
        <v>47</v>
      </c>
      <c r="G1327" s="122"/>
      <c r="H1327" s="162">
        <v>1.2</v>
      </c>
    </row>
    <row r="1328" spans="1:8" s="3" customFormat="1" ht="14.25" customHeight="1">
      <c r="A1328" s="257">
        <v>27</v>
      </c>
      <c r="B1328" s="2" t="s">
        <v>317</v>
      </c>
      <c r="C1328" s="44"/>
      <c r="D1328" s="102">
        <f>SUM(D1329:D1330)</f>
        <v>57</v>
      </c>
      <c r="E1328" s="102">
        <f>SUM(E1329:E1330)</f>
        <v>56</v>
      </c>
      <c r="F1328" s="102">
        <f>SUM(F1329:F1330)</f>
        <v>56</v>
      </c>
      <c r="G1328" s="102">
        <f>SUM(G1329:G1330)</f>
        <v>0</v>
      </c>
      <c r="H1328" s="143"/>
    </row>
    <row r="1329" spans="1:8" ht="14.25" customHeight="1">
      <c r="A1329" s="263"/>
      <c r="B1329" s="48" t="s">
        <v>81</v>
      </c>
      <c r="C1329" s="19" t="s">
        <v>589</v>
      </c>
      <c r="D1329" s="125">
        <v>36</v>
      </c>
      <c r="E1329" s="125">
        <v>35</v>
      </c>
      <c r="F1329" s="125">
        <v>35</v>
      </c>
      <c r="G1329" s="125"/>
      <c r="H1329" s="171">
        <v>0.5</v>
      </c>
    </row>
    <row r="1330" spans="1:8" ht="14.25" customHeight="1">
      <c r="A1330" s="261"/>
      <c r="B1330" s="6" t="s">
        <v>81</v>
      </c>
      <c r="C1330" s="93" t="s">
        <v>588</v>
      </c>
      <c r="D1330" s="123">
        <v>21</v>
      </c>
      <c r="E1330" s="123">
        <v>21</v>
      </c>
      <c r="F1330" s="123">
        <v>21</v>
      </c>
      <c r="G1330" s="123"/>
      <c r="H1330" s="170">
        <v>0.7</v>
      </c>
    </row>
    <row r="1331" spans="1:8" s="3" customFormat="1" ht="12.75">
      <c r="A1331" s="270">
        <v>28</v>
      </c>
      <c r="B1331" s="12" t="s">
        <v>331</v>
      </c>
      <c r="C1331" s="50"/>
      <c r="D1331" s="127">
        <f>SUM(D1332)</f>
        <v>230</v>
      </c>
      <c r="E1331" s="127">
        <f>SUM(E1332)</f>
        <v>182</v>
      </c>
      <c r="F1331" s="127">
        <f>SUM(F1332)</f>
        <v>182</v>
      </c>
      <c r="G1331" s="127">
        <f>SUM(G1332)</f>
        <v>0</v>
      </c>
      <c r="H1331" s="357"/>
    </row>
    <row r="1332" spans="1:8" ht="14.25" customHeight="1">
      <c r="A1332" s="261"/>
      <c r="B1332" s="6" t="s">
        <v>153</v>
      </c>
      <c r="C1332" s="93" t="s">
        <v>588</v>
      </c>
      <c r="D1332" s="123">
        <v>230</v>
      </c>
      <c r="E1332" s="123">
        <v>182</v>
      </c>
      <c r="F1332" s="123">
        <v>182</v>
      </c>
      <c r="G1332" s="123">
        <v>0</v>
      </c>
      <c r="H1332" s="170" t="s">
        <v>559</v>
      </c>
    </row>
    <row r="1333" spans="1:8" ht="14.25" customHeight="1">
      <c r="A1333" s="257">
        <v>29</v>
      </c>
      <c r="B1333" s="2" t="s">
        <v>117</v>
      </c>
      <c r="C1333" s="35"/>
      <c r="D1333" s="102">
        <f>SUM(D1334:D1336)</f>
        <v>230</v>
      </c>
      <c r="E1333" s="102">
        <f>SUM(E1334:E1336)</f>
        <v>98</v>
      </c>
      <c r="F1333" s="102">
        <f>SUM(F1334:F1336)</f>
        <v>98</v>
      </c>
      <c r="G1333" s="102">
        <f>SUM(G1334:G1336)</f>
        <v>0</v>
      </c>
      <c r="H1333" s="144"/>
    </row>
    <row r="1334" spans="1:8" ht="14.25" customHeight="1">
      <c r="A1334" s="265"/>
      <c r="B1334" s="9" t="s">
        <v>81</v>
      </c>
      <c r="C1334" s="205" t="s">
        <v>696</v>
      </c>
      <c r="D1334" s="104">
        <v>84</v>
      </c>
      <c r="E1334" s="104">
        <v>33</v>
      </c>
      <c r="F1334" s="104">
        <v>33</v>
      </c>
      <c r="G1334" s="104"/>
      <c r="H1334" s="147">
        <v>0.3</v>
      </c>
    </row>
    <row r="1335" spans="1:8" ht="14.25" customHeight="1">
      <c r="A1335" s="265"/>
      <c r="B1335" s="9" t="s">
        <v>81</v>
      </c>
      <c r="C1335" s="205" t="s">
        <v>695</v>
      </c>
      <c r="D1335" s="104">
        <v>76</v>
      </c>
      <c r="E1335" s="104">
        <v>18</v>
      </c>
      <c r="F1335" s="104">
        <v>18</v>
      </c>
      <c r="G1335" s="104"/>
      <c r="H1335" s="147">
        <v>0.5</v>
      </c>
    </row>
    <row r="1336" spans="1:8" ht="14.25" customHeight="1">
      <c r="A1336" s="261"/>
      <c r="B1336" s="6" t="s">
        <v>153</v>
      </c>
      <c r="C1336" s="93" t="s">
        <v>588</v>
      </c>
      <c r="D1336" s="123">
        <v>70</v>
      </c>
      <c r="E1336" s="123">
        <v>47</v>
      </c>
      <c r="F1336" s="123">
        <v>47</v>
      </c>
      <c r="G1336" s="123">
        <v>0</v>
      </c>
      <c r="H1336" s="170" t="s">
        <v>590</v>
      </c>
    </row>
    <row r="1337" spans="1:8" ht="14.25" customHeight="1">
      <c r="A1337" s="257">
        <v>30</v>
      </c>
      <c r="B1337" s="2" t="s">
        <v>167</v>
      </c>
      <c r="C1337" s="35"/>
      <c r="D1337" s="102">
        <f>SUM(D1338:D1341)</f>
        <v>257</v>
      </c>
      <c r="E1337" s="102">
        <f>SUM(E1338:E1341)</f>
        <v>232</v>
      </c>
      <c r="F1337" s="102">
        <f>SUM(F1338:F1341)</f>
        <v>232</v>
      </c>
      <c r="G1337" s="102">
        <f>SUM(G1338:G1341)</f>
        <v>0.2</v>
      </c>
      <c r="H1337" s="144"/>
    </row>
    <row r="1338" spans="1:8" ht="14.25" customHeight="1">
      <c r="A1338" s="260"/>
      <c r="B1338" s="30" t="s">
        <v>159</v>
      </c>
      <c r="C1338" s="57" t="s">
        <v>762</v>
      </c>
      <c r="D1338" s="126">
        <v>45</v>
      </c>
      <c r="E1338" s="126">
        <v>31</v>
      </c>
      <c r="F1338" s="126">
        <v>31</v>
      </c>
      <c r="G1338" s="126">
        <v>0</v>
      </c>
      <c r="H1338" s="174">
        <v>0.8</v>
      </c>
    </row>
    <row r="1339" spans="1:8" ht="14.25" customHeight="1">
      <c r="A1339" s="260"/>
      <c r="B1339" s="30" t="s">
        <v>159</v>
      </c>
      <c r="C1339" s="57" t="s">
        <v>763</v>
      </c>
      <c r="D1339" s="126">
        <v>12</v>
      </c>
      <c r="E1339" s="126">
        <v>7</v>
      </c>
      <c r="F1339" s="126">
        <v>7</v>
      </c>
      <c r="G1339" s="126">
        <v>0</v>
      </c>
      <c r="H1339" s="174">
        <v>1.5</v>
      </c>
    </row>
    <row r="1340" spans="1:8" ht="14.25" customHeight="1">
      <c r="A1340" s="260"/>
      <c r="B1340" s="30" t="s">
        <v>159</v>
      </c>
      <c r="C1340" s="57" t="s">
        <v>745</v>
      </c>
      <c r="D1340" s="126">
        <v>100</v>
      </c>
      <c r="E1340" s="126">
        <v>96</v>
      </c>
      <c r="F1340" s="126">
        <v>96</v>
      </c>
      <c r="G1340" s="126">
        <v>0</v>
      </c>
      <c r="H1340" s="174">
        <v>1.5</v>
      </c>
    </row>
    <row r="1341" spans="1:8" ht="14.25" customHeight="1" thickBot="1">
      <c r="A1341" s="260"/>
      <c r="B1341" s="30" t="s">
        <v>159</v>
      </c>
      <c r="C1341" s="57" t="s">
        <v>764</v>
      </c>
      <c r="D1341" s="126">
        <v>100</v>
      </c>
      <c r="E1341" s="126">
        <v>98</v>
      </c>
      <c r="F1341" s="126">
        <v>98</v>
      </c>
      <c r="G1341" s="126">
        <v>0.2</v>
      </c>
      <c r="H1341" s="174">
        <v>1.5</v>
      </c>
    </row>
    <row r="1342" spans="1:8" ht="14.25" customHeight="1" thickBot="1">
      <c r="A1342" s="313"/>
      <c r="B1342" s="314" t="s">
        <v>154</v>
      </c>
      <c r="C1342" s="345"/>
      <c r="D1342" s="316">
        <f>D1282+D1254+D1274+D1263+D1247+D1256+D1259+D1266+D1269+D1271+D1277+D1280+D1284+D1288+D1293+D1295+D1299+D1303+D1307+D1309+D1314+D1316+D1318+D1322+D1326+D1328+D1331+D1333+D1337+D1249</f>
        <v>7015</v>
      </c>
      <c r="E1342" s="316">
        <f>E1282+E1254+E1274+E1263+E1247+E1256+E1259+E1266+E1269+E1271+E1277+E1280+E1284+E1288+E1293+E1295+E1299+E1303+E1307+E1309+E1314+E1316+E1318+E1322+E1326+E1328+E1331+E1333+E1337+E1249</f>
        <v>4584</v>
      </c>
      <c r="F1342" s="316">
        <f>F1282+F1254+F1274+F1263+F1247+F1256+F1259+F1266+F1269+F1271+F1277+F1280+F1284+F1288+F1293+F1295+F1299+F1303+F1307+F1309+F1314+F1316+F1318+F1322+F1326+F1328+F1331+F1333+F1337+F1249</f>
        <v>3368</v>
      </c>
      <c r="G1342" s="316">
        <f>G1282+G1254+G1274+G1263+G1247+G1256+G1259+G1266+G1269+G1271+G1277+G1280+G1284+G1288+G1293+G1295+G1299+G1303+G1307+G1309+G1314+G1316+G1318+G1322+G1326+G1328+G1331+G1333+G1337+G1249</f>
        <v>882.2</v>
      </c>
      <c r="H1342" s="358"/>
    </row>
    <row r="1343" spans="1:8" ht="14.25" customHeight="1" thickBot="1">
      <c r="A1343" s="323" t="s">
        <v>78</v>
      </c>
      <c r="B1343" s="324" t="s">
        <v>16</v>
      </c>
      <c r="C1343" s="325"/>
      <c r="D1343" s="349">
        <f>D1342+D1245+D1238</f>
        <v>9328</v>
      </c>
      <c r="E1343" s="349">
        <f>E1342+E1245+E1238</f>
        <v>7277</v>
      </c>
      <c r="F1343" s="349">
        <f>F1342+F1245+F1238</f>
        <v>6061</v>
      </c>
      <c r="G1343" s="349">
        <f>G1342+G1245+G1238</f>
        <v>882.2</v>
      </c>
      <c r="H1343" s="350"/>
    </row>
    <row r="1344" spans="1:8" ht="14.25" customHeight="1">
      <c r="A1344" s="265"/>
      <c r="B1344" s="434" t="s">
        <v>29</v>
      </c>
      <c r="C1344" s="434"/>
      <c r="D1344" s="434"/>
      <c r="E1344" s="434"/>
      <c r="F1344" s="434"/>
      <c r="G1344" s="434"/>
      <c r="H1344" s="169"/>
    </row>
    <row r="1345" spans="1:8" ht="14.25" customHeight="1">
      <c r="A1345" s="269"/>
      <c r="B1345" s="13" t="s">
        <v>7</v>
      </c>
      <c r="C1345" s="42"/>
      <c r="D1345" s="113"/>
      <c r="E1345" s="113"/>
      <c r="F1345" s="113"/>
      <c r="G1345" s="113"/>
      <c r="H1345" s="176"/>
    </row>
    <row r="1346" spans="1:8" ht="14.25" customHeight="1">
      <c r="A1346" s="257">
        <v>1</v>
      </c>
      <c r="B1346" s="2" t="s">
        <v>110</v>
      </c>
      <c r="C1346" s="230"/>
      <c r="D1346" s="102">
        <f>SUM(D1347:D1347)</f>
        <v>345</v>
      </c>
      <c r="E1346" s="102">
        <f>SUM(E1347:E1347)</f>
        <v>345</v>
      </c>
      <c r="F1346" s="102">
        <f>SUM(F1347:F1347)</f>
        <v>345</v>
      </c>
      <c r="G1346" s="102">
        <f>SUM(G1347:G1347)</f>
        <v>0</v>
      </c>
      <c r="H1346" s="144"/>
    </row>
    <row r="1347" spans="1:8" ht="14.25" customHeight="1">
      <c r="A1347" s="258"/>
      <c r="B1347" s="6" t="s">
        <v>127</v>
      </c>
      <c r="C1347" s="238" t="s">
        <v>487</v>
      </c>
      <c r="D1347" s="123">
        <v>345</v>
      </c>
      <c r="E1347" s="123">
        <v>345</v>
      </c>
      <c r="F1347" s="123">
        <v>345</v>
      </c>
      <c r="G1347" s="123"/>
      <c r="H1347" s="170">
        <v>0.25</v>
      </c>
    </row>
    <row r="1348" spans="1:8" ht="14.25" customHeight="1">
      <c r="A1348" s="262">
        <v>2</v>
      </c>
      <c r="B1348" s="4" t="s">
        <v>40</v>
      </c>
      <c r="C1348" s="39"/>
      <c r="D1348" s="116">
        <f>SUM(D1349:D1350)</f>
        <v>127</v>
      </c>
      <c r="E1348" s="116">
        <f>SUM(E1349:E1350)</f>
        <v>29</v>
      </c>
      <c r="F1348" s="116">
        <f>SUM(F1349:F1350)</f>
        <v>16</v>
      </c>
      <c r="G1348" s="116">
        <f>SUM(G1349:G1350)</f>
        <v>0</v>
      </c>
      <c r="H1348" s="162"/>
    </row>
    <row r="1349" spans="1:8" ht="14.25" customHeight="1">
      <c r="A1349" s="260"/>
      <c r="B1349" s="48" t="s">
        <v>81</v>
      </c>
      <c r="C1349" s="57" t="s">
        <v>698</v>
      </c>
      <c r="D1349" s="126">
        <v>50</v>
      </c>
      <c r="E1349" s="126">
        <v>6</v>
      </c>
      <c r="F1349" s="126">
        <v>6</v>
      </c>
      <c r="G1349" s="126"/>
      <c r="H1349" s="174">
        <v>1</v>
      </c>
    </row>
    <row r="1350" spans="1:8" ht="14.25" customHeight="1">
      <c r="A1350" s="270"/>
      <c r="B1350" s="9" t="s">
        <v>153</v>
      </c>
      <c r="C1350" s="19" t="s">
        <v>396</v>
      </c>
      <c r="D1350" s="125">
        <v>77</v>
      </c>
      <c r="E1350" s="125">
        <v>23</v>
      </c>
      <c r="F1350" s="125">
        <v>10</v>
      </c>
      <c r="G1350" s="125">
        <v>0</v>
      </c>
      <c r="H1350" s="171">
        <v>0.8</v>
      </c>
    </row>
    <row r="1351" spans="1:8" ht="14.25" customHeight="1">
      <c r="A1351" s="257">
        <v>3</v>
      </c>
      <c r="B1351" s="2" t="s">
        <v>86</v>
      </c>
      <c r="C1351" s="35"/>
      <c r="D1351" s="102">
        <f>SUM(D1352:D1354)</f>
        <v>481</v>
      </c>
      <c r="E1351" s="102">
        <f>SUM(E1352:E1354)</f>
        <v>364</v>
      </c>
      <c r="F1351" s="102">
        <f>SUM(F1352:F1354)</f>
        <v>331</v>
      </c>
      <c r="G1351" s="102">
        <f>SUM(G1352:G1354)</f>
        <v>0</v>
      </c>
      <c r="H1351" s="144"/>
    </row>
    <row r="1352" spans="1:8" ht="14.25" customHeight="1">
      <c r="A1352" s="259"/>
      <c r="B1352" s="7" t="s">
        <v>159</v>
      </c>
      <c r="C1352" s="39" t="s">
        <v>375</v>
      </c>
      <c r="D1352" s="122">
        <v>0</v>
      </c>
      <c r="E1352" s="122">
        <v>41</v>
      </c>
      <c r="F1352" s="122">
        <v>41</v>
      </c>
      <c r="G1352" s="122">
        <v>0</v>
      </c>
      <c r="H1352" s="162">
        <v>0.15</v>
      </c>
    </row>
    <row r="1353" spans="1:8" ht="14.25" customHeight="1">
      <c r="A1353" s="260"/>
      <c r="B1353" s="5" t="s">
        <v>153</v>
      </c>
      <c r="C1353" s="57" t="s">
        <v>591</v>
      </c>
      <c r="D1353" s="126">
        <v>300</v>
      </c>
      <c r="E1353" s="126">
        <v>260</v>
      </c>
      <c r="F1353" s="126">
        <v>260</v>
      </c>
      <c r="G1353" s="126">
        <v>0</v>
      </c>
      <c r="H1353" s="174" t="s">
        <v>592</v>
      </c>
    </row>
    <row r="1354" spans="1:8" ht="14.25" customHeight="1">
      <c r="A1354" s="261"/>
      <c r="B1354" s="6" t="s">
        <v>153</v>
      </c>
      <c r="C1354" s="93" t="s">
        <v>396</v>
      </c>
      <c r="D1354" s="123">
        <v>181</v>
      </c>
      <c r="E1354" s="123">
        <v>63</v>
      </c>
      <c r="F1354" s="123">
        <v>30</v>
      </c>
      <c r="G1354" s="123">
        <v>0</v>
      </c>
      <c r="H1354" s="170">
        <v>0.8</v>
      </c>
    </row>
    <row r="1355" spans="1:8" ht="14.25" customHeight="1">
      <c r="A1355" s="262">
        <v>4</v>
      </c>
      <c r="B1355" s="4" t="s">
        <v>137</v>
      </c>
      <c r="C1355" s="39"/>
      <c r="D1355" s="116">
        <f>SUM(D1356:D1356)</f>
        <v>145</v>
      </c>
      <c r="E1355" s="116">
        <f>SUM(E1356:E1356)</f>
        <v>67</v>
      </c>
      <c r="F1355" s="116">
        <f>SUM(F1356:F1356)</f>
        <v>30</v>
      </c>
      <c r="G1355" s="116">
        <f>SUM(G1356:G1356)</f>
        <v>0</v>
      </c>
      <c r="H1355" s="162"/>
    </row>
    <row r="1356" spans="1:8" ht="14.25" customHeight="1">
      <c r="A1356" s="270"/>
      <c r="B1356" s="6" t="s">
        <v>153</v>
      </c>
      <c r="C1356" s="93" t="s">
        <v>396</v>
      </c>
      <c r="D1356" s="123">
        <v>145</v>
      </c>
      <c r="E1356" s="123">
        <v>67</v>
      </c>
      <c r="F1356" s="123">
        <v>30</v>
      </c>
      <c r="G1356" s="123">
        <v>0</v>
      </c>
      <c r="H1356" s="170">
        <v>0.8</v>
      </c>
    </row>
    <row r="1357" spans="1:8" ht="14.25" customHeight="1">
      <c r="A1357" s="257">
        <v>5</v>
      </c>
      <c r="B1357" s="2" t="s">
        <v>41</v>
      </c>
      <c r="C1357" s="230"/>
      <c r="D1357" s="102">
        <f>SUM(D1358:D1361)</f>
        <v>3170</v>
      </c>
      <c r="E1357" s="102">
        <f>SUM(E1358:E1361)</f>
        <v>3231</v>
      </c>
      <c r="F1357" s="102">
        <f>SUM(F1358:F1361)</f>
        <v>3231</v>
      </c>
      <c r="G1357" s="102">
        <f>SUM(G1358:G1361)</f>
        <v>0</v>
      </c>
      <c r="H1357" s="144"/>
    </row>
    <row r="1358" spans="1:8" ht="14.25" customHeight="1">
      <c r="A1358" s="272"/>
      <c r="B1358" s="48" t="s">
        <v>119</v>
      </c>
      <c r="C1358" s="237" t="s">
        <v>437</v>
      </c>
      <c r="D1358" s="125">
        <v>120</v>
      </c>
      <c r="E1358" s="125">
        <v>120</v>
      </c>
      <c r="F1358" s="125">
        <v>120</v>
      </c>
      <c r="G1358" s="125"/>
      <c r="H1358" s="171">
        <v>0.4</v>
      </c>
    </row>
    <row r="1359" spans="1:8" ht="14.25" customHeight="1">
      <c r="A1359" s="272"/>
      <c r="B1359" s="5" t="s">
        <v>134</v>
      </c>
      <c r="C1359" s="57" t="s">
        <v>542</v>
      </c>
      <c r="D1359" s="126">
        <v>50</v>
      </c>
      <c r="E1359" s="126">
        <v>40</v>
      </c>
      <c r="F1359" s="126">
        <v>40</v>
      </c>
      <c r="G1359" s="126">
        <v>0</v>
      </c>
      <c r="H1359" s="174">
        <v>0.7</v>
      </c>
    </row>
    <row r="1360" spans="1:8" ht="14.25" customHeight="1">
      <c r="A1360" s="263"/>
      <c r="B1360" s="48" t="s">
        <v>159</v>
      </c>
      <c r="C1360" s="19" t="s">
        <v>375</v>
      </c>
      <c r="D1360" s="125">
        <v>0</v>
      </c>
      <c r="E1360" s="125">
        <v>71</v>
      </c>
      <c r="F1360" s="125">
        <v>71</v>
      </c>
      <c r="G1360" s="125">
        <v>0</v>
      </c>
      <c r="H1360" s="171">
        <v>0.2</v>
      </c>
    </row>
    <row r="1361" spans="1:8" ht="14.25" customHeight="1">
      <c r="A1361" s="263"/>
      <c r="B1361" s="48" t="s">
        <v>81</v>
      </c>
      <c r="C1361" s="237" t="s">
        <v>697</v>
      </c>
      <c r="D1361" s="125">
        <v>3000</v>
      </c>
      <c r="E1361" s="125">
        <v>3000</v>
      </c>
      <c r="F1361" s="125">
        <v>3000</v>
      </c>
      <c r="G1361" s="125"/>
      <c r="H1361" s="171">
        <v>0.3</v>
      </c>
    </row>
    <row r="1362" spans="1:8" ht="14.25" customHeight="1">
      <c r="A1362" s="257">
        <v>6</v>
      </c>
      <c r="B1362" s="2" t="s">
        <v>85</v>
      </c>
      <c r="C1362" s="35"/>
      <c r="D1362" s="102">
        <f>SUM(D1363:D1364)</f>
        <v>21</v>
      </c>
      <c r="E1362" s="102">
        <f>SUM(E1363:E1364)</f>
        <v>9</v>
      </c>
      <c r="F1362" s="102">
        <f>SUM(F1363:F1364)</f>
        <v>9</v>
      </c>
      <c r="G1362" s="102">
        <f>SUM(G1363:G1364)</f>
        <v>0</v>
      </c>
      <c r="H1362" s="144"/>
    </row>
    <row r="1363" spans="1:8" ht="14.25" customHeight="1">
      <c r="A1363" s="262"/>
      <c r="B1363" s="7" t="s">
        <v>127</v>
      </c>
      <c r="C1363" s="39"/>
      <c r="D1363" s="122"/>
      <c r="E1363" s="122"/>
      <c r="F1363" s="122"/>
      <c r="G1363" s="122"/>
      <c r="H1363" s="162"/>
    </row>
    <row r="1364" spans="1:8" ht="14.25" customHeight="1">
      <c r="A1364" s="262"/>
      <c r="B1364" s="7" t="s">
        <v>159</v>
      </c>
      <c r="C1364" s="39" t="s">
        <v>766</v>
      </c>
      <c r="D1364" s="122">
        <v>21</v>
      </c>
      <c r="E1364" s="122">
        <v>9</v>
      </c>
      <c r="F1364" s="122">
        <v>9</v>
      </c>
      <c r="G1364" s="122">
        <v>0</v>
      </c>
      <c r="H1364" s="162">
        <v>0.2</v>
      </c>
    </row>
    <row r="1365" spans="1:8" ht="14.25" customHeight="1">
      <c r="A1365" s="257">
        <v>7</v>
      </c>
      <c r="B1365" s="2" t="s">
        <v>42</v>
      </c>
      <c r="C1365" s="35"/>
      <c r="D1365" s="102">
        <f>SUM(D1366:D1370)</f>
        <v>255</v>
      </c>
      <c r="E1365" s="102">
        <f>SUM(E1366:E1370)</f>
        <v>158</v>
      </c>
      <c r="F1365" s="102">
        <f>SUM(F1366:F1370)</f>
        <v>138</v>
      </c>
      <c r="G1365" s="102">
        <f>SUM(G1366:G1370)</f>
        <v>20</v>
      </c>
      <c r="H1365" s="144"/>
    </row>
    <row r="1366" spans="1:8" ht="14.25" customHeight="1">
      <c r="A1366" s="259"/>
      <c r="B1366" s="7" t="s">
        <v>159</v>
      </c>
      <c r="C1366" s="39" t="s">
        <v>767</v>
      </c>
      <c r="D1366" s="122">
        <v>49</v>
      </c>
      <c r="E1366" s="122">
        <v>32</v>
      </c>
      <c r="F1366" s="122">
        <v>32</v>
      </c>
      <c r="G1366" s="122">
        <v>0</v>
      </c>
      <c r="H1366" s="162">
        <v>1</v>
      </c>
    </row>
    <row r="1367" spans="1:8" ht="14.25" customHeight="1">
      <c r="A1367" s="259"/>
      <c r="B1367" s="7" t="s">
        <v>159</v>
      </c>
      <c r="C1367" s="39" t="s">
        <v>768</v>
      </c>
      <c r="D1367" s="122">
        <v>6</v>
      </c>
      <c r="E1367" s="122">
        <v>6</v>
      </c>
      <c r="F1367" s="122">
        <v>6</v>
      </c>
      <c r="G1367" s="122">
        <v>0</v>
      </c>
      <c r="H1367" s="162">
        <v>1.2</v>
      </c>
    </row>
    <row r="1368" spans="1:8" ht="14.25" customHeight="1">
      <c r="A1368" s="260"/>
      <c r="B1368" s="5" t="s">
        <v>153</v>
      </c>
      <c r="C1368" s="57" t="s">
        <v>419</v>
      </c>
      <c r="D1368" s="126">
        <v>100</v>
      </c>
      <c r="E1368" s="126">
        <v>20</v>
      </c>
      <c r="F1368" s="126">
        <v>0</v>
      </c>
      <c r="G1368" s="126">
        <v>20</v>
      </c>
      <c r="H1368" s="174">
        <v>2.1</v>
      </c>
    </row>
    <row r="1369" spans="1:8" ht="14.25" customHeight="1">
      <c r="A1369" s="262"/>
      <c r="B1369" s="5" t="s">
        <v>153</v>
      </c>
      <c r="C1369" s="39"/>
      <c r="D1369" s="122"/>
      <c r="E1369" s="122"/>
      <c r="F1369" s="122"/>
      <c r="G1369" s="122"/>
      <c r="H1369" s="162"/>
    </row>
    <row r="1370" spans="1:8" ht="14.25" customHeight="1">
      <c r="A1370" s="262"/>
      <c r="B1370" s="7" t="s">
        <v>81</v>
      </c>
      <c r="C1370" s="39" t="s">
        <v>697</v>
      </c>
      <c r="D1370" s="122">
        <v>100</v>
      </c>
      <c r="E1370" s="122">
        <v>100</v>
      </c>
      <c r="F1370" s="122">
        <v>100</v>
      </c>
      <c r="G1370" s="122"/>
      <c r="H1370" s="162">
        <v>0.15</v>
      </c>
    </row>
    <row r="1371" spans="1:8" ht="14.25" customHeight="1">
      <c r="A1371" s="257">
        <v>8</v>
      </c>
      <c r="B1371" s="2" t="s">
        <v>324</v>
      </c>
      <c r="C1371" s="35"/>
      <c r="D1371" s="102">
        <f>SUM(D1372:D1372)</f>
        <v>20</v>
      </c>
      <c r="E1371" s="102">
        <f>SUM(E1372:E1372)</f>
        <v>20</v>
      </c>
      <c r="F1371" s="102">
        <f>SUM(F1372:F1372)</f>
        <v>20</v>
      </c>
      <c r="G1371" s="102">
        <f>SUM(G1372:G1372)</f>
        <v>0</v>
      </c>
      <c r="H1371" s="144"/>
    </row>
    <row r="1372" spans="1:8" ht="14.25" customHeight="1">
      <c r="A1372" s="265"/>
      <c r="B1372" s="9" t="s">
        <v>134</v>
      </c>
      <c r="C1372" s="205" t="s">
        <v>543</v>
      </c>
      <c r="D1372" s="104">
        <v>20</v>
      </c>
      <c r="E1372" s="104">
        <v>20</v>
      </c>
      <c r="F1372" s="104">
        <v>20</v>
      </c>
      <c r="G1372" s="104">
        <v>0</v>
      </c>
      <c r="H1372" s="147">
        <v>1.2</v>
      </c>
    </row>
    <row r="1373" spans="1:8" ht="14.25" customHeight="1">
      <c r="A1373" s="257">
        <v>9</v>
      </c>
      <c r="B1373" s="2" t="s">
        <v>62</v>
      </c>
      <c r="C1373" s="44"/>
      <c r="D1373" s="102">
        <f>SUM(D1374:D1375)</f>
        <v>30</v>
      </c>
      <c r="E1373" s="102">
        <f>SUM(E1374:E1375)</f>
        <v>11</v>
      </c>
      <c r="F1373" s="102">
        <f>SUM(F1374:F1375)</f>
        <v>11</v>
      </c>
      <c r="G1373" s="102">
        <f>SUM(G1374:G1375)</f>
        <v>0</v>
      </c>
      <c r="H1373" s="143"/>
    </row>
    <row r="1374" spans="1:8" ht="14.25" customHeight="1">
      <c r="A1374" s="259"/>
      <c r="B1374" s="7" t="s">
        <v>81</v>
      </c>
      <c r="C1374" s="39" t="s">
        <v>698</v>
      </c>
      <c r="D1374" s="122">
        <v>30</v>
      </c>
      <c r="E1374" s="122">
        <v>11</v>
      </c>
      <c r="F1374" s="122">
        <v>11</v>
      </c>
      <c r="G1374" s="122"/>
      <c r="H1374" s="162">
        <v>0.8</v>
      </c>
    </row>
    <row r="1375" spans="1:8" ht="14.25" customHeight="1">
      <c r="A1375" s="260"/>
      <c r="B1375" s="5" t="s">
        <v>159</v>
      </c>
      <c r="C1375" s="57"/>
      <c r="D1375" s="126"/>
      <c r="E1375" s="126"/>
      <c r="F1375" s="126"/>
      <c r="G1375" s="126"/>
      <c r="H1375" s="174"/>
    </row>
    <row r="1376" spans="1:8" ht="14.25" customHeight="1">
      <c r="A1376" s="257">
        <v>10</v>
      </c>
      <c r="B1376" s="2" t="s">
        <v>87</v>
      </c>
      <c r="C1376" s="35"/>
      <c r="D1376" s="102">
        <f>SUM(D1377:D1377)</f>
        <v>4</v>
      </c>
      <c r="E1376" s="102">
        <f>SUM(E1377:E1377)</f>
        <v>3</v>
      </c>
      <c r="F1376" s="102">
        <f>SUM(F1377:F1377)</f>
        <v>2</v>
      </c>
      <c r="G1376" s="102">
        <f>SUM(G1377:G1377)</f>
        <v>0</v>
      </c>
      <c r="H1376" s="144"/>
    </row>
    <row r="1377" spans="1:8" ht="14.25" customHeight="1">
      <c r="A1377" s="263"/>
      <c r="B1377" s="7" t="s">
        <v>134</v>
      </c>
      <c r="C1377" s="19" t="s">
        <v>543</v>
      </c>
      <c r="D1377" s="125">
        <v>4</v>
      </c>
      <c r="E1377" s="125">
        <v>3</v>
      </c>
      <c r="F1377" s="125">
        <v>2</v>
      </c>
      <c r="G1377" s="125">
        <v>0</v>
      </c>
      <c r="H1377" s="171">
        <v>1.2</v>
      </c>
    </row>
    <row r="1378" spans="1:8" ht="14.25" customHeight="1">
      <c r="A1378" s="257">
        <v>11</v>
      </c>
      <c r="B1378" s="2" t="s">
        <v>277</v>
      </c>
      <c r="C1378" s="230"/>
      <c r="D1378" s="102">
        <f>SUM(D1379:D1380)</f>
        <v>60</v>
      </c>
      <c r="E1378" s="102">
        <f>SUM(E1379:E1380)</f>
        <v>42</v>
      </c>
      <c r="F1378" s="102">
        <f>SUM(F1379:F1380)</f>
        <v>42</v>
      </c>
      <c r="G1378" s="102">
        <f>SUM(G1379:G1380)</f>
        <v>0</v>
      </c>
      <c r="H1378" s="144"/>
    </row>
    <row r="1379" spans="1:8" ht="14.25" customHeight="1">
      <c r="A1379" s="263"/>
      <c r="B1379" s="48" t="s">
        <v>81</v>
      </c>
      <c r="C1379" s="237" t="s">
        <v>699</v>
      </c>
      <c r="D1379" s="125">
        <v>28</v>
      </c>
      <c r="E1379" s="125">
        <v>20</v>
      </c>
      <c r="F1379" s="125">
        <v>20</v>
      </c>
      <c r="G1379" s="125"/>
      <c r="H1379" s="171">
        <v>0.15</v>
      </c>
    </row>
    <row r="1380" spans="1:8" ht="14.25" customHeight="1">
      <c r="A1380" s="265"/>
      <c r="B1380" s="9" t="s">
        <v>81</v>
      </c>
      <c r="C1380" s="205" t="s">
        <v>700</v>
      </c>
      <c r="D1380" s="104">
        <v>32</v>
      </c>
      <c r="E1380" s="104">
        <v>22</v>
      </c>
      <c r="F1380" s="104">
        <v>22</v>
      </c>
      <c r="G1380" s="104"/>
      <c r="H1380" s="147">
        <v>0.2</v>
      </c>
    </row>
    <row r="1381" spans="1:8" ht="14.25" customHeight="1">
      <c r="A1381" s="270">
        <v>12</v>
      </c>
      <c r="B1381" s="4" t="s">
        <v>250</v>
      </c>
      <c r="C1381" s="39"/>
      <c r="D1381" s="116">
        <f>D1382</f>
        <v>59</v>
      </c>
      <c r="E1381" s="116">
        <f>E1382</f>
        <v>5</v>
      </c>
      <c r="F1381" s="116">
        <f>F1382</f>
        <v>5</v>
      </c>
      <c r="G1381" s="116">
        <f>G1382</f>
        <v>0</v>
      </c>
      <c r="H1381" s="162"/>
    </row>
    <row r="1382" spans="1:10" ht="14.25" customHeight="1">
      <c r="A1382" s="261"/>
      <c r="B1382" s="6" t="s">
        <v>153</v>
      </c>
      <c r="C1382" s="93" t="s">
        <v>396</v>
      </c>
      <c r="D1382" s="123">
        <v>59</v>
      </c>
      <c r="E1382" s="123">
        <v>5</v>
      </c>
      <c r="F1382" s="123">
        <v>5</v>
      </c>
      <c r="G1382" s="123">
        <v>0</v>
      </c>
      <c r="H1382" s="170">
        <v>0.3</v>
      </c>
      <c r="J1382" s="3"/>
    </row>
    <row r="1383" spans="1:10" s="3" customFormat="1" ht="14.25" customHeight="1">
      <c r="A1383" s="262">
        <v>13</v>
      </c>
      <c r="B1383" s="247" t="s">
        <v>90</v>
      </c>
      <c r="C1383" s="43"/>
      <c r="D1383" s="116">
        <f>SUM(D1384:D1384)</f>
        <v>37</v>
      </c>
      <c r="E1383" s="116">
        <f>SUM(E1384:E1384)</f>
        <v>4</v>
      </c>
      <c r="F1383" s="116">
        <f>SUM(F1384:F1384)</f>
        <v>4</v>
      </c>
      <c r="G1383" s="116">
        <f>SUM(G1384:G1384)</f>
        <v>0</v>
      </c>
      <c r="H1383" s="172"/>
      <c r="J1383" s="1"/>
    </row>
    <row r="1384" spans="1:8" ht="14.25" customHeight="1">
      <c r="A1384" s="263"/>
      <c r="B1384" s="248" t="s">
        <v>81</v>
      </c>
      <c r="C1384" s="39" t="s">
        <v>701</v>
      </c>
      <c r="D1384" s="122">
        <v>37</v>
      </c>
      <c r="E1384" s="122">
        <v>4</v>
      </c>
      <c r="F1384" s="122">
        <v>4</v>
      </c>
      <c r="G1384" s="122"/>
      <c r="H1384" s="162">
        <v>0.2</v>
      </c>
    </row>
    <row r="1385" spans="1:8" ht="14.25" customHeight="1">
      <c r="A1385" s="257">
        <v>14</v>
      </c>
      <c r="B1385" s="2" t="s">
        <v>111</v>
      </c>
      <c r="C1385" s="35"/>
      <c r="D1385" s="102">
        <f>SUM(D1386:D1386)</f>
        <v>100</v>
      </c>
      <c r="E1385" s="102">
        <f>SUM(E1386:E1386)</f>
        <v>89</v>
      </c>
      <c r="F1385" s="102">
        <f>SUM(F1386:F1386)</f>
        <v>87</v>
      </c>
      <c r="G1385" s="102">
        <f>SUM(G1386:G1386)</f>
        <v>0</v>
      </c>
      <c r="H1385" s="144"/>
    </row>
    <row r="1386" spans="1:8" ht="14.25" customHeight="1">
      <c r="A1386" s="260"/>
      <c r="B1386" s="5" t="s">
        <v>134</v>
      </c>
      <c r="C1386" s="57" t="s">
        <v>542</v>
      </c>
      <c r="D1386" s="126">
        <v>100</v>
      </c>
      <c r="E1386" s="126">
        <v>89</v>
      </c>
      <c r="F1386" s="126">
        <v>87</v>
      </c>
      <c r="G1386" s="126">
        <v>0</v>
      </c>
      <c r="H1386" s="174">
        <v>0.8</v>
      </c>
    </row>
    <row r="1387" spans="1:8" ht="14.25" customHeight="1">
      <c r="A1387" s="257">
        <v>15</v>
      </c>
      <c r="B1387" s="2" t="s">
        <v>88</v>
      </c>
      <c r="C1387" s="35"/>
      <c r="D1387" s="102">
        <f>SUM(D1388:D1388)</f>
        <v>33</v>
      </c>
      <c r="E1387" s="102">
        <f>SUM(E1388:E1388)</f>
        <v>2</v>
      </c>
      <c r="F1387" s="102">
        <f>SUM(F1388:F1388)</f>
        <v>2</v>
      </c>
      <c r="G1387" s="102">
        <f>SUM(G1388:G1388)</f>
        <v>0</v>
      </c>
      <c r="H1387" s="144"/>
    </row>
    <row r="1388" spans="1:8" ht="14.25" customHeight="1">
      <c r="A1388" s="260"/>
      <c r="B1388" s="5" t="s">
        <v>159</v>
      </c>
      <c r="C1388" s="57" t="s">
        <v>765</v>
      </c>
      <c r="D1388" s="126">
        <v>33</v>
      </c>
      <c r="E1388" s="126">
        <v>2</v>
      </c>
      <c r="F1388" s="126">
        <v>2</v>
      </c>
      <c r="G1388" s="126">
        <v>0</v>
      </c>
      <c r="H1388" s="174">
        <v>1</v>
      </c>
    </row>
    <row r="1389" spans="1:8" ht="14.25" customHeight="1">
      <c r="A1389" s="257">
        <v>16</v>
      </c>
      <c r="B1389" s="2" t="s">
        <v>217</v>
      </c>
      <c r="C1389" s="35"/>
      <c r="D1389" s="102">
        <f>SUM(D1390:D1392)</f>
        <v>242</v>
      </c>
      <c r="E1389" s="102">
        <f>SUM(E1390:E1392)</f>
        <v>153</v>
      </c>
      <c r="F1389" s="102">
        <f>SUM(F1390:F1392)</f>
        <v>153</v>
      </c>
      <c r="G1389" s="102">
        <f>SUM(G1390:G1392)</f>
        <v>0</v>
      </c>
      <c r="H1389" s="144"/>
    </row>
    <row r="1390" spans="1:8" ht="14.25" customHeight="1">
      <c r="A1390" s="260"/>
      <c r="B1390" s="5" t="s">
        <v>81</v>
      </c>
      <c r="C1390" s="57" t="s">
        <v>699</v>
      </c>
      <c r="D1390" s="126">
        <v>46</v>
      </c>
      <c r="E1390" s="126">
        <v>5</v>
      </c>
      <c r="F1390" s="126">
        <v>5</v>
      </c>
      <c r="G1390" s="126"/>
      <c r="H1390" s="174">
        <v>0.2</v>
      </c>
    </row>
    <row r="1391" spans="1:8" ht="14.25" customHeight="1">
      <c r="A1391" s="265"/>
      <c r="B1391" s="5" t="s">
        <v>81</v>
      </c>
      <c r="C1391" s="205" t="s">
        <v>700</v>
      </c>
      <c r="D1391" s="104">
        <v>46</v>
      </c>
      <c r="E1391" s="104">
        <v>46</v>
      </c>
      <c r="F1391" s="104">
        <v>46</v>
      </c>
      <c r="G1391" s="104"/>
      <c r="H1391" s="147">
        <v>0.1</v>
      </c>
    </row>
    <row r="1392" spans="1:8" ht="14.25" customHeight="1">
      <c r="A1392" s="261"/>
      <c r="B1392" s="6" t="s">
        <v>81</v>
      </c>
      <c r="C1392" s="93" t="s">
        <v>707</v>
      </c>
      <c r="D1392" s="123">
        <v>150</v>
      </c>
      <c r="E1392" s="123">
        <v>102</v>
      </c>
      <c r="F1392" s="123">
        <v>102</v>
      </c>
      <c r="G1392" s="123"/>
      <c r="H1392" s="170">
        <v>0.2</v>
      </c>
    </row>
    <row r="1393" spans="1:8" ht="14.25" customHeight="1">
      <c r="A1393" s="262">
        <v>17</v>
      </c>
      <c r="B1393" s="4" t="s">
        <v>63</v>
      </c>
      <c r="C1393" s="233"/>
      <c r="D1393" s="116">
        <f>SUM(D1394:D1395)</f>
        <v>26</v>
      </c>
      <c r="E1393" s="116">
        <f>SUM(E1394:E1395)</f>
        <v>82</v>
      </c>
      <c r="F1393" s="116">
        <f>SUM(F1394:F1395)</f>
        <v>82</v>
      </c>
      <c r="G1393" s="116">
        <f>SUM(G1394:G1395)</f>
        <v>0</v>
      </c>
      <c r="H1393" s="162"/>
    </row>
    <row r="1394" spans="1:8" ht="14.25" customHeight="1">
      <c r="A1394" s="259"/>
      <c r="B1394" s="7" t="s">
        <v>159</v>
      </c>
      <c r="C1394" s="233" t="s">
        <v>769</v>
      </c>
      <c r="D1394" s="122">
        <v>26</v>
      </c>
      <c r="E1394" s="122">
        <v>20</v>
      </c>
      <c r="F1394" s="122">
        <v>20</v>
      </c>
      <c r="G1394" s="122">
        <v>0</v>
      </c>
      <c r="H1394" s="162">
        <v>0.5</v>
      </c>
    </row>
    <row r="1395" spans="1:8" ht="14.25" customHeight="1">
      <c r="A1395" s="259"/>
      <c r="B1395" s="7" t="s">
        <v>159</v>
      </c>
      <c r="C1395" s="233" t="s">
        <v>375</v>
      </c>
      <c r="D1395" s="122">
        <v>0</v>
      </c>
      <c r="E1395" s="122">
        <v>62</v>
      </c>
      <c r="F1395" s="122">
        <v>62</v>
      </c>
      <c r="G1395" s="122">
        <v>0</v>
      </c>
      <c r="H1395" s="162">
        <v>0.23</v>
      </c>
    </row>
    <row r="1396" spans="1:8" ht="14.25" customHeight="1">
      <c r="A1396" s="257">
        <v>18</v>
      </c>
      <c r="B1396" s="2" t="s">
        <v>45</v>
      </c>
      <c r="C1396" s="35"/>
      <c r="D1396" s="102">
        <f>SUM(D1397:D1398)</f>
        <v>393</v>
      </c>
      <c r="E1396" s="102">
        <f>SUM(E1397:E1398)</f>
        <v>261</v>
      </c>
      <c r="F1396" s="102">
        <f>SUM(F1397:F1398)</f>
        <v>261</v>
      </c>
      <c r="G1396" s="102">
        <f>SUM(G1397:G1398)</f>
        <v>0</v>
      </c>
      <c r="H1396" s="144"/>
    </row>
    <row r="1397" spans="1:10" ht="14.25" customHeight="1">
      <c r="A1397" s="271"/>
      <c r="B1397" s="9" t="s">
        <v>153</v>
      </c>
      <c r="C1397" s="205" t="s">
        <v>593</v>
      </c>
      <c r="D1397" s="104">
        <v>300</v>
      </c>
      <c r="E1397" s="104">
        <v>202</v>
      </c>
      <c r="F1397" s="104">
        <v>202</v>
      </c>
      <c r="G1397" s="104">
        <v>0</v>
      </c>
      <c r="H1397" s="147" t="s">
        <v>594</v>
      </c>
      <c r="J1397" s="3"/>
    </row>
    <row r="1398" spans="1:10" ht="14.25" customHeight="1">
      <c r="A1398" s="258"/>
      <c r="B1398" s="6" t="s">
        <v>81</v>
      </c>
      <c r="C1398" s="93" t="s">
        <v>702</v>
      </c>
      <c r="D1398" s="123">
        <v>93</v>
      </c>
      <c r="E1398" s="123">
        <v>59</v>
      </c>
      <c r="F1398" s="123">
        <v>59</v>
      </c>
      <c r="G1398" s="123"/>
      <c r="H1398" s="170">
        <v>0.2</v>
      </c>
      <c r="J1398" s="3"/>
    </row>
    <row r="1399" spans="1:10" s="3" customFormat="1" ht="14.25" customHeight="1">
      <c r="A1399" s="257">
        <v>19</v>
      </c>
      <c r="B1399" s="2" t="s">
        <v>252</v>
      </c>
      <c r="C1399" s="44"/>
      <c r="D1399" s="102">
        <f>SUM(D1400:D1401)</f>
        <v>27</v>
      </c>
      <c r="E1399" s="102">
        <f>SUM(E1400:E1401)</f>
        <v>26</v>
      </c>
      <c r="F1399" s="102">
        <f>SUM(F1400:F1401)</f>
        <v>26</v>
      </c>
      <c r="G1399" s="102">
        <f>SUM(G1400:G1401)</f>
        <v>0</v>
      </c>
      <c r="H1399" s="143"/>
      <c r="J1399" s="1"/>
    </row>
    <row r="1400" spans="1:8" ht="14.25" customHeight="1">
      <c r="A1400" s="259"/>
      <c r="B1400" s="7" t="s">
        <v>81</v>
      </c>
      <c r="C1400" s="39" t="s">
        <v>699</v>
      </c>
      <c r="D1400" s="122">
        <v>25</v>
      </c>
      <c r="E1400" s="122">
        <v>25</v>
      </c>
      <c r="F1400" s="122">
        <v>25</v>
      </c>
      <c r="G1400" s="122"/>
      <c r="H1400" s="162">
        <v>0.1</v>
      </c>
    </row>
    <row r="1401" spans="1:8" ht="14.25" customHeight="1">
      <c r="A1401" s="259"/>
      <c r="B1401" s="7" t="s">
        <v>81</v>
      </c>
      <c r="C1401" s="39" t="s">
        <v>702</v>
      </c>
      <c r="D1401" s="122">
        <v>2</v>
      </c>
      <c r="E1401" s="122">
        <v>1</v>
      </c>
      <c r="F1401" s="122">
        <v>1</v>
      </c>
      <c r="G1401" s="122"/>
      <c r="H1401" s="162">
        <v>0.1</v>
      </c>
    </row>
    <row r="1402" spans="1:8" ht="14.25" customHeight="1">
      <c r="A1402" s="257">
        <v>20</v>
      </c>
      <c r="B1402" s="2" t="s">
        <v>235</v>
      </c>
      <c r="C1402" s="35"/>
      <c r="D1402" s="102">
        <f>SUM(D1403:D1403)</f>
        <v>33</v>
      </c>
      <c r="E1402" s="102">
        <f>SUM(E1403:E1403)</f>
        <v>2</v>
      </c>
      <c r="F1402" s="102">
        <f>SUM(F1403:F1403)</f>
        <v>2</v>
      </c>
      <c r="G1402" s="102">
        <f>SUM(G1403:G1403)</f>
        <v>0</v>
      </c>
      <c r="H1402" s="144"/>
    </row>
    <row r="1403" spans="1:8" ht="14.25" customHeight="1">
      <c r="A1403" s="263"/>
      <c r="B1403" s="48" t="s">
        <v>159</v>
      </c>
      <c r="C1403" s="19" t="s">
        <v>772</v>
      </c>
      <c r="D1403" s="125">
        <v>33</v>
      </c>
      <c r="E1403" s="125">
        <v>2</v>
      </c>
      <c r="F1403" s="125">
        <v>2</v>
      </c>
      <c r="G1403" s="125">
        <v>0</v>
      </c>
      <c r="H1403" s="171">
        <v>0</v>
      </c>
    </row>
    <row r="1404" spans="1:8" ht="14.25" customHeight="1">
      <c r="A1404" s="257">
        <v>21</v>
      </c>
      <c r="B1404" s="2" t="s">
        <v>112</v>
      </c>
      <c r="C1404" s="35"/>
      <c r="D1404" s="102">
        <f>SUM(D1405:D1408)</f>
        <v>175</v>
      </c>
      <c r="E1404" s="102">
        <f>SUM(E1405:E1408)</f>
        <v>114</v>
      </c>
      <c r="F1404" s="102">
        <f>SUM(F1405:F1408)</f>
        <v>114</v>
      </c>
      <c r="G1404" s="102">
        <f>SUM(G1405:G1408)</f>
        <v>0</v>
      </c>
      <c r="H1404" s="144"/>
    </row>
    <row r="1405" spans="1:8" ht="14.25" customHeight="1">
      <c r="A1405" s="271"/>
      <c r="B1405" s="29" t="s">
        <v>81</v>
      </c>
      <c r="C1405" s="205" t="s">
        <v>703</v>
      </c>
      <c r="D1405" s="104">
        <v>59</v>
      </c>
      <c r="E1405" s="104">
        <v>54</v>
      </c>
      <c r="F1405" s="104">
        <v>54</v>
      </c>
      <c r="G1405" s="104"/>
      <c r="H1405" s="147">
        <v>0.25</v>
      </c>
    </row>
    <row r="1406" spans="1:8" ht="14.25" customHeight="1">
      <c r="A1406" s="271"/>
      <c r="B1406" s="29" t="s">
        <v>81</v>
      </c>
      <c r="C1406" s="205" t="s">
        <v>704</v>
      </c>
      <c r="D1406" s="104">
        <v>32</v>
      </c>
      <c r="E1406" s="104">
        <v>32</v>
      </c>
      <c r="F1406" s="104">
        <v>32</v>
      </c>
      <c r="G1406" s="104"/>
      <c r="H1406" s="147">
        <v>0.2</v>
      </c>
    </row>
    <row r="1407" spans="1:8" ht="14.25" customHeight="1">
      <c r="A1407" s="271"/>
      <c r="B1407" s="29" t="s">
        <v>81</v>
      </c>
      <c r="C1407" s="205" t="s">
        <v>705</v>
      </c>
      <c r="D1407" s="104">
        <v>28</v>
      </c>
      <c r="E1407" s="104">
        <v>9</v>
      </c>
      <c r="F1407" s="104">
        <v>9</v>
      </c>
      <c r="G1407" s="104"/>
      <c r="H1407" s="147">
        <v>0.2</v>
      </c>
    </row>
    <row r="1408" spans="1:8" ht="14.25" customHeight="1">
      <c r="A1408" s="271"/>
      <c r="B1408" s="29" t="s">
        <v>81</v>
      </c>
      <c r="C1408" s="205" t="s">
        <v>706</v>
      </c>
      <c r="D1408" s="104">
        <v>56</v>
      </c>
      <c r="E1408" s="104">
        <v>19</v>
      </c>
      <c r="F1408" s="104">
        <v>19</v>
      </c>
      <c r="G1408" s="104"/>
      <c r="H1408" s="147">
        <v>0.2</v>
      </c>
    </row>
    <row r="1409" spans="1:8" ht="14.25" customHeight="1">
      <c r="A1409" s="257">
        <v>22</v>
      </c>
      <c r="B1409" s="2" t="s">
        <v>321</v>
      </c>
      <c r="C1409" s="35"/>
      <c r="D1409" s="102">
        <f>SUM(D1410:D1410)</f>
        <v>103</v>
      </c>
      <c r="E1409" s="102">
        <f>SUM(E1410:E1410)</f>
        <v>103</v>
      </c>
      <c r="F1409" s="102">
        <f>SUM(F1410:F1410)</f>
        <v>103</v>
      </c>
      <c r="G1409" s="102">
        <f>SUM(G1410:G1410)</f>
        <v>0</v>
      </c>
      <c r="H1409" s="144"/>
    </row>
    <row r="1410" spans="1:8" ht="14.25" customHeight="1">
      <c r="A1410" s="258"/>
      <c r="B1410" s="219" t="s">
        <v>127</v>
      </c>
      <c r="C1410" s="93" t="s">
        <v>488</v>
      </c>
      <c r="D1410" s="123">
        <v>103</v>
      </c>
      <c r="E1410" s="123">
        <v>103</v>
      </c>
      <c r="F1410" s="123">
        <v>103</v>
      </c>
      <c r="G1410" s="123">
        <v>0</v>
      </c>
      <c r="H1410" s="170">
        <v>0.2</v>
      </c>
    </row>
    <row r="1411" spans="1:8" ht="14.25" customHeight="1">
      <c r="A1411" s="257">
        <v>23</v>
      </c>
      <c r="B1411" s="2" t="s">
        <v>322</v>
      </c>
      <c r="C1411" s="35"/>
      <c r="D1411" s="102">
        <f>SUM(D1412:D1412)</f>
        <v>84</v>
      </c>
      <c r="E1411" s="102">
        <f>SUM(E1412:E1412)</f>
        <v>84</v>
      </c>
      <c r="F1411" s="102">
        <f>SUM(F1412:F1412)</f>
        <v>84</v>
      </c>
      <c r="G1411" s="102">
        <f>SUM(G1412:G1412)</f>
        <v>0</v>
      </c>
      <c r="H1411" s="144"/>
    </row>
    <row r="1412" spans="1:8" ht="14.25" customHeight="1">
      <c r="A1412" s="258"/>
      <c r="B1412" s="219" t="s">
        <v>127</v>
      </c>
      <c r="C1412" s="93" t="s">
        <v>489</v>
      </c>
      <c r="D1412" s="123">
        <v>84</v>
      </c>
      <c r="E1412" s="123">
        <v>84</v>
      </c>
      <c r="F1412" s="123">
        <v>84</v>
      </c>
      <c r="G1412" s="123">
        <v>0</v>
      </c>
      <c r="H1412" s="170">
        <v>0.2</v>
      </c>
    </row>
    <row r="1413" spans="1:8" ht="30.75" customHeight="1">
      <c r="A1413" s="257">
        <v>24</v>
      </c>
      <c r="B1413" s="2" t="s">
        <v>709</v>
      </c>
      <c r="C1413" s="292"/>
      <c r="D1413" s="293">
        <f>SUM(D1414:D1414)</f>
        <v>33</v>
      </c>
      <c r="E1413" s="293">
        <f>SUM(E1414:E1414)</f>
        <v>33</v>
      </c>
      <c r="F1413" s="293">
        <f>SUM(F1414:F1414)</f>
        <v>33</v>
      </c>
      <c r="G1413" s="293">
        <f>SUM(G1414:G1414)</f>
        <v>0</v>
      </c>
      <c r="H1413" s="294"/>
    </row>
    <row r="1414" spans="1:8" ht="14.25" customHeight="1">
      <c r="A1414" s="258"/>
      <c r="B1414" s="219" t="s">
        <v>81</v>
      </c>
      <c r="C1414" s="93" t="s">
        <v>699</v>
      </c>
      <c r="D1414" s="123">
        <v>33</v>
      </c>
      <c r="E1414" s="123">
        <v>33</v>
      </c>
      <c r="F1414" s="123">
        <v>33</v>
      </c>
      <c r="G1414" s="123"/>
      <c r="H1414" s="170">
        <v>0.2</v>
      </c>
    </row>
    <row r="1415" spans="1:8" ht="14.25" customHeight="1">
      <c r="A1415" s="257">
        <v>25</v>
      </c>
      <c r="B1415" s="2" t="s">
        <v>323</v>
      </c>
      <c r="C1415" s="35"/>
      <c r="D1415" s="102">
        <f>SUM(D1416:D1416)</f>
        <v>134</v>
      </c>
      <c r="E1415" s="102">
        <f>SUM(E1416:E1416)</f>
        <v>134</v>
      </c>
      <c r="F1415" s="102">
        <f>SUM(F1416:F1416)</f>
        <v>134</v>
      </c>
      <c r="G1415" s="102">
        <f>SUM(G1416:G1416)</f>
        <v>0</v>
      </c>
      <c r="H1415" s="144"/>
    </row>
    <row r="1416" spans="1:8" ht="14.25" customHeight="1">
      <c r="A1416" s="258"/>
      <c r="B1416" s="219" t="s">
        <v>127</v>
      </c>
      <c r="C1416" s="93" t="s">
        <v>489</v>
      </c>
      <c r="D1416" s="123">
        <v>134</v>
      </c>
      <c r="E1416" s="123">
        <v>134</v>
      </c>
      <c r="F1416" s="123">
        <v>134</v>
      </c>
      <c r="G1416" s="123">
        <v>0</v>
      </c>
      <c r="H1416" s="170">
        <v>0.2</v>
      </c>
    </row>
    <row r="1417" spans="1:8" ht="14.25" customHeight="1">
      <c r="A1417" s="274">
        <v>26</v>
      </c>
      <c r="B1417" s="2" t="s">
        <v>46</v>
      </c>
      <c r="C1417" s="230"/>
      <c r="D1417" s="102">
        <f>SUM(D1418:D1425)</f>
        <v>955</v>
      </c>
      <c r="E1417" s="102">
        <f>SUM(E1418:E1425)</f>
        <v>930</v>
      </c>
      <c r="F1417" s="102">
        <f>SUM(F1418:F1425)</f>
        <v>930</v>
      </c>
      <c r="G1417" s="102">
        <f>SUM(G1418:G1425)</f>
        <v>0</v>
      </c>
      <c r="H1417" s="144"/>
    </row>
    <row r="1418" spans="1:8" ht="14.25" customHeight="1">
      <c r="A1418" s="281"/>
      <c r="B1418" s="5" t="s">
        <v>127</v>
      </c>
      <c r="C1418" s="57" t="s">
        <v>490</v>
      </c>
      <c r="D1418" s="126">
        <v>340</v>
      </c>
      <c r="E1418" s="126">
        <v>340</v>
      </c>
      <c r="F1418" s="126">
        <v>340</v>
      </c>
      <c r="G1418" s="126">
        <v>0</v>
      </c>
      <c r="H1418" s="174">
        <v>0.2</v>
      </c>
    </row>
    <row r="1419" spans="1:8" ht="14.25" customHeight="1">
      <c r="A1419" s="281"/>
      <c r="B1419" s="5" t="s">
        <v>127</v>
      </c>
      <c r="C1419" s="57" t="s">
        <v>491</v>
      </c>
      <c r="D1419" s="126">
        <v>160</v>
      </c>
      <c r="E1419" s="126">
        <v>160</v>
      </c>
      <c r="F1419" s="126">
        <v>160</v>
      </c>
      <c r="G1419" s="126">
        <v>0</v>
      </c>
      <c r="H1419" s="174">
        <v>0.3</v>
      </c>
    </row>
    <row r="1420" spans="1:8" ht="14.25" customHeight="1">
      <c r="A1420" s="281"/>
      <c r="B1420" s="5" t="s">
        <v>127</v>
      </c>
      <c r="C1420" s="57" t="s">
        <v>492</v>
      </c>
      <c r="D1420" s="126">
        <v>20</v>
      </c>
      <c r="E1420" s="126">
        <v>20</v>
      </c>
      <c r="F1420" s="126">
        <v>20</v>
      </c>
      <c r="G1420" s="126">
        <v>0</v>
      </c>
      <c r="H1420" s="174">
        <v>0.5</v>
      </c>
    </row>
    <row r="1421" spans="1:8" ht="14.25" customHeight="1">
      <c r="A1421" s="282"/>
      <c r="B1421" s="7" t="s">
        <v>153</v>
      </c>
      <c r="C1421" s="39" t="s">
        <v>595</v>
      </c>
      <c r="D1421" s="122">
        <v>200</v>
      </c>
      <c r="E1421" s="122">
        <v>195</v>
      </c>
      <c r="F1421" s="122">
        <v>195</v>
      </c>
      <c r="G1421" s="122">
        <v>0</v>
      </c>
      <c r="H1421" s="162" t="s">
        <v>596</v>
      </c>
    </row>
    <row r="1422" spans="1:8" ht="14.25" customHeight="1">
      <c r="A1422" s="282"/>
      <c r="B1422" s="7" t="s">
        <v>153</v>
      </c>
      <c r="C1422" s="39" t="s">
        <v>597</v>
      </c>
      <c r="D1422" s="122">
        <v>100</v>
      </c>
      <c r="E1422" s="122">
        <v>100</v>
      </c>
      <c r="F1422" s="122">
        <v>100</v>
      </c>
      <c r="G1422" s="122">
        <v>0</v>
      </c>
      <c r="H1422" s="162" t="s">
        <v>592</v>
      </c>
    </row>
    <row r="1423" spans="1:8" ht="14.25" customHeight="1">
      <c r="A1423" s="282"/>
      <c r="B1423" s="1" t="s">
        <v>153</v>
      </c>
      <c r="C1423" s="39" t="s">
        <v>598</v>
      </c>
      <c r="D1423" s="122">
        <v>110</v>
      </c>
      <c r="E1423" s="122">
        <v>110</v>
      </c>
      <c r="F1423" s="122">
        <v>110</v>
      </c>
      <c r="G1423" s="122">
        <v>0</v>
      </c>
      <c r="H1423" s="162" t="s">
        <v>592</v>
      </c>
    </row>
    <row r="1424" spans="1:8" ht="14.25" customHeight="1">
      <c r="A1424" s="282"/>
      <c r="B1424" s="1" t="s">
        <v>81</v>
      </c>
      <c r="C1424" s="39" t="s">
        <v>707</v>
      </c>
      <c r="D1424" s="122">
        <v>5</v>
      </c>
      <c r="E1424" s="122">
        <v>4</v>
      </c>
      <c r="F1424" s="122">
        <v>4</v>
      </c>
      <c r="G1424" s="122"/>
      <c r="H1424" s="162">
        <v>0.2</v>
      </c>
    </row>
    <row r="1425" spans="1:8" ht="14.25" customHeight="1">
      <c r="A1425" s="282"/>
      <c r="B1425" s="7" t="s">
        <v>81</v>
      </c>
      <c r="C1425" s="39" t="s">
        <v>708</v>
      </c>
      <c r="D1425" s="122">
        <v>20</v>
      </c>
      <c r="E1425" s="122">
        <v>1</v>
      </c>
      <c r="F1425" s="122">
        <v>1</v>
      </c>
      <c r="G1425" s="122"/>
      <c r="H1425" s="162">
        <v>0.3</v>
      </c>
    </row>
    <row r="1426" spans="1:8" ht="14.25" customHeight="1">
      <c r="A1426" s="274">
        <v>27</v>
      </c>
      <c r="B1426" s="2" t="s">
        <v>175</v>
      </c>
      <c r="C1426" s="239"/>
      <c r="D1426" s="109">
        <f>SUM(D1427:D1429)</f>
        <v>555</v>
      </c>
      <c r="E1426" s="109">
        <f>SUM(E1427:E1429)</f>
        <v>76</v>
      </c>
      <c r="F1426" s="109">
        <f>SUM(F1427:F1429)</f>
        <v>76</v>
      </c>
      <c r="G1426" s="109">
        <f>SUM(G1427:G1429)</f>
        <v>0</v>
      </c>
      <c r="H1426" s="155"/>
    </row>
    <row r="1427" spans="1:8" ht="14.25" customHeight="1">
      <c r="A1427" s="281"/>
      <c r="B1427" s="5" t="s">
        <v>159</v>
      </c>
      <c r="C1427" s="231" t="s">
        <v>770</v>
      </c>
      <c r="D1427" s="195">
        <v>45</v>
      </c>
      <c r="E1427" s="195">
        <v>36</v>
      </c>
      <c r="F1427" s="195">
        <v>36</v>
      </c>
      <c r="G1427" s="195">
        <v>0</v>
      </c>
      <c r="H1427" s="174">
        <v>0.5</v>
      </c>
    </row>
    <row r="1428" spans="1:8" ht="14.25" customHeight="1">
      <c r="A1428" s="281"/>
      <c r="B1428" s="5" t="s">
        <v>159</v>
      </c>
      <c r="C1428" s="231" t="s">
        <v>373</v>
      </c>
      <c r="D1428" s="195">
        <v>10</v>
      </c>
      <c r="E1428" s="195">
        <v>10</v>
      </c>
      <c r="F1428" s="195">
        <v>10</v>
      </c>
      <c r="G1428" s="195">
        <v>0</v>
      </c>
      <c r="H1428" s="174">
        <v>0.3</v>
      </c>
    </row>
    <row r="1429" spans="1:8" ht="14.25" customHeight="1">
      <c r="A1429" s="281"/>
      <c r="B1429" s="5" t="s">
        <v>159</v>
      </c>
      <c r="C1429" s="231" t="s">
        <v>771</v>
      </c>
      <c r="D1429" s="195">
        <v>500</v>
      </c>
      <c r="E1429" s="195">
        <v>30</v>
      </c>
      <c r="F1429" s="195">
        <v>30</v>
      </c>
      <c r="G1429" s="195">
        <v>0</v>
      </c>
      <c r="H1429" s="174">
        <v>0.3</v>
      </c>
    </row>
    <row r="1430" spans="1:8" ht="14.25" customHeight="1">
      <c r="A1430" s="257">
        <v>28</v>
      </c>
      <c r="B1430" s="2" t="s">
        <v>349</v>
      </c>
      <c r="C1430" s="35"/>
      <c r="D1430" s="102">
        <f>SUM(D1431:D1431)</f>
        <v>120</v>
      </c>
      <c r="E1430" s="102">
        <f>SUM(E1431:E1431)</f>
        <v>356</v>
      </c>
      <c r="F1430" s="102">
        <f>SUM(F1431:F1431)</f>
        <v>356</v>
      </c>
      <c r="G1430" s="102">
        <f>SUM(G1431:G1431)</f>
        <v>0</v>
      </c>
      <c r="H1430" s="144"/>
    </row>
    <row r="1431" spans="1:8" ht="14.25" customHeight="1" thickBot="1">
      <c r="A1431" s="258"/>
      <c r="B1431" s="219" t="s">
        <v>159</v>
      </c>
      <c r="C1431" s="93" t="s">
        <v>375</v>
      </c>
      <c r="D1431" s="123">
        <v>120</v>
      </c>
      <c r="E1431" s="123">
        <v>356</v>
      </c>
      <c r="F1431" s="123">
        <v>356</v>
      </c>
      <c r="G1431" s="123">
        <v>0</v>
      </c>
      <c r="H1431" s="170" t="s">
        <v>773</v>
      </c>
    </row>
    <row r="1432" spans="1:8" ht="14.25" customHeight="1" thickBot="1">
      <c r="A1432" s="301"/>
      <c r="B1432" s="302" t="s">
        <v>123</v>
      </c>
      <c r="C1432" s="336"/>
      <c r="D1432" s="304">
        <f>D1430+D1426+D1417+D1415+D1413+D1411+D1409+D1404+D1402+D1399+D1396+D1393+D1389+D1387+D1385+D1383+D1381+D1378+D1376+D1373+D1371+D1365+D1362+D1357+D1355+D1351+D1348+D1346</f>
        <v>7767</v>
      </c>
      <c r="E1432" s="304">
        <f>E1430+E1426+E1417+E1415+E1413+E1411+E1409+E1404+E1402+E1399+E1396+E1393+E1389+E1387+E1385+E1383+E1381+E1378+E1376+E1373+E1371+E1365+E1362+E1357+E1355+E1351+E1348+E1346</f>
        <v>6733</v>
      </c>
      <c r="F1432" s="304">
        <f>F1430+F1426+F1417+F1415+F1413+F1411+F1409+F1404+F1402+F1399+F1396+F1393+F1389+F1387+F1385+F1383+F1381+F1378+F1376+F1373+F1371+F1365+F1362+F1357+F1355+F1351+F1348+F1346</f>
        <v>6627</v>
      </c>
      <c r="G1432" s="304">
        <f>G1430+G1426+G1417+G1415+G1413+G1411+G1409+G1404+G1402+G1399+G1396+G1393+G1389+G1387+G1385+G1383+G1381+G1378+G1376+G1373+G1371+G1365+G1362+G1357+G1355+G1351+G1348+G1346</f>
        <v>20</v>
      </c>
      <c r="H1432" s="305"/>
    </row>
    <row r="1433" spans="1:8" ht="14.25" customHeight="1">
      <c r="A1433" s="256"/>
      <c r="B1433" s="12" t="s">
        <v>8</v>
      </c>
      <c r="C1433" s="19"/>
      <c r="D1433" s="120"/>
      <c r="E1433" s="120"/>
      <c r="F1433" s="120"/>
      <c r="G1433" s="120"/>
      <c r="H1433" s="160"/>
    </row>
    <row r="1434" spans="1:8" ht="14.25" customHeight="1">
      <c r="A1434" s="257" t="s">
        <v>265</v>
      </c>
      <c r="B1434" s="2" t="s">
        <v>94</v>
      </c>
      <c r="C1434" s="35"/>
      <c r="D1434" s="102">
        <f>SUM(D1435:D1438)</f>
        <v>212</v>
      </c>
      <c r="E1434" s="102">
        <f>SUM(E1435:E1438)</f>
        <v>181</v>
      </c>
      <c r="F1434" s="102">
        <f>SUM(F1435:F1438)</f>
        <v>181</v>
      </c>
      <c r="G1434" s="102">
        <f>SUM(G1435:G1438)</f>
        <v>0</v>
      </c>
      <c r="H1434" s="143">
        <f>SUM(H1435:H1438)</f>
        <v>0.8</v>
      </c>
    </row>
    <row r="1435" spans="1:8" ht="14.25" customHeight="1">
      <c r="A1435" s="263"/>
      <c r="B1435" s="48" t="s">
        <v>127</v>
      </c>
      <c r="C1435" s="19" t="s">
        <v>493</v>
      </c>
      <c r="D1435" s="125">
        <v>94</v>
      </c>
      <c r="E1435" s="125">
        <v>94</v>
      </c>
      <c r="F1435" s="125">
        <v>94</v>
      </c>
      <c r="G1435" s="125">
        <v>0</v>
      </c>
      <c r="H1435" s="171">
        <v>0.5</v>
      </c>
    </row>
    <row r="1436" spans="1:8" ht="14.25" customHeight="1">
      <c r="A1436" s="265"/>
      <c r="B1436" s="9" t="s">
        <v>81</v>
      </c>
      <c r="C1436" s="205"/>
      <c r="D1436" s="104"/>
      <c r="E1436" s="104"/>
      <c r="F1436" s="104"/>
      <c r="G1436" s="104"/>
      <c r="H1436" s="147"/>
    </row>
    <row r="1437" spans="1:8" ht="14.25" customHeight="1">
      <c r="A1437" s="265"/>
      <c r="B1437" s="9" t="s">
        <v>159</v>
      </c>
      <c r="C1437" s="205" t="s">
        <v>774</v>
      </c>
      <c r="D1437" s="104">
        <v>18</v>
      </c>
      <c r="E1437" s="104">
        <v>14</v>
      </c>
      <c r="F1437" s="104">
        <v>14</v>
      </c>
      <c r="G1437" s="104">
        <v>0</v>
      </c>
      <c r="H1437" s="147">
        <v>0.3</v>
      </c>
    </row>
    <row r="1438" spans="1:10" ht="14.25" customHeight="1">
      <c r="A1438" s="261"/>
      <c r="B1438" s="6" t="s">
        <v>153</v>
      </c>
      <c r="C1438" s="93" t="s">
        <v>599</v>
      </c>
      <c r="D1438" s="123">
        <v>100</v>
      </c>
      <c r="E1438" s="123">
        <v>73</v>
      </c>
      <c r="F1438" s="123">
        <v>73</v>
      </c>
      <c r="G1438" s="123">
        <v>0</v>
      </c>
      <c r="H1438" s="170" t="s">
        <v>600</v>
      </c>
      <c r="J1438" s="3"/>
    </row>
    <row r="1439" spans="1:10" ht="14.25" customHeight="1">
      <c r="A1439" s="257">
        <v>2</v>
      </c>
      <c r="B1439" s="2" t="s">
        <v>347</v>
      </c>
      <c r="C1439" s="44"/>
      <c r="D1439" s="102">
        <f>SUM(D1440)</f>
        <v>9</v>
      </c>
      <c r="E1439" s="102">
        <f>SUM(E1440)</f>
        <v>6</v>
      </c>
      <c r="F1439" s="102">
        <f>SUM(F1440)</f>
        <v>6</v>
      </c>
      <c r="G1439" s="102">
        <f>SUM(G1440)</f>
        <v>0</v>
      </c>
      <c r="H1439" s="143"/>
      <c r="J1439" s="3"/>
    </row>
    <row r="1440" spans="1:10" ht="14.25" customHeight="1">
      <c r="A1440" s="261"/>
      <c r="B1440" s="6" t="s">
        <v>159</v>
      </c>
      <c r="C1440" s="93" t="s">
        <v>775</v>
      </c>
      <c r="D1440" s="123">
        <v>9</v>
      </c>
      <c r="E1440" s="123">
        <v>6</v>
      </c>
      <c r="F1440" s="123">
        <v>6</v>
      </c>
      <c r="G1440" s="123">
        <v>0</v>
      </c>
      <c r="H1440" s="170">
        <v>0.5</v>
      </c>
      <c r="J1440" s="3"/>
    </row>
    <row r="1441" spans="1:8" ht="14.25" customHeight="1">
      <c r="A1441" s="257">
        <v>3</v>
      </c>
      <c r="B1441" s="2" t="s">
        <v>363</v>
      </c>
      <c r="C1441" s="44"/>
      <c r="D1441" s="102">
        <f>SUM(D1442)</f>
        <v>5</v>
      </c>
      <c r="E1441" s="102">
        <f>SUM(E1442)</f>
        <v>2</v>
      </c>
      <c r="F1441" s="102">
        <f>SUM(F1442)</f>
        <v>2</v>
      </c>
      <c r="G1441" s="102">
        <f>SUM(G1442)</f>
        <v>0</v>
      </c>
      <c r="H1441" s="143"/>
    </row>
    <row r="1442" spans="1:8" ht="14.25" customHeight="1">
      <c r="A1442" s="261"/>
      <c r="B1442" s="6" t="s">
        <v>81</v>
      </c>
      <c r="C1442" s="93" t="s">
        <v>702</v>
      </c>
      <c r="D1442" s="123">
        <v>5</v>
      </c>
      <c r="E1442" s="123">
        <v>2</v>
      </c>
      <c r="F1442" s="123">
        <v>2</v>
      </c>
      <c r="G1442" s="123"/>
      <c r="H1442" s="170">
        <v>0.4</v>
      </c>
    </row>
    <row r="1443" spans="1:8" ht="14.25" customHeight="1">
      <c r="A1443" s="257">
        <v>4</v>
      </c>
      <c r="B1443" s="2" t="s">
        <v>76</v>
      </c>
      <c r="C1443" s="44"/>
      <c r="D1443" s="102">
        <f>SUM(D1444)</f>
        <v>326</v>
      </c>
      <c r="E1443" s="102">
        <f>SUM(E1444)</f>
        <v>326</v>
      </c>
      <c r="F1443" s="102">
        <f>SUM(F1444)</f>
        <v>326</v>
      </c>
      <c r="G1443" s="102"/>
      <c r="H1443" s="143"/>
    </row>
    <row r="1444" spans="1:8" ht="14.25" customHeight="1">
      <c r="A1444" s="261"/>
      <c r="B1444" s="6" t="s">
        <v>119</v>
      </c>
      <c r="C1444" s="93" t="s">
        <v>438</v>
      </c>
      <c r="D1444" s="123">
        <v>326</v>
      </c>
      <c r="E1444" s="123">
        <v>326</v>
      </c>
      <c r="F1444" s="123">
        <v>326</v>
      </c>
      <c r="G1444" s="123"/>
      <c r="H1444" s="170">
        <v>0.3</v>
      </c>
    </row>
    <row r="1445" spans="1:8" ht="14.25" customHeight="1">
      <c r="A1445" s="257">
        <v>5</v>
      </c>
      <c r="B1445" s="2" t="s">
        <v>64</v>
      </c>
      <c r="C1445" s="35"/>
      <c r="D1445" s="102">
        <f>SUM(D1446:D1447)</f>
        <v>7</v>
      </c>
      <c r="E1445" s="102">
        <f>SUM(E1446:E1447)</f>
        <v>7</v>
      </c>
      <c r="F1445" s="102">
        <f>SUM(F1446:F1447)</f>
        <v>7</v>
      </c>
      <c r="G1445" s="102">
        <f>SUM(G1446:G1447)</f>
        <v>0</v>
      </c>
      <c r="H1445" s="144"/>
    </row>
    <row r="1446" spans="1:8" ht="14.25" customHeight="1">
      <c r="A1446" s="265"/>
      <c r="B1446" s="5" t="s">
        <v>159</v>
      </c>
      <c r="C1446" s="57" t="s">
        <v>777</v>
      </c>
      <c r="D1446" s="126">
        <v>7</v>
      </c>
      <c r="E1446" s="126">
        <v>7</v>
      </c>
      <c r="F1446" s="126">
        <v>7</v>
      </c>
      <c r="G1446" s="126">
        <v>0</v>
      </c>
      <c r="H1446" s="174">
        <v>0.6</v>
      </c>
    </row>
    <row r="1447" spans="1:8" ht="14.25" customHeight="1">
      <c r="A1447" s="261"/>
      <c r="B1447" s="6" t="s">
        <v>159</v>
      </c>
      <c r="C1447" s="93"/>
      <c r="D1447" s="123"/>
      <c r="E1447" s="123"/>
      <c r="F1447" s="123"/>
      <c r="G1447" s="123"/>
      <c r="H1447" s="170"/>
    </row>
    <row r="1448" spans="1:8" s="3" customFormat="1" ht="14.25" customHeight="1">
      <c r="A1448" s="262">
        <v>6</v>
      </c>
      <c r="B1448" s="4" t="s">
        <v>364</v>
      </c>
      <c r="C1448" s="43"/>
      <c r="D1448" s="116">
        <f>SUM(D1449:D1449)</f>
        <v>27</v>
      </c>
      <c r="E1448" s="116">
        <f>SUM(E1449:E1449)</f>
        <v>5</v>
      </c>
      <c r="F1448" s="116">
        <f>SUM(F1449:F1449)</f>
        <v>5</v>
      </c>
      <c r="G1448" s="116">
        <f>SUM(G1449:G1449)</f>
        <v>0</v>
      </c>
      <c r="H1448" s="172"/>
    </row>
    <row r="1449" spans="1:8" ht="14.25" customHeight="1">
      <c r="A1449" s="261"/>
      <c r="B1449" s="7" t="s">
        <v>81</v>
      </c>
      <c r="C1449" s="39" t="s">
        <v>702</v>
      </c>
      <c r="D1449" s="122">
        <v>27</v>
      </c>
      <c r="E1449" s="122">
        <v>5</v>
      </c>
      <c r="F1449" s="122">
        <v>5</v>
      </c>
      <c r="G1449" s="122"/>
      <c r="H1449" s="162">
        <v>0.2</v>
      </c>
    </row>
    <row r="1450" spans="1:10" s="20" customFormat="1" ht="14.25" customHeight="1">
      <c r="A1450" s="257">
        <v>7</v>
      </c>
      <c r="B1450" s="2" t="s">
        <v>359</v>
      </c>
      <c r="C1450" s="35"/>
      <c r="D1450" s="102">
        <f>SUM(D1451)</f>
        <v>24</v>
      </c>
      <c r="E1450" s="102">
        <f>SUM(E1451)</f>
        <v>19</v>
      </c>
      <c r="F1450" s="102">
        <f>SUM(F1451)</f>
        <v>19</v>
      </c>
      <c r="G1450" s="102">
        <f>SUM(G1451)</f>
        <v>0</v>
      </c>
      <c r="H1450" s="144"/>
      <c r="J1450" s="3"/>
    </row>
    <row r="1451" spans="1:10" s="20" customFormat="1" ht="14.25" customHeight="1">
      <c r="A1451" s="261"/>
      <c r="B1451" s="6" t="s">
        <v>81</v>
      </c>
      <c r="C1451" s="93" t="s">
        <v>707</v>
      </c>
      <c r="D1451" s="123">
        <v>24</v>
      </c>
      <c r="E1451" s="123">
        <v>19</v>
      </c>
      <c r="F1451" s="123">
        <v>19</v>
      </c>
      <c r="G1451" s="123"/>
      <c r="H1451" s="170">
        <v>0.3</v>
      </c>
      <c r="J1451" s="3"/>
    </row>
    <row r="1452" spans="1:10" s="3" customFormat="1" ht="14.25" customHeight="1">
      <c r="A1452" s="257">
        <v>8</v>
      </c>
      <c r="B1452" s="2" t="s">
        <v>199</v>
      </c>
      <c r="C1452" s="44"/>
      <c r="D1452" s="102">
        <f>SUM(D1453:D1453)</f>
        <v>100</v>
      </c>
      <c r="E1452" s="102">
        <f>SUM(E1453:E1453)</f>
        <v>81</v>
      </c>
      <c r="F1452" s="102">
        <f>SUM(F1453:F1453)</f>
        <v>81</v>
      </c>
      <c r="G1452" s="102">
        <f>SUM(G1453:G1453)</f>
        <v>0</v>
      </c>
      <c r="H1452" s="143"/>
      <c r="J1452" s="1"/>
    </row>
    <row r="1453" spans="1:8" ht="14.25" customHeight="1">
      <c r="A1453" s="261"/>
      <c r="B1453" s="6" t="s">
        <v>153</v>
      </c>
      <c r="C1453" s="93" t="s">
        <v>601</v>
      </c>
      <c r="D1453" s="123">
        <v>100</v>
      </c>
      <c r="E1453" s="123">
        <v>81</v>
      </c>
      <c r="F1453" s="123">
        <v>81</v>
      </c>
      <c r="G1453" s="123">
        <v>0</v>
      </c>
      <c r="H1453" s="170" t="s">
        <v>602</v>
      </c>
    </row>
    <row r="1454" spans="1:8" ht="14.25" customHeight="1">
      <c r="A1454" s="262">
        <v>9</v>
      </c>
      <c r="B1454" s="4" t="s">
        <v>58</v>
      </c>
      <c r="C1454" s="39"/>
      <c r="D1454" s="116">
        <f>SUM(D1455:D1455)</f>
        <v>8</v>
      </c>
      <c r="E1454" s="116">
        <f>SUM(E1455:E1455)</f>
        <v>7</v>
      </c>
      <c r="F1454" s="116">
        <f>SUM(F1455:F1455)</f>
        <v>7</v>
      </c>
      <c r="G1454" s="116">
        <f>SUM(G1455:G1455)</f>
        <v>0</v>
      </c>
      <c r="H1454" s="172"/>
    </row>
    <row r="1455" spans="1:8" ht="14.25" customHeight="1">
      <c r="A1455" s="270"/>
      <c r="B1455" s="9" t="s">
        <v>159</v>
      </c>
      <c r="C1455" s="19" t="s">
        <v>776</v>
      </c>
      <c r="D1455" s="125">
        <v>8</v>
      </c>
      <c r="E1455" s="125">
        <v>7</v>
      </c>
      <c r="F1455" s="125">
        <v>7</v>
      </c>
      <c r="G1455" s="125">
        <v>0</v>
      </c>
      <c r="H1455" s="171">
        <v>0.3</v>
      </c>
    </row>
    <row r="1456" spans="1:8" ht="14.25" customHeight="1">
      <c r="A1456" s="257">
        <v>10</v>
      </c>
      <c r="B1456" s="2" t="s">
        <v>50</v>
      </c>
      <c r="C1456" s="35"/>
      <c r="D1456" s="102">
        <f>SUM(D1457)</f>
        <v>8</v>
      </c>
      <c r="E1456" s="102">
        <f>SUM(E1457)</f>
        <v>4</v>
      </c>
      <c r="F1456" s="102">
        <f>SUM(F1457)</f>
        <v>4</v>
      </c>
      <c r="G1456" s="102">
        <f>SUM(G1457)</f>
        <v>0</v>
      </c>
      <c r="H1456" s="144"/>
    </row>
    <row r="1457" spans="1:8" ht="14.25" customHeight="1" thickBot="1">
      <c r="A1457" s="261"/>
      <c r="B1457" s="6" t="s">
        <v>81</v>
      </c>
      <c r="C1457" s="93" t="s">
        <v>712</v>
      </c>
      <c r="D1457" s="123">
        <v>8</v>
      </c>
      <c r="E1457" s="123">
        <v>4</v>
      </c>
      <c r="F1457" s="123">
        <v>4</v>
      </c>
      <c r="G1457" s="123"/>
      <c r="H1457" s="170">
        <v>0.1</v>
      </c>
    </row>
    <row r="1458" spans="1:8" ht="14.25" customHeight="1" thickBot="1">
      <c r="A1458" s="308"/>
      <c r="B1458" s="309" t="s">
        <v>138</v>
      </c>
      <c r="C1458" s="310"/>
      <c r="D1458" s="311">
        <f>D1434+D1445+D1452+D1454+D1443+D1439+D1448+D1441+D1450+D1456</f>
        <v>726</v>
      </c>
      <c r="E1458" s="311">
        <f>E1434+E1445+E1452+E1454+E1443+E1439+E1448+E1441+E1450+E1456</f>
        <v>638</v>
      </c>
      <c r="F1458" s="311">
        <f>F1434+F1445+F1452+F1454+F1443+F1439+F1448+F1441+F1450+F1456</f>
        <v>638</v>
      </c>
      <c r="G1458" s="311">
        <f>G1434+G1445+G1452+G1454+G1443+G1439+G1448+G1441+G1450+G1456</f>
        <v>0</v>
      </c>
      <c r="H1458" s="312"/>
    </row>
    <row r="1459" spans="1:8" ht="12.75">
      <c r="A1459" s="270"/>
      <c r="B1459" s="12" t="s">
        <v>6</v>
      </c>
      <c r="C1459" s="19"/>
      <c r="D1459" s="125"/>
      <c r="E1459" s="125"/>
      <c r="F1459" s="125"/>
      <c r="G1459" s="125"/>
      <c r="H1459" s="171"/>
    </row>
    <row r="1460" spans="1:8" ht="12.75">
      <c r="A1460" s="257">
        <v>1</v>
      </c>
      <c r="B1460" s="2" t="s">
        <v>330</v>
      </c>
      <c r="C1460" s="44"/>
      <c r="D1460" s="102">
        <f>SUM(D1461)</f>
        <v>28</v>
      </c>
      <c r="E1460" s="102">
        <f>SUM(E1461)</f>
        <v>3</v>
      </c>
      <c r="F1460" s="102">
        <f>SUM(F1461)</f>
        <v>3</v>
      </c>
      <c r="G1460" s="102">
        <f>SUM(G1461)</f>
        <v>0</v>
      </c>
      <c r="H1460" s="143"/>
    </row>
    <row r="1461" spans="1:8" ht="12.75">
      <c r="A1461" s="261"/>
      <c r="B1461" s="6" t="s">
        <v>81</v>
      </c>
      <c r="C1461" s="93" t="s">
        <v>707</v>
      </c>
      <c r="D1461" s="123">
        <v>28</v>
      </c>
      <c r="E1461" s="123">
        <v>3</v>
      </c>
      <c r="F1461" s="123">
        <v>3</v>
      </c>
      <c r="G1461" s="123"/>
      <c r="H1461" s="170">
        <v>0.2</v>
      </c>
    </row>
    <row r="1462" spans="1:10" s="3" customFormat="1" ht="12.75">
      <c r="A1462" s="257">
        <v>2</v>
      </c>
      <c r="B1462" s="2" t="s">
        <v>73</v>
      </c>
      <c r="C1462" s="44"/>
      <c r="D1462" s="102">
        <f>SUM(D1463:D1464)</f>
        <v>27</v>
      </c>
      <c r="E1462" s="102">
        <f>SUM(E1463:E1464)</f>
        <v>20</v>
      </c>
      <c r="F1462" s="102">
        <f>SUM(F1463:F1464)</f>
        <v>20</v>
      </c>
      <c r="G1462" s="102">
        <f>SUM(G1463:G1464)</f>
        <v>0</v>
      </c>
      <c r="H1462" s="143"/>
      <c r="J1462" s="1"/>
    </row>
    <row r="1463" spans="1:8" ht="12.75">
      <c r="A1463" s="263"/>
      <c r="B1463" s="48" t="s">
        <v>81</v>
      </c>
      <c r="C1463" s="19" t="s">
        <v>699</v>
      </c>
      <c r="D1463" s="125">
        <v>10</v>
      </c>
      <c r="E1463" s="125">
        <v>10</v>
      </c>
      <c r="F1463" s="125">
        <v>10</v>
      </c>
      <c r="G1463" s="125"/>
      <c r="H1463" s="171">
        <v>0.35</v>
      </c>
    </row>
    <row r="1464" spans="1:8" ht="12.75">
      <c r="A1464" s="261"/>
      <c r="B1464" s="6" t="s">
        <v>81</v>
      </c>
      <c r="C1464" s="93" t="s">
        <v>707</v>
      </c>
      <c r="D1464" s="123">
        <v>17</v>
      </c>
      <c r="E1464" s="123">
        <v>10</v>
      </c>
      <c r="F1464" s="123">
        <v>10</v>
      </c>
      <c r="G1464" s="123"/>
      <c r="H1464" s="170">
        <v>0.7</v>
      </c>
    </row>
    <row r="1465" spans="1:8" ht="12.75">
      <c r="A1465" s="257">
        <v>3</v>
      </c>
      <c r="B1465" s="2" t="s">
        <v>361</v>
      </c>
      <c r="C1465" s="44"/>
      <c r="D1465" s="102">
        <f>SUM(D1466)</f>
        <v>7</v>
      </c>
      <c r="E1465" s="102">
        <f>SUM(E1466)</f>
        <v>7</v>
      </c>
      <c r="F1465" s="102">
        <f>SUM(F1466)</f>
        <v>7</v>
      </c>
      <c r="G1465" s="102">
        <f>SUM(G1466)</f>
        <v>0</v>
      </c>
      <c r="H1465" s="143"/>
    </row>
    <row r="1466" spans="1:8" ht="12.75">
      <c r="A1466" s="261"/>
      <c r="B1466" s="6" t="s">
        <v>81</v>
      </c>
      <c r="C1466" s="93" t="s">
        <v>699</v>
      </c>
      <c r="D1466" s="123">
        <v>7</v>
      </c>
      <c r="E1466" s="123">
        <v>7</v>
      </c>
      <c r="F1466" s="123">
        <v>7</v>
      </c>
      <c r="G1466" s="123"/>
      <c r="H1466" s="170">
        <v>0.2</v>
      </c>
    </row>
    <row r="1467" spans="1:10" s="3" customFormat="1" ht="12.75">
      <c r="A1467" s="257">
        <v>4</v>
      </c>
      <c r="B1467" s="2" t="s">
        <v>131</v>
      </c>
      <c r="C1467" s="44"/>
      <c r="D1467" s="102">
        <f>SUM(D1468:D1470)</f>
        <v>44</v>
      </c>
      <c r="E1467" s="102">
        <f>SUM(E1468:E1470)</f>
        <v>8</v>
      </c>
      <c r="F1467" s="102">
        <f>SUM(F1468:F1470)</f>
        <v>8</v>
      </c>
      <c r="G1467" s="102">
        <f>SUM(G1468:G1470)</f>
        <v>0</v>
      </c>
      <c r="H1467" s="143"/>
      <c r="J1467" s="1"/>
    </row>
    <row r="1468" spans="1:8" ht="12.75">
      <c r="A1468" s="263"/>
      <c r="B1468" s="48" t="s">
        <v>81</v>
      </c>
      <c r="C1468" s="19" t="s">
        <v>699</v>
      </c>
      <c r="D1468" s="125">
        <v>3</v>
      </c>
      <c r="E1468" s="125">
        <v>3</v>
      </c>
      <c r="F1468" s="125">
        <v>3</v>
      </c>
      <c r="G1468" s="125"/>
      <c r="H1468" s="171">
        <v>0.2</v>
      </c>
    </row>
    <row r="1469" spans="1:8" ht="12.75">
      <c r="A1469" s="263"/>
      <c r="B1469" s="48" t="s">
        <v>81</v>
      </c>
      <c r="C1469" s="19" t="s">
        <v>700</v>
      </c>
      <c r="D1469" s="125">
        <v>8</v>
      </c>
      <c r="E1469" s="125">
        <v>3</v>
      </c>
      <c r="F1469" s="125">
        <v>3</v>
      </c>
      <c r="G1469" s="125"/>
      <c r="H1469" s="171">
        <v>0.3</v>
      </c>
    </row>
    <row r="1470" spans="1:8" ht="12.75">
      <c r="A1470" s="261"/>
      <c r="B1470" s="6" t="s">
        <v>81</v>
      </c>
      <c r="C1470" s="93" t="s">
        <v>713</v>
      </c>
      <c r="D1470" s="123">
        <v>33</v>
      </c>
      <c r="E1470" s="123">
        <v>2</v>
      </c>
      <c r="F1470" s="123">
        <v>2</v>
      </c>
      <c r="G1470" s="123"/>
      <c r="H1470" s="170">
        <v>0.5</v>
      </c>
    </row>
    <row r="1471" spans="1:8" ht="12.75">
      <c r="A1471" s="257">
        <v>5</v>
      </c>
      <c r="B1471" s="2" t="s">
        <v>59</v>
      </c>
      <c r="C1471" s="35"/>
      <c r="D1471" s="102">
        <f>SUM(D1472:D1476)</f>
        <v>262</v>
      </c>
      <c r="E1471" s="102">
        <f>SUM(E1472:E1476)</f>
        <v>249</v>
      </c>
      <c r="F1471" s="102">
        <f>SUM(F1472:F1476)</f>
        <v>249</v>
      </c>
      <c r="G1471" s="102">
        <f>SUM(G1472:G1476)</f>
        <v>0</v>
      </c>
      <c r="H1471" s="144"/>
    </row>
    <row r="1472" spans="1:8" ht="12.75">
      <c r="A1472" s="272"/>
      <c r="B1472" s="5" t="s">
        <v>127</v>
      </c>
      <c r="C1472" s="57" t="s">
        <v>491</v>
      </c>
      <c r="D1472" s="126">
        <v>210</v>
      </c>
      <c r="E1472" s="126">
        <v>210</v>
      </c>
      <c r="F1472" s="126">
        <v>210</v>
      </c>
      <c r="G1472" s="126">
        <v>0</v>
      </c>
      <c r="H1472" s="174">
        <v>0.4</v>
      </c>
    </row>
    <row r="1473" spans="1:8" ht="12.75">
      <c r="A1473" s="271"/>
      <c r="B1473" s="9" t="s">
        <v>81</v>
      </c>
      <c r="C1473" s="205" t="s">
        <v>710</v>
      </c>
      <c r="D1473" s="104">
        <v>30</v>
      </c>
      <c r="E1473" s="104">
        <v>30</v>
      </c>
      <c r="F1473" s="104">
        <v>30</v>
      </c>
      <c r="G1473" s="104"/>
      <c r="H1473" s="147">
        <v>0.4</v>
      </c>
    </row>
    <row r="1474" spans="1:8" ht="12.75">
      <c r="A1474" s="271"/>
      <c r="B1474" s="9" t="s">
        <v>81</v>
      </c>
      <c r="C1474" s="205" t="s">
        <v>711</v>
      </c>
      <c r="D1474" s="104">
        <v>6</v>
      </c>
      <c r="E1474" s="104">
        <v>1</v>
      </c>
      <c r="F1474" s="104">
        <v>1</v>
      </c>
      <c r="G1474" s="104"/>
      <c r="H1474" s="147">
        <v>0.5</v>
      </c>
    </row>
    <row r="1475" spans="1:8" ht="12.75">
      <c r="A1475" s="265"/>
      <c r="B1475" s="9" t="s">
        <v>159</v>
      </c>
      <c r="C1475" s="205" t="s">
        <v>778</v>
      </c>
      <c r="D1475" s="104">
        <v>14</v>
      </c>
      <c r="E1475" s="104">
        <v>6</v>
      </c>
      <c r="F1475" s="104">
        <v>6</v>
      </c>
      <c r="G1475" s="104">
        <v>0</v>
      </c>
      <c r="H1475" s="147">
        <v>0.6</v>
      </c>
    </row>
    <row r="1476" spans="1:8" ht="12.75">
      <c r="A1476" s="261"/>
      <c r="B1476" s="6" t="s">
        <v>159</v>
      </c>
      <c r="C1476" s="93" t="s">
        <v>777</v>
      </c>
      <c r="D1476" s="123">
        <v>2</v>
      </c>
      <c r="E1476" s="123">
        <v>2</v>
      </c>
      <c r="F1476" s="123">
        <v>2</v>
      </c>
      <c r="G1476" s="123">
        <v>0</v>
      </c>
      <c r="H1476" s="170">
        <v>0.6</v>
      </c>
    </row>
    <row r="1477" spans="1:8" ht="12.75">
      <c r="A1477" s="262">
        <v>6</v>
      </c>
      <c r="B1477" s="4" t="s">
        <v>208</v>
      </c>
      <c r="C1477" s="39"/>
      <c r="D1477" s="116">
        <f>SUM(D1478:D1479)</f>
        <v>37</v>
      </c>
      <c r="E1477" s="116">
        <f>SUM(E1478:E1479)</f>
        <v>21</v>
      </c>
      <c r="F1477" s="116">
        <f>SUM(F1478:F1479)</f>
        <v>21</v>
      </c>
      <c r="G1477" s="116">
        <f>SUM(G1478:G1479)</f>
        <v>0</v>
      </c>
      <c r="H1477" s="162"/>
    </row>
    <row r="1478" spans="1:8" ht="12.75">
      <c r="A1478" s="265"/>
      <c r="B1478" s="9" t="s">
        <v>81</v>
      </c>
      <c r="C1478" s="205" t="s">
        <v>717</v>
      </c>
      <c r="D1478" s="104">
        <v>24</v>
      </c>
      <c r="E1478" s="104">
        <v>10</v>
      </c>
      <c r="F1478" s="104">
        <v>10</v>
      </c>
      <c r="G1478" s="104"/>
      <c r="H1478" s="147">
        <v>0.3</v>
      </c>
    </row>
    <row r="1479" spans="1:8" ht="12.75">
      <c r="A1479" s="261"/>
      <c r="B1479" s="6" t="s">
        <v>159</v>
      </c>
      <c r="C1479" s="93" t="s">
        <v>779</v>
      </c>
      <c r="D1479" s="123">
        <v>13</v>
      </c>
      <c r="E1479" s="123">
        <v>11</v>
      </c>
      <c r="F1479" s="123">
        <v>11</v>
      </c>
      <c r="G1479" s="123">
        <v>0</v>
      </c>
      <c r="H1479" s="170">
        <v>0.5</v>
      </c>
    </row>
    <row r="1480" spans="1:8" ht="12.75">
      <c r="A1480" s="257">
        <v>7</v>
      </c>
      <c r="B1480" s="2" t="s">
        <v>108</v>
      </c>
      <c r="C1480" s="35"/>
      <c r="D1480" s="102">
        <f>SUM(D1481:D1481)</f>
        <v>4</v>
      </c>
      <c r="E1480" s="102">
        <f>SUM(E1481:E1481)</f>
        <v>3</v>
      </c>
      <c r="F1480" s="102">
        <f>SUM(F1481:F1481)</f>
        <v>3</v>
      </c>
      <c r="G1480" s="102">
        <f>SUM(G1481:G1481)</f>
        <v>0</v>
      </c>
      <c r="H1480" s="144"/>
    </row>
    <row r="1481" spans="1:8" ht="12.75">
      <c r="A1481" s="265"/>
      <c r="B1481" s="9" t="s">
        <v>81</v>
      </c>
      <c r="C1481" s="205" t="s">
        <v>700</v>
      </c>
      <c r="D1481" s="104">
        <v>4</v>
      </c>
      <c r="E1481" s="104">
        <v>3</v>
      </c>
      <c r="F1481" s="104">
        <v>3</v>
      </c>
      <c r="G1481" s="104"/>
      <c r="H1481" s="147">
        <v>0.3</v>
      </c>
    </row>
    <row r="1482" spans="1:8" ht="12.75">
      <c r="A1482" s="257">
        <v>8</v>
      </c>
      <c r="B1482" s="2" t="s">
        <v>113</v>
      </c>
      <c r="C1482" s="35"/>
      <c r="D1482" s="102">
        <f>SUM(D1483:D1485)</f>
        <v>302</v>
      </c>
      <c r="E1482" s="102">
        <f>SUM(E1483:E1485)</f>
        <v>233</v>
      </c>
      <c r="F1482" s="102">
        <f>SUM(F1483:F1485)</f>
        <v>233</v>
      </c>
      <c r="G1482" s="102">
        <f>SUM(G1483:G1485)</f>
        <v>0</v>
      </c>
      <c r="H1482" s="144"/>
    </row>
    <row r="1483" spans="1:8" ht="12.75">
      <c r="A1483" s="260"/>
      <c r="B1483" s="5" t="s">
        <v>134</v>
      </c>
      <c r="C1483" s="57" t="s">
        <v>542</v>
      </c>
      <c r="D1483" s="126">
        <v>200</v>
      </c>
      <c r="E1483" s="126">
        <v>189</v>
      </c>
      <c r="F1483" s="126">
        <v>189</v>
      </c>
      <c r="G1483" s="126">
        <v>0</v>
      </c>
      <c r="H1483" s="174">
        <v>0.4</v>
      </c>
    </row>
    <row r="1484" spans="1:8" ht="12.75">
      <c r="A1484" s="262"/>
      <c r="B1484" s="7" t="s">
        <v>81</v>
      </c>
      <c r="C1484" s="39" t="s">
        <v>713</v>
      </c>
      <c r="D1484" s="122">
        <v>39</v>
      </c>
      <c r="E1484" s="122">
        <v>24</v>
      </c>
      <c r="F1484" s="122">
        <v>24</v>
      </c>
      <c r="G1484" s="122"/>
      <c r="H1484" s="162">
        <v>0.3</v>
      </c>
    </row>
    <row r="1485" spans="1:8" ht="12.75">
      <c r="A1485" s="262"/>
      <c r="B1485" s="7" t="s">
        <v>81</v>
      </c>
      <c r="C1485" s="39" t="s">
        <v>714</v>
      </c>
      <c r="D1485" s="122">
        <v>63</v>
      </c>
      <c r="E1485" s="122">
        <v>20</v>
      </c>
      <c r="F1485" s="122">
        <v>20</v>
      </c>
      <c r="G1485" s="122"/>
      <c r="H1485" s="162">
        <v>0.5</v>
      </c>
    </row>
    <row r="1486" spans="1:8" ht="12.75">
      <c r="A1486" s="257">
        <v>9</v>
      </c>
      <c r="B1486" s="2" t="s">
        <v>365</v>
      </c>
      <c r="C1486" s="35"/>
      <c r="D1486" s="102">
        <f>SUM(D1487:D1487)</f>
        <v>12</v>
      </c>
      <c r="E1486" s="102">
        <f>SUM(E1487:E1487)</f>
        <v>12</v>
      </c>
      <c r="F1486" s="102">
        <f>SUM(F1487:F1487)</f>
        <v>12</v>
      </c>
      <c r="G1486" s="102">
        <f>SUM(G1487:G1487)</f>
        <v>0</v>
      </c>
      <c r="H1486" s="144"/>
    </row>
    <row r="1487" spans="1:8" ht="12.75">
      <c r="A1487" s="261"/>
      <c r="B1487" s="6" t="s">
        <v>81</v>
      </c>
      <c r="C1487" s="93" t="s">
        <v>700</v>
      </c>
      <c r="D1487" s="123">
        <v>12</v>
      </c>
      <c r="E1487" s="123">
        <v>12</v>
      </c>
      <c r="F1487" s="123">
        <v>12</v>
      </c>
      <c r="G1487" s="123"/>
      <c r="H1487" s="170">
        <v>0.3</v>
      </c>
    </row>
    <row r="1488" spans="1:8" s="3" customFormat="1" ht="12.75">
      <c r="A1488" s="257">
        <v>10</v>
      </c>
      <c r="B1488" s="2" t="s">
        <v>82</v>
      </c>
      <c r="C1488" s="35"/>
      <c r="D1488" s="102">
        <f>SUM(D1489:D1489)</f>
        <v>12</v>
      </c>
      <c r="E1488" s="102">
        <f>SUM(E1489:E1489)</f>
        <v>12</v>
      </c>
      <c r="F1488" s="102">
        <f>SUM(F1489:F1489)</f>
        <v>12</v>
      </c>
      <c r="G1488" s="102">
        <f>SUM(G1489:G1489)</f>
        <v>0</v>
      </c>
      <c r="H1488" s="144"/>
    </row>
    <row r="1489" spans="1:8" ht="12.75">
      <c r="A1489" s="261"/>
      <c r="B1489" s="6" t="s">
        <v>81</v>
      </c>
      <c r="C1489" s="93" t="s">
        <v>699</v>
      </c>
      <c r="D1489" s="123">
        <v>12</v>
      </c>
      <c r="E1489" s="123">
        <v>12</v>
      </c>
      <c r="F1489" s="123">
        <v>12</v>
      </c>
      <c r="G1489" s="123"/>
      <c r="H1489" s="170">
        <v>0.35</v>
      </c>
    </row>
    <row r="1490" spans="1:8" ht="12.75">
      <c r="A1490" s="257">
        <v>11</v>
      </c>
      <c r="B1490" s="2" t="s">
        <v>143</v>
      </c>
      <c r="C1490" s="44"/>
      <c r="D1490" s="102">
        <f>SUM(D1491:D1492)</f>
        <v>12</v>
      </c>
      <c r="E1490" s="102">
        <f>SUM(E1491:E1492)</f>
        <v>3</v>
      </c>
      <c r="F1490" s="102">
        <f>SUM(F1491:F1492)</f>
        <v>3</v>
      </c>
      <c r="G1490" s="102">
        <f>SUM(G1491:G1492)</f>
        <v>0</v>
      </c>
      <c r="H1490" s="143"/>
    </row>
    <row r="1491" spans="1:8" ht="12.75">
      <c r="A1491" s="263"/>
      <c r="B1491" s="48" t="s">
        <v>81</v>
      </c>
      <c r="C1491" s="19" t="s">
        <v>715</v>
      </c>
      <c r="D1491" s="125">
        <v>10</v>
      </c>
      <c r="E1491" s="125">
        <v>1</v>
      </c>
      <c r="F1491" s="125">
        <v>1</v>
      </c>
      <c r="G1491" s="125"/>
      <c r="H1491" s="171">
        <v>0.3</v>
      </c>
    </row>
    <row r="1492" spans="1:8" ht="12.75">
      <c r="A1492" s="265"/>
      <c r="B1492" s="9" t="s">
        <v>81</v>
      </c>
      <c r="C1492" s="205" t="s">
        <v>716</v>
      </c>
      <c r="D1492" s="104">
        <v>2</v>
      </c>
      <c r="E1492" s="104">
        <v>2</v>
      </c>
      <c r="F1492" s="104">
        <v>2</v>
      </c>
      <c r="G1492" s="104"/>
      <c r="H1492" s="147">
        <v>0.2</v>
      </c>
    </row>
    <row r="1493" spans="1:8" ht="12.75">
      <c r="A1493" s="257">
        <v>12</v>
      </c>
      <c r="B1493" s="2" t="s">
        <v>105</v>
      </c>
      <c r="C1493" s="35"/>
      <c r="D1493" s="102">
        <f>SUM(D1494:D1494)</f>
        <v>6</v>
      </c>
      <c r="E1493" s="102">
        <f>SUM(E1494:E1494)</f>
        <v>3</v>
      </c>
      <c r="F1493" s="102">
        <f>SUM(F1494:F1494)</f>
        <v>3</v>
      </c>
      <c r="G1493" s="102">
        <f>SUM(G1494:G1494)</f>
        <v>0</v>
      </c>
      <c r="H1493" s="144"/>
    </row>
    <row r="1494" spans="1:8" ht="12.75">
      <c r="A1494" s="261"/>
      <c r="B1494" s="6" t="s">
        <v>81</v>
      </c>
      <c r="C1494" s="93" t="s">
        <v>700</v>
      </c>
      <c r="D1494" s="123">
        <v>6</v>
      </c>
      <c r="E1494" s="123">
        <v>3</v>
      </c>
      <c r="F1494" s="123">
        <v>3</v>
      </c>
      <c r="G1494" s="123"/>
      <c r="H1494" s="170">
        <v>0.2</v>
      </c>
    </row>
    <row r="1495" spans="1:8" ht="12.75">
      <c r="A1495" s="257">
        <v>13</v>
      </c>
      <c r="B1495" s="2" t="s">
        <v>259</v>
      </c>
      <c r="C1495" s="35"/>
      <c r="D1495" s="102">
        <f>SUM(D1496:D1498)</f>
        <v>120</v>
      </c>
      <c r="E1495" s="102">
        <f>SUM(E1496:E1498)</f>
        <v>58</v>
      </c>
      <c r="F1495" s="102">
        <f>SUM(F1496:F1498)</f>
        <v>58</v>
      </c>
      <c r="G1495" s="102">
        <f>SUM(G1496:G1498)</f>
        <v>0</v>
      </c>
      <c r="H1495" s="144"/>
    </row>
    <row r="1496" spans="1:8" ht="12.75">
      <c r="A1496" s="272"/>
      <c r="B1496" s="5" t="s">
        <v>81</v>
      </c>
      <c r="C1496" s="57" t="s">
        <v>699</v>
      </c>
      <c r="D1496" s="126">
        <v>23</v>
      </c>
      <c r="E1496" s="126">
        <v>23</v>
      </c>
      <c r="F1496" s="126">
        <v>23</v>
      </c>
      <c r="G1496" s="126"/>
      <c r="H1496" s="174">
        <v>0.2</v>
      </c>
    </row>
    <row r="1497" spans="1:8" ht="12.75">
      <c r="A1497" s="272"/>
      <c r="B1497" s="5" t="s">
        <v>81</v>
      </c>
      <c r="C1497" s="57" t="s">
        <v>713</v>
      </c>
      <c r="D1497" s="126">
        <v>38</v>
      </c>
      <c r="E1497" s="126">
        <v>3</v>
      </c>
      <c r="F1497" s="126">
        <v>3</v>
      </c>
      <c r="G1497" s="126"/>
      <c r="H1497" s="174">
        <v>0.2</v>
      </c>
    </row>
    <row r="1498" spans="1:8" ht="12.75">
      <c r="A1498" s="272"/>
      <c r="B1498" s="5" t="s">
        <v>81</v>
      </c>
      <c r="C1498" s="57" t="s">
        <v>714</v>
      </c>
      <c r="D1498" s="126">
        <v>59</v>
      </c>
      <c r="E1498" s="126">
        <v>32</v>
      </c>
      <c r="F1498" s="126">
        <v>32</v>
      </c>
      <c r="G1498" s="126"/>
      <c r="H1498" s="174">
        <v>0.5</v>
      </c>
    </row>
    <row r="1499" spans="1:8" ht="12.75">
      <c r="A1499" s="257">
        <v>14</v>
      </c>
      <c r="B1499" s="2" t="s">
        <v>366</v>
      </c>
      <c r="C1499" s="35"/>
      <c r="D1499" s="102">
        <f>SUM(D1500:D1501)</f>
        <v>71</v>
      </c>
      <c r="E1499" s="102">
        <f>SUM(E1500:E1501)</f>
        <v>68</v>
      </c>
      <c r="F1499" s="102">
        <f>SUM(F1500:F1501)</f>
        <v>68</v>
      </c>
      <c r="G1499" s="102">
        <f>SUM(G1500:G1501)</f>
        <v>0</v>
      </c>
      <c r="H1499" s="144"/>
    </row>
    <row r="1500" spans="1:8" ht="12.75">
      <c r="A1500" s="263"/>
      <c r="B1500" s="48" t="s">
        <v>81</v>
      </c>
      <c r="C1500" s="19" t="s">
        <v>699</v>
      </c>
      <c r="D1500" s="125">
        <v>20</v>
      </c>
      <c r="E1500" s="125">
        <v>20</v>
      </c>
      <c r="F1500" s="125">
        <v>20</v>
      </c>
      <c r="G1500" s="125"/>
      <c r="H1500" s="171">
        <v>0.15</v>
      </c>
    </row>
    <row r="1501" spans="1:8" ht="12.75">
      <c r="A1501" s="265"/>
      <c r="B1501" s="9" t="s">
        <v>81</v>
      </c>
      <c r="C1501" s="205" t="s">
        <v>700</v>
      </c>
      <c r="D1501" s="104">
        <v>51</v>
      </c>
      <c r="E1501" s="104">
        <v>48</v>
      </c>
      <c r="F1501" s="104">
        <v>48</v>
      </c>
      <c r="G1501" s="104"/>
      <c r="H1501" s="147">
        <v>0.4</v>
      </c>
    </row>
    <row r="1502" spans="1:8" ht="12.75">
      <c r="A1502" s="257">
        <v>15</v>
      </c>
      <c r="B1502" s="2" t="s">
        <v>114</v>
      </c>
      <c r="C1502" s="35"/>
      <c r="D1502" s="102">
        <f>SUM(D1503:D1505)</f>
        <v>191</v>
      </c>
      <c r="E1502" s="102">
        <f>SUM(E1503:E1505)</f>
        <v>109</v>
      </c>
      <c r="F1502" s="102">
        <f>SUM(F1503:F1505)</f>
        <v>109</v>
      </c>
      <c r="G1502" s="102">
        <f>SUM(G1503:G1505)</f>
        <v>0</v>
      </c>
      <c r="H1502" s="144"/>
    </row>
    <row r="1503" spans="1:8" ht="12.75">
      <c r="A1503" s="262"/>
      <c r="B1503" s="7" t="s">
        <v>81</v>
      </c>
      <c r="C1503" s="39" t="s">
        <v>707</v>
      </c>
      <c r="D1503" s="122">
        <v>11</v>
      </c>
      <c r="E1503" s="122">
        <v>11</v>
      </c>
      <c r="F1503" s="122">
        <v>11</v>
      </c>
      <c r="G1503" s="122"/>
      <c r="H1503" s="162">
        <v>0.3</v>
      </c>
    </row>
    <row r="1504" spans="1:8" ht="12.75">
      <c r="A1504" s="262"/>
      <c r="B1504" s="7" t="s">
        <v>81</v>
      </c>
      <c r="C1504" s="39" t="s">
        <v>713</v>
      </c>
      <c r="D1504" s="122">
        <v>54</v>
      </c>
      <c r="E1504" s="122">
        <v>50</v>
      </c>
      <c r="F1504" s="122">
        <v>50</v>
      </c>
      <c r="G1504" s="122"/>
      <c r="H1504" s="162">
        <v>0.5</v>
      </c>
    </row>
    <row r="1505" spans="1:8" ht="12.75">
      <c r="A1505" s="262"/>
      <c r="B1505" s="7" t="s">
        <v>81</v>
      </c>
      <c r="C1505" s="39" t="s">
        <v>708</v>
      </c>
      <c r="D1505" s="122">
        <v>126</v>
      </c>
      <c r="E1505" s="122">
        <v>48</v>
      </c>
      <c r="F1505" s="122">
        <v>48</v>
      </c>
      <c r="G1505" s="122"/>
      <c r="H1505" s="162">
        <v>0.7</v>
      </c>
    </row>
    <row r="1506" spans="1:8" ht="12.75">
      <c r="A1506" s="257">
        <v>16</v>
      </c>
      <c r="B1506" s="2" t="s">
        <v>341</v>
      </c>
      <c r="C1506" s="35"/>
      <c r="D1506" s="102">
        <f>SUM(D1507:D1507)</f>
        <v>2</v>
      </c>
      <c r="E1506" s="102">
        <f>SUM(E1507:E1507)</f>
        <v>2</v>
      </c>
      <c r="F1506" s="102">
        <f>SUM(F1507:F1507)</f>
        <v>2</v>
      </c>
      <c r="G1506" s="102">
        <f>SUM(G1507:G1507)</f>
        <v>0</v>
      </c>
      <c r="H1506" s="144"/>
    </row>
    <row r="1507" spans="1:8" ht="12.75">
      <c r="A1507" s="261"/>
      <c r="B1507" s="6" t="s">
        <v>81</v>
      </c>
      <c r="C1507" s="93" t="s">
        <v>699</v>
      </c>
      <c r="D1507" s="123">
        <v>2</v>
      </c>
      <c r="E1507" s="123">
        <v>2</v>
      </c>
      <c r="F1507" s="123">
        <v>2</v>
      </c>
      <c r="G1507" s="123"/>
      <c r="H1507" s="170">
        <v>0.2</v>
      </c>
    </row>
    <row r="1508" spans="1:8" ht="12.75">
      <c r="A1508" s="257">
        <v>17</v>
      </c>
      <c r="B1508" s="2" t="s">
        <v>132</v>
      </c>
      <c r="C1508" s="35"/>
      <c r="D1508" s="102">
        <f>SUM(D1509:D1511)</f>
        <v>106</v>
      </c>
      <c r="E1508" s="102">
        <f>SUM(E1509:E1511)</f>
        <v>27</v>
      </c>
      <c r="F1508" s="102">
        <f>SUM(F1509:F1511)</f>
        <v>27</v>
      </c>
      <c r="G1508" s="102">
        <f>SUM(G1509:G1511)</f>
        <v>0</v>
      </c>
      <c r="H1508" s="144"/>
    </row>
    <row r="1509" spans="1:8" ht="12.75">
      <c r="A1509" s="262"/>
      <c r="B1509" s="7" t="s">
        <v>81</v>
      </c>
      <c r="C1509" s="39" t="s">
        <v>700</v>
      </c>
      <c r="D1509" s="122">
        <v>24</v>
      </c>
      <c r="E1509" s="122">
        <v>19</v>
      </c>
      <c r="F1509" s="122">
        <v>19</v>
      </c>
      <c r="G1509" s="122"/>
      <c r="H1509" s="162">
        <v>0.3</v>
      </c>
    </row>
    <row r="1510" spans="1:8" ht="12.75">
      <c r="A1510" s="263"/>
      <c r="B1510" s="48" t="s">
        <v>81</v>
      </c>
      <c r="C1510" s="19" t="s">
        <v>700</v>
      </c>
      <c r="D1510" s="125">
        <v>8</v>
      </c>
      <c r="E1510" s="125">
        <v>5</v>
      </c>
      <c r="F1510" s="125">
        <v>5</v>
      </c>
      <c r="G1510" s="125"/>
      <c r="H1510" s="171">
        <v>0.7</v>
      </c>
    </row>
    <row r="1511" spans="1:8" ht="12.75">
      <c r="A1511" s="265"/>
      <c r="B1511" s="9" t="s">
        <v>81</v>
      </c>
      <c r="C1511" s="205" t="s">
        <v>708</v>
      </c>
      <c r="D1511" s="104">
        <v>74</v>
      </c>
      <c r="E1511" s="104">
        <v>3</v>
      </c>
      <c r="F1511" s="104">
        <v>3</v>
      </c>
      <c r="G1511" s="104"/>
      <c r="H1511" s="147">
        <v>0.5</v>
      </c>
    </row>
    <row r="1512" spans="1:8" ht="12.75">
      <c r="A1512" s="257">
        <v>18</v>
      </c>
      <c r="B1512" s="2" t="s">
        <v>362</v>
      </c>
      <c r="C1512" s="35"/>
      <c r="D1512" s="102">
        <f>SUM(D1513:D1513)</f>
        <v>13</v>
      </c>
      <c r="E1512" s="102">
        <f>SUM(E1513:E1513)</f>
        <v>12</v>
      </c>
      <c r="F1512" s="102">
        <f>SUM(F1513:F1513)</f>
        <v>12</v>
      </c>
      <c r="G1512" s="102">
        <f>SUM(G1513:G1513)</f>
        <v>0</v>
      </c>
      <c r="H1512" s="144"/>
    </row>
    <row r="1513" spans="1:8" ht="12.75">
      <c r="A1513" s="265"/>
      <c r="B1513" s="9" t="s">
        <v>81</v>
      </c>
      <c r="C1513" s="205" t="s">
        <v>699</v>
      </c>
      <c r="D1513" s="104">
        <v>13</v>
      </c>
      <c r="E1513" s="104">
        <v>12</v>
      </c>
      <c r="F1513" s="104">
        <v>12</v>
      </c>
      <c r="G1513" s="104"/>
      <c r="H1513" s="147">
        <v>0.25</v>
      </c>
    </row>
    <row r="1514" spans="1:8" ht="12.75">
      <c r="A1514" s="274">
        <v>19</v>
      </c>
      <c r="B1514" s="2" t="s">
        <v>128</v>
      </c>
      <c r="C1514" s="35"/>
      <c r="D1514" s="102">
        <f>SUM(D1515)</f>
        <v>225</v>
      </c>
      <c r="E1514" s="102">
        <f>SUM(E1515)</f>
        <v>225</v>
      </c>
      <c r="F1514" s="102">
        <f>SUM(F1515)</f>
        <v>225</v>
      </c>
      <c r="G1514" s="102">
        <f>SUM(G1515)</f>
        <v>0</v>
      </c>
      <c r="H1514" s="144"/>
    </row>
    <row r="1515" spans="1:10" ht="12.75">
      <c r="A1515" s="283"/>
      <c r="B1515" s="6" t="s">
        <v>127</v>
      </c>
      <c r="C1515" s="93" t="s">
        <v>489</v>
      </c>
      <c r="D1515" s="123">
        <v>225</v>
      </c>
      <c r="E1515" s="123">
        <v>225</v>
      </c>
      <c r="F1515" s="123">
        <v>225</v>
      </c>
      <c r="G1515" s="123">
        <v>0</v>
      </c>
      <c r="H1515" s="170">
        <v>0.15</v>
      </c>
      <c r="J1515" s="3"/>
    </row>
    <row r="1516" spans="1:8" ht="12.75">
      <c r="A1516" s="286">
        <v>20</v>
      </c>
      <c r="B1516" s="27" t="s">
        <v>173</v>
      </c>
      <c r="C1516" s="38"/>
      <c r="D1516" s="118">
        <f>SUM(D1517:D1519)</f>
        <v>179</v>
      </c>
      <c r="E1516" s="118">
        <f>SUM(E1517:E1519)</f>
        <v>124</v>
      </c>
      <c r="F1516" s="118">
        <f>SUM(F1517:F1519)</f>
        <v>124</v>
      </c>
      <c r="G1516" s="118">
        <f>SUM(G1517:G1519)</f>
        <v>0</v>
      </c>
      <c r="H1516" s="165"/>
    </row>
    <row r="1517" spans="1:8" ht="12.75">
      <c r="A1517" s="275"/>
      <c r="B1517" s="5" t="s">
        <v>81</v>
      </c>
      <c r="C1517" s="57" t="s">
        <v>699</v>
      </c>
      <c r="D1517" s="126">
        <v>79</v>
      </c>
      <c r="E1517" s="126">
        <v>78</v>
      </c>
      <c r="F1517" s="126">
        <v>78</v>
      </c>
      <c r="G1517" s="126"/>
      <c r="H1517" s="174">
        <v>0.2</v>
      </c>
    </row>
    <row r="1518" spans="1:8" ht="12.75">
      <c r="A1518" s="287"/>
      <c r="B1518" s="5" t="s">
        <v>81</v>
      </c>
      <c r="C1518" s="205" t="s">
        <v>700</v>
      </c>
      <c r="D1518" s="104">
        <v>87</v>
      </c>
      <c r="E1518" s="104">
        <v>33</v>
      </c>
      <c r="F1518" s="104">
        <v>33</v>
      </c>
      <c r="G1518" s="104"/>
      <c r="H1518" s="147">
        <v>0.2</v>
      </c>
    </row>
    <row r="1519" spans="1:8" ht="12.75">
      <c r="A1519" s="287"/>
      <c r="B1519" s="5" t="s">
        <v>81</v>
      </c>
      <c r="C1519" s="205" t="s">
        <v>699</v>
      </c>
      <c r="D1519" s="104">
        <v>13</v>
      </c>
      <c r="E1519" s="104">
        <v>13</v>
      </c>
      <c r="F1519" s="104">
        <v>13</v>
      </c>
      <c r="G1519" s="104"/>
      <c r="H1519" s="147">
        <v>0.2</v>
      </c>
    </row>
    <row r="1520" spans="1:8" ht="12.75">
      <c r="A1520" s="257">
        <v>21</v>
      </c>
      <c r="B1520" s="2" t="s">
        <v>117</v>
      </c>
      <c r="C1520" s="35"/>
      <c r="D1520" s="102">
        <f>SUM(D1521:D1521)</f>
        <v>48</v>
      </c>
      <c r="E1520" s="102">
        <f>SUM(E1521:E1521)</f>
        <v>48</v>
      </c>
      <c r="F1520" s="102">
        <f>SUM(F1521:F1521)</f>
        <v>48</v>
      </c>
      <c r="G1520" s="102">
        <f>SUM(G1521:G1521)</f>
        <v>0</v>
      </c>
      <c r="H1520" s="144"/>
    </row>
    <row r="1521" spans="1:8" ht="12.75">
      <c r="A1521" s="265"/>
      <c r="B1521" s="9" t="s">
        <v>81</v>
      </c>
      <c r="C1521" s="205" t="s">
        <v>699</v>
      </c>
      <c r="D1521" s="104">
        <v>48</v>
      </c>
      <c r="E1521" s="104">
        <v>48</v>
      </c>
      <c r="F1521" s="104">
        <v>48</v>
      </c>
      <c r="G1521" s="104"/>
      <c r="H1521" s="147">
        <v>0.3</v>
      </c>
    </row>
    <row r="1522" spans="1:8" ht="12.75">
      <c r="A1522" s="257">
        <v>22</v>
      </c>
      <c r="B1522" s="2" t="s">
        <v>75</v>
      </c>
      <c r="C1522" s="35"/>
      <c r="D1522" s="102">
        <f>SUM(D1523:D1523)</f>
        <v>77</v>
      </c>
      <c r="E1522" s="102">
        <f>SUM(E1523:E1523)</f>
        <v>37</v>
      </c>
      <c r="F1522" s="102">
        <f>SUM(F1523:F1523)</f>
        <v>37</v>
      </c>
      <c r="G1522" s="102">
        <f>SUM(G1523:G1523)</f>
        <v>0</v>
      </c>
      <c r="H1522" s="144"/>
    </row>
    <row r="1523" spans="1:8" ht="12.75">
      <c r="A1523" s="272"/>
      <c r="B1523" s="5" t="s">
        <v>81</v>
      </c>
      <c r="C1523" s="57" t="s">
        <v>708</v>
      </c>
      <c r="D1523" s="126">
        <v>77</v>
      </c>
      <c r="E1523" s="126">
        <v>37</v>
      </c>
      <c r="F1523" s="126">
        <v>37</v>
      </c>
      <c r="G1523" s="126"/>
      <c r="H1523" s="174">
        <v>0.3</v>
      </c>
    </row>
    <row r="1524" spans="1:8" ht="12.75">
      <c r="A1524" s="257">
        <v>23</v>
      </c>
      <c r="B1524" s="2" t="s">
        <v>285</v>
      </c>
      <c r="C1524" s="35"/>
      <c r="D1524" s="102">
        <f>SUM(D1525:D1526)</f>
        <v>335</v>
      </c>
      <c r="E1524" s="102">
        <f>SUM(E1525:E1526)</f>
        <v>35</v>
      </c>
      <c r="F1524" s="102">
        <f>SUM(F1525:F1526)</f>
        <v>35</v>
      </c>
      <c r="G1524" s="102">
        <f>SUM(G1525:G1526)</f>
        <v>0</v>
      </c>
      <c r="H1524" s="144"/>
    </row>
    <row r="1525" spans="1:8" ht="12.75">
      <c r="A1525" s="263"/>
      <c r="B1525" s="48" t="s">
        <v>81</v>
      </c>
      <c r="C1525" s="19" t="s">
        <v>713</v>
      </c>
      <c r="D1525" s="125">
        <v>198</v>
      </c>
      <c r="E1525" s="125">
        <v>7</v>
      </c>
      <c r="F1525" s="125">
        <v>7</v>
      </c>
      <c r="G1525" s="125"/>
      <c r="H1525" s="171">
        <v>0.3</v>
      </c>
    </row>
    <row r="1526" spans="1:8" ht="12.75">
      <c r="A1526" s="261"/>
      <c r="B1526" s="6" t="s">
        <v>81</v>
      </c>
      <c r="C1526" s="93" t="s">
        <v>718</v>
      </c>
      <c r="D1526" s="123">
        <v>137</v>
      </c>
      <c r="E1526" s="123">
        <v>28</v>
      </c>
      <c r="F1526" s="123">
        <v>28</v>
      </c>
      <c r="G1526" s="123"/>
      <c r="H1526" s="170">
        <v>0.5</v>
      </c>
    </row>
    <row r="1527" spans="1:8" ht="12.75">
      <c r="A1527" s="257">
        <v>24</v>
      </c>
      <c r="B1527" s="2" t="s">
        <v>161</v>
      </c>
      <c r="C1527" s="35"/>
      <c r="D1527" s="102">
        <f>SUM(D1528:D1528)</f>
        <v>27</v>
      </c>
      <c r="E1527" s="102">
        <f>SUM(E1528:E1528)</f>
        <v>27</v>
      </c>
      <c r="F1527" s="102">
        <f>SUM(F1528:F1528)</f>
        <v>27</v>
      </c>
      <c r="G1527" s="102">
        <f>SUM(G1528:G1528)</f>
        <v>0</v>
      </c>
      <c r="H1527" s="144"/>
    </row>
    <row r="1528" spans="1:8" ht="12.75">
      <c r="A1528" s="272"/>
      <c r="B1528" s="5" t="s">
        <v>81</v>
      </c>
      <c r="C1528" s="57" t="s">
        <v>699</v>
      </c>
      <c r="D1528" s="126">
        <v>27</v>
      </c>
      <c r="E1528" s="126">
        <v>27</v>
      </c>
      <c r="F1528" s="126">
        <v>27</v>
      </c>
      <c r="G1528" s="126"/>
      <c r="H1528" s="174">
        <v>0.5</v>
      </c>
    </row>
    <row r="1529" spans="1:9" ht="12.75">
      <c r="A1529" s="257">
        <v>25</v>
      </c>
      <c r="B1529" s="2" t="s">
        <v>118</v>
      </c>
      <c r="C1529" s="35"/>
      <c r="D1529" s="102">
        <f>SUM(D1530:D1534)</f>
        <v>521</v>
      </c>
      <c r="E1529" s="102">
        <f>SUM(E1530:E1534)</f>
        <v>173</v>
      </c>
      <c r="F1529" s="102">
        <f>SUM(F1530:F1534)</f>
        <v>173</v>
      </c>
      <c r="G1529" s="102">
        <f>SUM(G1530:G1534)</f>
        <v>0</v>
      </c>
      <c r="H1529" s="144"/>
      <c r="I1529" s="14"/>
    </row>
    <row r="1530" spans="1:8" ht="12.75">
      <c r="A1530" s="265"/>
      <c r="B1530" s="9" t="s">
        <v>81</v>
      </c>
      <c r="C1530" s="205" t="s">
        <v>699</v>
      </c>
      <c r="D1530" s="104">
        <v>60</v>
      </c>
      <c r="E1530" s="104">
        <v>60</v>
      </c>
      <c r="F1530" s="104">
        <v>60</v>
      </c>
      <c r="G1530" s="104"/>
      <c r="H1530" s="147">
        <v>0.2</v>
      </c>
    </row>
    <row r="1531" spans="1:8" ht="12.75">
      <c r="A1531" s="265"/>
      <c r="B1531" s="9" t="s">
        <v>81</v>
      </c>
      <c r="C1531" s="205" t="s">
        <v>708</v>
      </c>
      <c r="D1531" s="104">
        <v>20</v>
      </c>
      <c r="E1531" s="104">
        <v>20</v>
      </c>
      <c r="F1531" s="104">
        <v>20</v>
      </c>
      <c r="G1531" s="104"/>
      <c r="H1531" s="147">
        <v>0.2</v>
      </c>
    </row>
    <row r="1532" spans="1:8" ht="12.75">
      <c r="A1532" s="265"/>
      <c r="B1532" s="9" t="s">
        <v>81</v>
      </c>
      <c r="C1532" s="205" t="s">
        <v>718</v>
      </c>
      <c r="D1532" s="104">
        <v>43</v>
      </c>
      <c r="E1532" s="104">
        <v>4</v>
      </c>
      <c r="F1532" s="104">
        <v>4</v>
      </c>
      <c r="G1532" s="104"/>
      <c r="H1532" s="147">
        <v>0.3</v>
      </c>
    </row>
    <row r="1533" spans="1:8" ht="12.75">
      <c r="A1533" s="265"/>
      <c r="B1533" s="9" t="s">
        <v>81</v>
      </c>
      <c r="C1533" s="205" t="s">
        <v>719</v>
      </c>
      <c r="D1533" s="104">
        <v>153</v>
      </c>
      <c r="E1533" s="104">
        <v>80</v>
      </c>
      <c r="F1533" s="104">
        <v>80</v>
      </c>
      <c r="G1533" s="104"/>
      <c r="H1533" s="147">
        <v>0.2</v>
      </c>
    </row>
    <row r="1534" spans="1:8" ht="13.5" thickBot="1">
      <c r="A1534" s="265"/>
      <c r="B1534" s="9" t="s">
        <v>81</v>
      </c>
      <c r="C1534" s="205" t="s">
        <v>720</v>
      </c>
      <c r="D1534" s="104">
        <v>245</v>
      </c>
      <c r="E1534" s="104">
        <v>9</v>
      </c>
      <c r="F1534" s="104">
        <v>9</v>
      </c>
      <c r="G1534" s="104"/>
      <c r="H1534" s="147">
        <v>0.3</v>
      </c>
    </row>
    <row r="1535" spans="1:9" ht="13.5" thickBot="1">
      <c r="A1535" s="313"/>
      <c r="B1535" s="314" t="s">
        <v>154</v>
      </c>
      <c r="C1535" s="315"/>
      <c r="D1535" s="346">
        <f>D1529+D1527+D1524+D1522+D1520+D1516+D1514+D1512+D1508+D1506+D1502+D1499+D1495+D1493+D1490+D1488+D1486+D1482+D1480+D1477+D1471+D1467+D1465+D1462+D1460</f>
        <v>2668</v>
      </c>
      <c r="E1535" s="346">
        <f>E1529+E1527+E1524+E1522+E1520+E1516+E1514+E1512+E1508+E1506+E1502+E1499+E1495+E1493+E1490+E1488+E1486+E1482+E1480+E1477+E1471+E1467+E1465+E1462+E1460</f>
        <v>1519</v>
      </c>
      <c r="F1535" s="346">
        <f>F1529+F1527+F1524+F1522+F1520+F1516+F1514+F1512+F1508+F1506+F1502+F1499+F1495+F1493+F1490+F1488+F1486+F1482+F1480+F1477+F1471+F1467+F1465+F1462+F1460</f>
        <v>1519</v>
      </c>
      <c r="G1535" s="346">
        <f>G1529+G1527+G1524+G1522+G1520+G1516+G1514+G1512+G1508+G1506+G1502+G1499+G1495+G1493+G1490+G1488+G1486+G1482+G1480+G1477+G1471+G1467+G1465+G1462+G1460</f>
        <v>0</v>
      </c>
      <c r="H1535" s="347"/>
      <c r="I1535" s="45"/>
    </row>
    <row r="1536" spans="1:8" ht="13.5" thickBot="1">
      <c r="A1536" s="323" t="s">
        <v>79</v>
      </c>
      <c r="B1536" s="324" t="s">
        <v>16</v>
      </c>
      <c r="C1536" s="325"/>
      <c r="D1536" s="349">
        <f>D1432+D1458+D1535</f>
        <v>11161</v>
      </c>
      <c r="E1536" s="349">
        <f>E1432+E1458+E1535</f>
        <v>8890</v>
      </c>
      <c r="F1536" s="349">
        <f>F1432+F1458+F1535</f>
        <v>8784</v>
      </c>
      <c r="G1536" s="349">
        <f>G1432+G1458+G1535</f>
        <v>20</v>
      </c>
      <c r="H1536" s="350" t="s">
        <v>1</v>
      </c>
    </row>
    <row r="1537" spans="1:8" ht="12.75" customHeight="1">
      <c r="A1537" s="284"/>
      <c r="B1537" s="421" t="s">
        <v>30</v>
      </c>
      <c r="C1537" s="422"/>
      <c r="D1537" s="422"/>
      <c r="E1537" s="422"/>
      <c r="F1537" s="422"/>
      <c r="G1537" s="422"/>
      <c r="H1537" s="423"/>
    </row>
    <row r="1538" spans="1:8" ht="13.5" thickBot="1">
      <c r="A1538" s="269"/>
      <c r="B1538" s="13" t="s">
        <v>7</v>
      </c>
      <c r="C1538" s="46"/>
      <c r="D1538" s="124"/>
      <c r="E1538" s="124"/>
      <c r="F1538" s="124"/>
      <c r="G1538" s="124"/>
      <c r="H1538" s="150"/>
    </row>
    <row r="1539" spans="1:8" ht="13.5" thickBot="1">
      <c r="A1539" s="255"/>
      <c r="B1539" s="47" t="s">
        <v>123</v>
      </c>
      <c r="C1539" s="62"/>
      <c r="D1539" s="105">
        <v>0</v>
      </c>
      <c r="E1539" s="105">
        <v>0</v>
      </c>
      <c r="F1539" s="105">
        <v>0</v>
      </c>
      <c r="G1539" s="105">
        <v>0</v>
      </c>
      <c r="H1539" s="177"/>
    </row>
    <row r="1540" spans="1:8" ht="13.5" thickBot="1">
      <c r="A1540" s="270"/>
      <c r="B1540" s="12" t="s">
        <v>8</v>
      </c>
      <c r="C1540" s="19"/>
      <c r="D1540" s="125"/>
      <c r="E1540" s="125"/>
      <c r="F1540" s="125"/>
      <c r="G1540" s="125"/>
      <c r="H1540" s="171"/>
    </row>
    <row r="1541" spans="1:8" ht="13.5" thickBot="1">
      <c r="A1541" s="255"/>
      <c r="B1541" s="47" t="s">
        <v>138</v>
      </c>
      <c r="C1541" s="61"/>
      <c r="D1541" s="105">
        <v>0</v>
      </c>
      <c r="E1541" s="105">
        <v>0</v>
      </c>
      <c r="F1541" s="105">
        <v>0</v>
      </c>
      <c r="G1541" s="105">
        <v>0</v>
      </c>
      <c r="H1541" s="148"/>
    </row>
    <row r="1542" spans="1:8" ht="12.75">
      <c r="A1542" s="270"/>
      <c r="B1542" s="12" t="s">
        <v>6</v>
      </c>
      <c r="C1542" s="19"/>
      <c r="D1542" s="125"/>
      <c r="E1542" s="125" t="s">
        <v>1</v>
      </c>
      <c r="F1542" s="125"/>
      <c r="G1542" s="125"/>
      <c r="H1542" s="171"/>
    </row>
    <row r="1543" spans="1:8" ht="12.75">
      <c r="A1543" s="257" t="s">
        <v>265</v>
      </c>
      <c r="B1543" s="2" t="s">
        <v>148</v>
      </c>
      <c r="C1543" s="35"/>
      <c r="D1543" s="102">
        <f>SUM(D1544:D1549)</f>
        <v>6400</v>
      </c>
      <c r="E1543" s="102">
        <f>SUM(E1544:E1549)</f>
        <v>7120</v>
      </c>
      <c r="F1543" s="102">
        <f>SUM(F1544:F1549)</f>
        <v>7120</v>
      </c>
      <c r="G1543" s="102">
        <f>SUM(G1544:G1549)</f>
        <v>0</v>
      </c>
      <c r="H1543" s="144"/>
    </row>
    <row r="1544" spans="1:8" ht="12.75">
      <c r="A1544" s="260"/>
      <c r="B1544" s="5" t="s">
        <v>153</v>
      </c>
      <c r="C1544" s="57" t="s">
        <v>378</v>
      </c>
      <c r="D1544" s="126">
        <v>0</v>
      </c>
      <c r="E1544" s="126">
        <v>571</v>
      </c>
      <c r="F1544" s="126">
        <v>571</v>
      </c>
      <c r="G1544" s="126">
        <v>0</v>
      </c>
      <c r="H1544" s="174">
        <v>1.3</v>
      </c>
    </row>
    <row r="1545" spans="1:8" ht="12.75">
      <c r="A1545" s="260"/>
      <c r="B1545" s="5" t="s">
        <v>153</v>
      </c>
      <c r="C1545" s="57" t="s">
        <v>380</v>
      </c>
      <c r="D1545" s="126">
        <v>3000</v>
      </c>
      <c r="E1545" s="126">
        <v>2830</v>
      </c>
      <c r="F1545" s="126">
        <v>2830</v>
      </c>
      <c r="G1545" s="126">
        <v>0</v>
      </c>
      <c r="H1545" s="174">
        <v>1.2</v>
      </c>
    </row>
    <row r="1546" spans="1:8" ht="12.75">
      <c r="A1546" s="260"/>
      <c r="B1546" s="5" t="s">
        <v>153</v>
      </c>
      <c r="C1546" s="57" t="s">
        <v>396</v>
      </c>
      <c r="D1546" s="126">
        <v>3400</v>
      </c>
      <c r="E1546" s="126">
        <v>2135</v>
      </c>
      <c r="F1546" s="126">
        <v>2135</v>
      </c>
      <c r="G1546" s="126">
        <v>0</v>
      </c>
      <c r="H1546" s="174">
        <v>1.3</v>
      </c>
    </row>
    <row r="1547" spans="1:8" ht="12.75">
      <c r="A1547" s="260"/>
      <c r="B1547" s="5" t="s">
        <v>153</v>
      </c>
      <c r="C1547" s="57">
        <v>11</v>
      </c>
      <c r="D1547" s="126">
        <v>0</v>
      </c>
      <c r="E1547" s="126">
        <v>958</v>
      </c>
      <c r="F1547" s="126">
        <v>958</v>
      </c>
      <c r="G1547" s="126">
        <v>0</v>
      </c>
      <c r="H1547" s="174">
        <v>1.9</v>
      </c>
    </row>
    <row r="1548" spans="1:8" ht="12.75">
      <c r="A1548" s="260"/>
      <c r="B1548" s="5" t="s">
        <v>153</v>
      </c>
      <c r="C1548" s="57">
        <v>12</v>
      </c>
      <c r="D1548" s="126">
        <v>0</v>
      </c>
      <c r="E1548" s="126">
        <v>483</v>
      </c>
      <c r="F1548" s="126">
        <v>483</v>
      </c>
      <c r="G1548" s="126">
        <v>0</v>
      </c>
      <c r="H1548" s="174">
        <v>2.1</v>
      </c>
    </row>
    <row r="1549" spans="1:8" ht="13.5" thickBot="1">
      <c r="A1549" s="265"/>
      <c r="B1549" s="9" t="s">
        <v>153</v>
      </c>
      <c r="C1549" s="205">
        <v>13</v>
      </c>
      <c r="D1549" s="104">
        <v>0</v>
      </c>
      <c r="E1549" s="104">
        <v>143</v>
      </c>
      <c r="F1549" s="104">
        <v>143</v>
      </c>
      <c r="G1549" s="104">
        <v>0</v>
      </c>
      <c r="H1549" s="147">
        <v>2.2</v>
      </c>
    </row>
    <row r="1550" spans="1:10" s="3" customFormat="1" ht="13.5" thickBot="1">
      <c r="A1550" s="313"/>
      <c r="B1550" s="314" t="s">
        <v>154</v>
      </c>
      <c r="C1550" s="315"/>
      <c r="D1550" s="316">
        <f>D1543</f>
        <v>6400</v>
      </c>
      <c r="E1550" s="316">
        <f>E1543</f>
        <v>7120</v>
      </c>
      <c r="F1550" s="316">
        <f>F1543</f>
        <v>7120</v>
      </c>
      <c r="G1550" s="316">
        <f>SUM(G1544:G1549)</f>
        <v>0</v>
      </c>
      <c r="H1550" s="317"/>
      <c r="J1550" s="1"/>
    </row>
    <row r="1551" spans="1:8" ht="13.5" thickBot="1">
      <c r="A1551" s="323" t="s">
        <v>156</v>
      </c>
      <c r="B1551" s="324" t="s">
        <v>155</v>
      </c>
      <c r="C1551" s="325"/>
      <c r="D1551" s="349">
        <f>D1539+D1541+D1550</f>
        <v>6400</v>
      </c>
      <c r="E1551" s="349">
        <f>E1539+E1541+E1550</f>
        <v>7120</v>
      </c>
      <c r="F1551" s="349">
        <f>F1539+F1541+F1550</f>
        <v>7120</v>
      </c>
      <c r="G1551" s="349">
        <f>G1539+G1541+G1550</f>
        <v>0</v>
      </c>
      <c r="H1551" s="350" t="s">
        <v>1</v>
      </c>
    </row>
    <row r="1552" spans="1:8" ht="13.5" customHeight="1" thickBot="1">
      <c r="A1552" s="255"/>
      <c r="B1552" s="424" t="s">
        <v>31</v>
      </c>
      <c r="C1552" s="425"/>
      <c r="D1552" s="425"/>
      <c r="E1552" s="425"/>
      <c r="F1552" s="425"/>
      <c r="G1552" s="425"/>
      <c r="H1552" s="435"/>
    </row>
    <row r="1553" spans="1:8" ht="12.75">
      <c r="A1553" s="256"/>
      <c r="B1553" s="8" t="s">
        <v>7</v>
      </c>
      <c r="C1553" s="49"/>
      <c r="D1553" s="132"/>
      <c r="E1553" s="132"/>
      <c r="F1553" s="132"/>
      <c r="G1553" s="132"/>
      <c r="H1553" s="178"/>
    </row>
    <row r="1554" spans="1:8" ht="12.75">
      <c r="A1554" s="269"/>
      <c r="B1554" s="13" t="s">
        <v>8</v>
      </c>
      <c r="C1554" s="42"/>
      <c r="D1554" s="133"/>
      <c r="E1554" s="133"/>
      <c r="F1554" s="133"/>
      <c r="G1554" s="133"/>
      <c r="H1554" s="179"/>
    </row>
    <row r="1555" spans="1:8" ht="13.5" thickBot="1">
      <c r="A1555" s="264"/>
      <c r="B1555" s="386" t="s">
        <v>138</v>
      </c>
      <c r="C1555" s="211"/>
      <c r="D1555" s="212">
        <v>0</v>
      </c>
      <c r="E1555" s="212">
        <v>0</v>
      </c>
      <c r="F1555" s="212">
        <v>0</v>
      </c>
      <c r="G1555" s="212">
        <v>0</v>
      </c>
      <c r="H1555" s="151"/>
    </row>
    <row r="1556" spans="1:8" ht="13.5" thickBot="1">
      <c r="A1556" s="255" t="s">
        <v>176</v>
      </c>
      <c r="B1556" s="47" t="s">
        <v>37</v>
      </c>
      <c r="C1556" s="62"/>
      <c r="D1556" s="112">
        <f>D1555</f>
        <v>0</v>
      </c>
      <c r="E1556" s="112">
        <f>E1555</f>
        <v>0</v>
      </c>
      <c r="F1556" s="112">
        <f>F1555</f>
        <v>0</v>
      </c>
      <c r="G1556" s="112">
        <f>G1555</f>
        <v>0</v>
      </c>
      <c r="H1556" s="146" t="s">
        <v>1</v>
      </c>
    </row>
    <row r="1557" spans="1:8" ht="12.75">
      <c r="A1557" s="256"/>
      <c r="B1557" s="421" t="s">
        <v>23</v>
      </c>
      <c r="C1557" s="422"/>
      <c r="D1557" s="422"/>
      <c r="E1557" s="422"/>
      <c r="F1557" s="422"/>
      <c r="G1557" s="431"/>
      <c r="H1557" s="142"/>
    </row>
    <row r="1558" spans="1:8" ht="12.75">
      <c r="A1558" s="257" t="s">
        <v>265</v>
      </c>
      <c r="B1558" s="2" t="s">
        <v>171</v>
      </c>
      <c r="C1558" s="239"/>
      <c r="D1558" s="102">
        <f>SUM(D1559:D1560)</f>
        <v>901</v>
      </c>
      <c r="E1558" s="102">
        <f>SUM(E1559:E1560)</f>
        <v>409</v>
      </c>
      <c r="F1558" s="102">
        <f>SUM(F1559:F1560)</f>
        <v>0</v>
      </c>
      <c r="G1558" s="102">
        <f>SUM(G1559:G1560)</f>
        <v>0</v>
      </c>
      <c r="H1558" s="144"/>
    </row>
    <row r="1559" spans="1:8" ht="12.75">
      <c r="A1559" s="260"/>
      <c r="B1559" s="30" t="s">
        <v>153</v>
      </c>
      <c r="C1559" s="57">
        <v>7</v>
      </c>
      <c r="D1559" s="191">
        <v>401</v>
      </c>
      <c r="E1559" s="191">
        <v>158</v>
      </c>
      <c r="F1559" s="191">
        <v>0</v>
      </c>
      <c r="G1559" s="191">
        <v>0</v>
      </c>
      <c r="H1559" s="192" t="s">
        <v>603</v>
      </c>
    </row>
    <row r="1560" spans="1:8" ht="12.75">
      <c r="A1560" s="260"/>
      <c r="B1560" s="5" t="s">
        <v>153</v>
      </c>
      <c r="C1560" s="57">
        <v>10</v>
      </c>
      <c r="D1560" s="191">
        <v>500</v>
      </c>
      <c r="E1560" s="191">
        <v>251</v>
      </c>
      <c r="F1560" s="191">
        <v>0</v>
      </c>
      <c r="G1560" s="191">
        <v>0</v>
      </c>
      <c r="H1560" s="192" t="s">
        <v>604</v>
      </c>
    </row>
    <row r="1561" spans="1:8" ht="12.75">
      <c r="A1561" s="257" t="s">
        <v>266</v>
      </c>
      <c r="B1561" s="2" t="s">
        <v>57</v>
      </c>
      <c r="C1561" s="35"/>
      <c r="D1561" s="108">
        <f>SUM(D1562:D1563)</f>
        <v>1670</v>
      </c>
      <c r="E1561" s="108">
        <f>SUM(E1562:E1563)</f>
        <v>1670</v>
      </c>
      <c r="F1561" s="108">
        <f>SUM(F1562:F1563)</f>
        <v>1670</v>
      </c>
      <c r="G1561" s="108">
        <f>SUM(G1562:G1563)</f>
        <v>0</v>
      </c>
      <c r="H1561" s="157"/>
    </row>
    <row r="1562" spans="1:8" ht="12.75">
      <c r="A1562" s="259"/>
      <c r="B1562" s="7" t="s">
        <v>81</v>
      </c>
      <c r="C1562" s="39" t="s">
        <v>636</v>
      </c>
      <c r="D1562" s="194">
        <v>1670</v>
      </c>
      <c r="E1562" s="194">
        <v>1670</v>
      </c>
      <c r="F1562" s="194">
        <v>1670</v>
      </c>
      <c r="G1562" s="194"/>
      <c r="H1562" s="166">
        <v>0.6</v>
      </c>
    </row>
    <row r="1563" spans="1:8" ht="12.75">
      <c r="A1563" s="260"/>
      <c r="B1563" s="5" t="s">
        <v>119</v>
      </c>
      <c r="C1563" s="234"/>
      <c r="D1563" s="191"/>
      <c r="E1563" s="191"/>
      <c r="F1563" s="191"/>
      <c r="G1563" s="191"/>
      <c r="H1563" s="164"/>
    </row>
    <row r="1564" spans="1:8" ht="12.75">
      <c r="A1564" s="257" t="s">
        <v>267</v>
      </c>
      <c r="B1564" s="2" t="s">
        <v>39</v>
      </c>
      <c r="C1564" s="230"/>
      <c r="D1564" s="102">
        <f>SUM(D1565:D1568)</f>
        <v>2620</v>
      </c>
      <c r="E1564" s="102">
        <f>SUM(E1565:E1568)</f>
        <v>1816</v>
      </c>
      <c r="F1564" s="102">
        <f>SUM(F1565:F1568)</f>
        <v>1816</v>
      </c>
      <c r="G1564" s="102">
        <f>SUM(G1565:G1568)</f>
        <v>0</v>
      </c>
      <c r="H1564" s="144"/>
    </row>
    <row r="1565" spans="1:8" ht="12.75">
      <c r="A1565" s="260"/>
      <c r="B1565" s="5" t="s">
        <v>119</v>
      </c>
      <c r="C1565" s="234" t="s">
        <v>371</v>
      </c>
      <c r="D1565" s="191">
        <v>1600</v>
      </c>
      <c r="E1565" s="191">
        <v>1500</v>
      </c>
      <c r="F1565" s="191">
        <v>1500</v>
      </c>
      <c r="G1565" s="196"/>
      <c r="H1565" s="192">
        <v>0.6</v>
      </c>
    </row>
    <row r="1566" spans="1:8" ht="12.75">
      <c r="A1566" s="260"/>
      <c r="B1566" s="5" t="s">
        <v>119</v>
      </c>
      <c r="C1566" s="234" t="s">
        <v>443</v>
      </c>
      <c r="D1566" s="191">
        <v>300</v>
      </c>
      <c r="E1566" s="191">
        <v>118</v>
      </c>
      <c r="F1566" s="191">
        <v>118</v>
      </c>
      <c r="G1566" s="196"/>
      <c r="H1566" s="192">
        <v>0.6</v>
      </c>
    </row>
    <row r="1567" spans="1:8" ht="12.75">
      <c r="A1567" s="260"/>
      <c r="B1567" s="5" t="s">
        <v>153</v>
      </c>
      <c r="C1567" s="57" t="s">
        <v>379</v>
      </c>
      <c r="D1567" s="191">
        <v>720</v>
      </c>
      <c r="E1567" s="191">
        <v>198</v>
      </c>
      <c r="F1567" s="191">
        <v>198</v>
      </c>
      <c r="G1567" s="191">
        <v>0</v>
      </c>
      <c r="H1567" s="192">
        <v>1.5</v>
      </c>
    </row>
    <row r="1568" spans="1:8" ht="12.75">
      <c r="A1568" s="260"/>
      <c r="B1568" s="5" t="s">
        <v>81</v>
      </c>
      <c r="C1568" s="57"/>
      <c r="D1568" s="191"/>
      <c r="E1568" s="191"/>
      <c r="F1568" s="191"/>
      <c r="G1568" s="196"/>
      <c r="H1568" s="192"/>
    </row>
    <row r="1569" spans="1:8" ht="12.75">
      <c r="A1569" s="257" t="s">
        <v>268</v>
      </c>
      <c r="B1569" s="2" t="s">
        <v>72</v>
      </c>
      <c r="C1569" s="230"/>
      <c r="D1569" s="102">
        <f>SUM(D1570:D1572)</f>
        <v>1483</v>
      </c>
      <c r="E1569" s="102">
        <f>SUM(E1570:E1572)</f>
        <v>1148</v>
      </c>
      <c r="F1569" s="102">
        <f>SUM(F1570:F1572)</f>
        <v>1061</v>
      </c>
      <c r="G1569" s="102">
        <f>SUM(G1570:G1572)</f>
        <v>87</v>
      </c>
      <c r="H1569" s="144"/>
    </row>
    <row r="1570" spans="1:8" ht="12.75">
      <c r="A1570" s="260"/>
      <c r="B1570" s="5" t="s">
        <v>127</v>
      </c>
      <c r="C1570" s="57" t="s">
        <v>478</v>
      </c>
      <c r="D1570" s="191">
        <v>120</v>
      </c>
      <c r="E1570" s="191">
        <v>120</v>
      </c>
      <c r="F1570" s="191">
        <v>120</v>
      </c>
      <c r="G1570" s="191">
        <v>0</v>
      </c>
      <c r="H1570" s="192">
        <v>0.6</v>
      </c>
    </row>
    <row r="1571" spans="1:8" ht="12.75">
      <c r="A1571" s="260"/>
      <c r="B1571" s="5" t="s">
        <v>127</v>
      </c>
      <c r="C1571" s="57" t="s">
        <v>439</v>
      </c>
      <c r="D1571" s="191">
        <v>941</v>
      </c>
      <c r="E1571" s="191">
        <v>941</v>
      </c>
      <c r="F1571" s="191">
        <v>941</v>
      </c>
      <c r="G1571" s="191">
        <v>0</v>
      </c>
      <c r="H1571" s="192">
        <v>0.2</v>
      </c>
    </row>
    <row r="1572" spans="1:8" ht="12.75">
      <c r="A1572" s="260"/>
      <c r="B1572" s="5" t="s">
        <v>159</v>
      </c>
      <c r="C1572" s="57" t="s">
        <v>737</v>
      </c>
      <c r="D1572" s="207">
        <v>422</v>
      </c>
      <c r="E1572" s="207">
        <v>87</v>
      </c>
      <c r="F1572" s="207">
        <v>0</v>
      </c>
      <c r="G1572" s="213">
        <v>87</v>
      </c>
      <c r="H1572" s="192" t="s">
        <v>780</v>
      </c>
    </row>
    <row r="1573" spans="1:8" ht="12.75">
      <c r="A1573" s="257" t="s">
        <v>269</v>
      </c>
      <c r="B1573" s="2" t="s">
        <v>61</v>
      </c>
      <c r="C1573" s="35"/>
      <c r="D1573" s="108">
        <f>SUM(D1574)</f>
        <v>291</v>
      </c>
      <c r="E1573" s="108">
        <f>SUM(E1574)</f>
        <v>238</v>
      </c>
      <c r="F1573" s="108">
        <f>SUM(F1574)</f>
        <v>147</v>
      </c>
      <c r="G1573" s="108">
        <f>SUM(G1574)</f>
        <v>0</v>
      </c>
      <c r="H1573" s="157"/>
    </row>
    <row r="1574" spans="1:8" ht="12.75">
      <c r="A1574" s="261"/>
      <c r="B1574" s="6" t="s">
        <v>159</v>
      </c>
      <c r="C1574" s="93" t="s">
        <v>373</v>
      </c>
      <c r="D1574" s="121">
        <v>291</v>
      </c>
      <c r="E1574" s="121">
        <v>238</v>
      </c>
      <c r="F1574" s="121">
        <v>147</v>
      </c>
      <c r="G1574" s="121">
        <v>0</v>
      </c>
      <c r="H1574" s="168">
        <v>0.7</v>
      </c>
    </row>
    <row r="1575" spans="1:8" ht="12.75">
      <c r="A1575" s="257">
        <v>6</v>
      </c>
      <c r="B1575" s="2" t="s">
        <v>85</v>
      </c>
      <c r="C1575" s="35"/>
      <c r="D1575" s="108">
        <f>SUM(D1576:D1577)</f>
        <v>1030</v>
      </c>
      <c r="E1575" s="108">
        <f>SUM(E1576:E1577)</f>
        <v>391</v>
      </c>
      <c r="F1575" s="108">
        <f>SUM(F1576:F1577)</f>
        <v>161</v>
      </c>
      <c r="G1575" s="108">
        <f>SUM(G1576:G1577)</f>
        <v>0</v>
      </c>
      <c r="H1575" s="157"/>
    </row>
    <row r="1576" spans="1:8" ht="12.75">
      <c r="A1576" s="265"/>
      <c r="B1576" s="9" t="s">
        <v>153</v>
      </c>
      <c r="C1576" s="205" t="s">
        <v>401</v>
      </c>
      <c r="D1576" s="193">
        <v>830</v>
      </c>
      <c r="E1576" s="193">
        <v>253</v>
      </c>
      <c r="F1576" s="193">
        <v>23</v>
      </c>
      <c r="G1576" s="193">
        <v>0</v>
      </c>
      <c r="H1576" s="169">
        <v>0.13</v>
      </c>
    </row>
    <row r="1577" spans="1:8" ht="12.75">
      <c r="A1577" s="261"/>
      <c r="B1577" s="6" t="s">
        <v>159</v>
      </c>
      <c r="C1577" s="93" t="s">
        <v>373</v>
      </c>
      <c r="D1577" s="121">
        <v>200</v>
      </c>
      <c r="E1577" s="121">
        <v>138</v>
      </c>
      <c r="F1577" s="121">
        <v>138</v>
      </c>
      <c r="G1577" s="121">
        <v>0</v>
      </c>
      <c r="H1577" s="168">
        <v>0.7</v>
      </c>
    </row>
    <row r="1578" spans="1:8" ht="12.75">
      <c r="A1578" s="257">
        <v>7</v>
      </c>
      <c r="B1578" s="2" t="s">
        <v>86</v>
      </c>
      <c r="C1578" s="35"/>
      <c r="D1578" s="108">
        <f>SUM(D1579:D1583)</f>
        <v>1264</v>
      </c>
      <c r="E1578" s="108">
        <f>SUM(E1579:E1583)</f>
        <v>1213</v>
      </c>
      <c r="F1578" s="108">
        <f>SUM(F1579:F1583)</f>
        <v>883</v>
      </c>
      <c r="G1578" s="108">
        <f>SUM(G1579:G1583)</f>
        <v>0</v>
      </c>
      <c r="H1578" s="157"/>
    </row>
    <row r="1579" spans="1:8" ht="12.75">
      <c r="A1579" s="260"/>
      <c r="B1579" s="5" t="s">
        <v>119</v>
      </c>
      <c r="C1579" s="57" t="s">
        <v>441</v>
      </c>
      <c r="D1579" s="191">
        <v>300</v>
      </c>
      <c r="E1579" s="191">
        <v>300</v>
      </c>
      <c r="F1579" s="191">
        <v>300</v>
      </c>
      <c r="G1579" s="191"/>
      <c r="H1579" s="192">
        <v>0.5</v>
      </c>
    </row>
    <row r="1580" spans="1:8" ht="12.75">
      <c r="A1580" s="260"/>
      <c r="B1580" s="5" t="s">
        <v>119</v>
      </c>
      <c r="C1580" s="57" t="s">
        <v>440</v>
      </c>
      <c r="D1580" s="191">
        <v>100</v>
      </c>
      <c r="E1580" s="191">
        <v>100</v>
      </c>
      <c r="F1580" s="191">
        <v>100</v>
      </c>
      <c r="G1580" s="191"/>
      <c r="H1580" s="192">
        <v>1</v>
      </c>
    </row>
    <row r="1581" spans="1:8" ht="12.75">
      <c r="A1581" s="260"/>
      <c r="B1581" s="5" t="s">
        <v>119</v>
      </c>
      <c r="C1581" s="57" t="s">
        <v>379</v>
      </c>
      <c r="D1581" s="191">
        <v>120</v>
      </c>
      <c r="E1581" s="191">
        <v>120</v>
      </c>
      <c r="F1581" s="191">
        <v>120</v>
      </c>
      <c r="G1581" s="191"/>
      <c r="H1581" s="192">
        <v>0.8</v>
      </c>
    </row>
    <row r="1582" spans="1:8" ht="12.75">
      <c r="A1582" s="260"/>
      <c r="B1582" s="5" t="s">
        <v>119</v>
      </c>
      <c r="C1582" s="57" t="s">
        <v>428</v>
      </c>
      <c r="D1582" s="191">
        <v>14</v>
      </c>
      <c r="E1582" s="191">
        <v>14</v>
      </c>
      <c r="F1582" s="191">
        <v>14</v>
      </c>
      <c r="G1582" s="191"/>
      <c r="H1582" s="192">
        <v>0.6</v>
      </c>
    </row>
    <row r="1583" spans="1:8" ht="12.75">
      <c r="A1583" s="261"/>
      <c r="B1583" s="6" t="s">
        <v>159</v>
      </c>
      <c r="C1583" s="93" t="s">
        <v>373</v>
      </c>
      <c r="D1583" s="121">
        <v>730</v>
      </c>
      <c r="E1583" s="121">
        <v>679</v>
      </c>
      <c r="F1583" s="121">
        <v>349</v>
      </c>
      <c r="G1583" s="121">
        <v>0</v>
      </c>
      <c r="H1583" s="168">
        <v>0.7</v>
      </c>
    </row>
    <row r="1584" spans="1:8" ht="12.75">
      <c r="A1584" s="262">
        <v>8</v>
      </c>
      <c r="B1584" s="4" t="s">
        <v>41</v>
      </c>
      <c r="C1584" s="233"/>
      <c r="D1584" s="116">
        <f>SUM(D1585:D1611)</f>
        <v>35182</v>
      </c>
      <c r="E1584" s="116">
        <f>SUM(E1585:E1611)</f>
        <v>21419</v>
      </c>
      <c r="F1584" s="116">
        <f>SUM(F1585:F1611)</f>
        <v>8864</v>
      </c>
      <c r="G1584" s="116">
        <f>SUM(G1585:G1611)</f>
        <v>3023</v>
      </c>
      <c r="H1584" s="162"/>
    </row>
    <row r="1585" spans="1:8" ht="12.75">
      <c r="A1585" s="260"/>
      <c r="B1585" s="5" t="s">
        <v>119</v>
      </c>
      <c r="C1585" s="57" t="s">
        <v>439</v>
      </c>
      <c r="D1585" s="191">
        <v>250</v>
      </c>
      <c r="E1585" s="191">
        <v>203</v>
      </c>
      <c r="F1585" s="191">
        <v>203</v>
      </c>
      <c r="G1585" s="191"/>
      <c r="H1585" s="192">
        <v>0.1</v>
      </c>
    </row>
    <row r="1586" spans="1:8" ht="12.75">
      <c r="A1586" s="260"/>
      <c r="B1586" s="5" t="s">
        <v>119</v>
      </c>
      <c r="C1586" s="57" t="s">
        <v>440</v>
      </c>
      <c r="D1586" s="191">
        <v>486</v>
      </c>
      <c r="E1586" s="191">
        <v>415</v>
      </c>
      <c r="F1586" s="191">
        <v>415</v>
      </c>
      <c r="G1586" s="191"/>
      <c r="H1586" s="192">
        <v>0.3</v>
      </c>
    </row>
    <row r="1587" spans="1:8" ht="12.75">
      <c r="A1587" s="260"/>
      <c r="B1587" s="5" t="s">
        <v>119</v>
      </c>
      <c r="C1587" s="57" t="s">
        <v>441</v>
      </c>
      <c r="D1587" s="191">
        <v>300</v>
      </c>
      <c r="E1587" s="191">
        <v>218</v>
      </c>
      <c r="F1587" s="191">
        <v>218</v>
      </c>
      <c r="G1587" s="191"/>
      <c r="H1587" s="192">
        <v>0.3</v>
      </c>
    </row>
    <row r="1588" spans="1:8" ht="12.75">
      <c r="A1588" s="260"/>
      <c r="B1588" s="5" t="s">
        <v>119</v>
      </c>
      <c r="C1588" s="57" t="s">
        <v>442</v>
      </c>
      <c r="D1588" s="191">
        <v>5000</v>
      </c>
      <c r="E1588" s="191">
        <v>2450</v>
      </c>
      <c r="F1588" s="191"/>
      <c r="G1588" s="191">
        <v>2450</v>
      </c>
      <c r="H1588" s="192">
        <v>3.4</v>
      </c>
    </row>
    <row r="1589" spans="1:8" ht="12.75">
      <c r="A1589" s="260"/>
      <c r="B1589" s="5" t="s">
        <v>119</v>
      </c>
      <c r="C1589" s="57" t="s">
        <v>377</v>
      </c>
      <c r="D1589" s="191">
        <v>10</v>
      </c>
      <c r="E1589" s="191">
        <v>10</v>
      </c>
      <c r="F1589" s="191">
        <v>10</v>
      </c>
      <c r="G1589" s="191"/>
      <c r="H1589" s="192">
        <v>1</v>
      </c>
    </row>
    <row r="1590" spans="1:8" ht="12.75">
      <c r="A1590" s="260"/>
      <c r="B1590" s="5" t="s">
        <v>119</v>
      </c>
      <c r="C1590" s="57" t="s">
        <v>378</v>
      </c>
      <c r="D1590" s="191">
        <v>500</v>
      </c>
      <c r="E1590" s="191">
        <v>500</v>
      </c>
      <c r="F1590" s="191">
        <v>500</v>
      </c>
      <c r="G1590" s="191"/>
      <c r="H1590" s="192">
        <v>0.8</v>
      </c>
    </row>
    <row r="1591" spans="1:8" ht="12.75">
      <c r="A1591" s="260"/>
      <c r="B1591" s="5" t="s">
        <v>119</v>
      </c>
      <c r="C1591" s="57" t="s">
        <v>418</v>
      </c>
      <c r="D1591" s="191">
        <v>500</v>
      </c>
      <c r="E1591" s="191">
        <v>154</v>
      </c>
      <c r="F1591" s="191">
        <v>154</v>
      </c>
      <c r="G1591" s="191"/>
      <c r="H1591" s="192">
        <v>1.8</v>
      </c>
    </row>
    <row r="1592" spans="1:8" ht="12.75">
      <c r="A1592" s="260"/>
      <c r="B1592" s="5" t="s">
        <v>119</v>
      </c>
      <c r="C1592" s="57" t="s">
        <v>384</v>
      </c>
      <c r="D1592" s="191">
        <v>1240</v>
      </c>
      <c r="E1592" s="191">
        <v>268</v>
      </c>
      <c r="F1592" s="191">
        <v>268</v>
      </c>
      <c r="G1592" s="191"/>
      <c r="H1592" s="192">
        <v>1</v>
      </c>
    </row>
    <row r="1593" spans="1:8" ht="12.75">
      <c r="A1593" s="260"/>
      <c r="B1593" s="5" t="s">
        <v>119</v>
      </c>
      <c r="C1593" s="57" t="s">
        <v>423</v>
      </c>
      <c r="D1593" s="191">
        <v>2500</v>
      </c>
      <c r="E1593" s="191">
        <v>254</v>
      </c>
      <c r="F1593" s="191">
        <v>254</v>
      </c>
      <c r="G1593" s="191"/>
      <c r="H1593" s="192">
        <v>1.3</v>
      </c>
    </row>
    <row r="1594" spans="1:8" ht="12.75">
      <c r="A1594" s="260"/>
      <c r="B1594" s="5" t="s">
        <v>119</v>
      </c>
      <c r="C1594" s="57" t="s">
        <v>440</v>
      </c>
      <c r="D1594" s="191">
        <v>410</v>
      </c>
      <c r="E1594" s="191">
        <v>204</v>
      </c>
      <c r="F1594" s="191">
        <v>204</v>
      </c>
      <c r="G1594" s="191"/>
      <c r="H1594" s="192">
        <v>0.2</v>
      </c>
    </row>
    <row r="1595" spans="1:8" ht="12.75">
      <c r="A1595" s="260"/>
      <c r="B1595" s="5" t="s">
        <v>127</v>
      </c>
      <c r="C1595" s="57" t="s">
        <v>494</v>
      </c>
      <c r="D1595" s="191">
        <v>651</v>
      </c>
      <c r="E1595" s="191">
        <v>651</v>
      </c>
      <c r="F1595" s="191">
        <v>651</v>
      </c>
      <c r="G1595" s="191">
        <v>0</v>
      </c>
      <c r="H1595" s="192">
        <v>0.5</v>
      </c>
    </row>
    <row r="1596" spans="1:8" ht="12.75">
      <c r="A1596" s="260"/>
      <c r="B1596" s="5" t="s">
        <v>127</v>
      </c>
      <c r="C1596" s="57" t="s">
        <v>495</v>
      </c>
      <c r="D1596" s="191">
        <v>316</v>
      </c>
      <c r="E1596" s="191">
        <v>316</v>
      </c>
      <c r="F1596" s="191">
        <v>316</v>
      </c>
      <c r="G1596" s="191">
        <v>0</v>
      </c>
      <c r="H1596" s="192">
        <v>0.32</v>
      </c>
    </row>
    <row r="1597" spans="1:8" ht="12.75">
      <c r="A1597" s="260"/>
      <c r="B1597" s="5" t="s">
        <v>127</v>
      </c>
      <c r="C1597" s="57"/>
      <c r="D1597" s="191">
        <v>58</v>
      </c>
      <c r="E1597" s="191">
        <v>58</v>
      </c>
      <c r="F1597" s="191">
        <v>58</v>
      </c>
      <c r="G1597" s="191">
        <v>0</v>
      </c>
      <c r="H1597" s="192">
        <v>2</v>
      </c>
    </row>
    <row r="1598" spans="1:8" ht="12.75">
      <c r="A1598" s="260"/>
      <c r="B1598" s="5" t="s">
        <v>134</v>
      </c>
      <c r="C1598" s="57" t="s">
        <v>379</v>
      </c>
      <c r="D1598" s="191">
        <v>143</v>
      </c>
      <c r="E1598" s="191">
        <v>143</v>
      </c>
      <c r="F1598" s="191">
        <v>0</v>
      </c>
      <c r="G1598" s="191">
        <v>0</v>
      </c>
      <c r="H1598" s="192" t="s">
        <v>544</v>
      </c>
    </row>
    <row r="1599" spans="1:8" ht="12.75">
      <c r="A1599" s="260"/>
      <c r="B1599" s="5" t="s">
        <v>134</v>
      </c>
      <c r="C1599" s="57" t="s">
        <v>394</v>
      </c>
      <c r="D1599" s="191">
        <v>88</v>
      </c>
      <c r="E1599" s="191">
        <v>88</v>
      </c>
      <c r="F1599" s="191">
        <v>0</v>
      </c>
      <c r="G1599" s="191">
        <v>88</v>
      </c>
      <c r="H1599" s="192" t="s">
        <v>545</v>
      </c>
    </row>
    <row r="1600" spans="1:8" ht="12.75">
      <c r="A1600" s="260"/>
      <c r="B1600" s="5" t="s">
        <v>134</v>
      </c>
      <c r="C1600" s="57" t="s">
        <v>415</v>
      </c>
      <c r="D1600" s="191">
        <v>65</v>
      </c>
      <c r="E1600" s="191">
        <v>65</v>
      </c>
      <c r="F1600" s="191">
        <v>0</v>
      </c>
      <c r="G1600" s="191">
        <v>65</v>
      </c>
      <c r="H1600" s="192" t="s">
        <v>546</v>
      </c>
    </row>
    <row r="1601" spans="1:8" ht="12.75">
      <c r="A1601" s="260"/>
      <c r="B1601" s="5" t="s">
        <v>159</v>
      </c>
      <c r="C1601" s="57" t="s">
        <v>439</v>
      </c>
      <c r="D1601" s="191">
        <v>1000</v>
      </c>
      <c r="E1601" s="191">
        <v>1000</v>
      </c>
      <c r="F1601" s="191">
        <v>0</v>
      </c>
      <c r="G1601" s="191">
        <v>0</v>
      </c>
      <c r="H1601" s="192">
        <v>1</v>
      </c>
    </row>
    <row r="1602" spans="1:8" ht="12.75">
      <c r="A1602" s="260"/>
      <c r="B1602" s="5" t="s">
        <v>159</v>
      </c>
      <c r="C1602" s="57" t="s">
        <v>373</v>
      </c>
      <c r="D1602" s="191">
        <v>994</v>
      </c>
      <c r="E1602" s="191">
        <v>994</v>
      </c>
      <c r="F1602" s="191">
        <v>0</v>
      </c>
      <c r="G1602" s="191">
        <v>0</v>
      </c>
      <c r="H1602" s="192">
        <v>0.7</v>
      </c>
    </row>
    <row r="1603" spans="1:8" ht="12.75">
      <c r="A1603" s="260"/>
      <c r="B1603" s="5" t="s">
        <v>159</v>
      </c>
      <c r="C1603" s="57" t="s">
        <v>476</v>
      </c>
      <c r="D1603" s="191">
        <v>168</v>
      </c>
      <c r="E1603" s="191">
        <v>142</v>
      </c>
      <c r="F1603" s="191">
        <v>0</v>
      </c>
      <c r="G1603" s="191">
        <v>0</v>
      </c>
      <c r="H1603" s="192">
        <v>0.7</v>
      </c>
    </row>
    <row r="1604" spans="1:8" ht="12.75">
      <c r="A1604" s="260"/>
      <c r="B1604" s="5" t="s">
        <v>159</v>
      </c>
      <c r="C1604" s="57" t="s">
        <v>380</v>
      </c>
      <c r="D1604" s="191">
        <v>5388</v>
      </c>
      <c r="E1604" s="191">
        <v>5066</v>
      </c>
      <c r="F1604" s="191">
        <v>3686</v>
      </c>
      <c r="G1604" s="191">
        <v>0</v>
      </c>
      <c r="H1604" s="192">
        <v>1.8</v>
      </c>
    </row>
    <row r="1605" spans="1:8" ht="12.75">
      <c r="A1605" s="260"/>
      <c r="B1605" s="5" t="s">
        <v>159</v>
      </c>
      <c r="C1605" s="57" t="s">
        <v>781</v>
      </c>
      <c r="D1605" s="191">
        <v>18</v>
      </c>
      <c r="E1605" s="191">
        <v>5</v>
      </c>
      <c r="F1605" s="191">
        <v>0</v>
      </c>
      <c r="G1605" s="191">
        <v>0</v>
      </c>
      <c r="H1605" s="192">
        <v>1.5</v>
      </c>
    </row>
    <row r="1606" spans="1:8" ht="12.75">
      <c r="A1606" s="260"/>
      <c r="B1606" s="5" t="s">
        <v>159</v>
      </c>
      <c r="C1606" s="57" t="s">
        <v>452</v>
      </c>
      <c r="D1606" s="191">
        <v>2771</v>
      </c>
      <c r="E1606" s="191">
        <v>585</v>
      </c>
      <c r="F1606" s="191">
        <v>165</v>
      </c>
      <c r="G1606" s="191">
        <v>420</v>
      </c>
      <c r="H1606" s="192">
        <v>1.6</v>
      </c>
    </row>
    <row r="1607" spans="1:8" ht="12.75">
      <c r="A1607" s="260"/>
      <c r="B1607" s="5" t="s">
        <v>159</v>
      </c>
      <c r="C1607" s="57" t="s">
        <v>400</v>
      </c>
      <c r="D1607" s="191">
        <v>4728</v>
      </c>
      <c r="E1607" s="191">
        <v>4698</v>
      </c>
      <c r="F1607" s="191">
        <v>0</v>
      </c>
      <c r="G1607" s="191">
        <v>0</v>
      </c>
      <c r="H1607" s="192">
        <v>2</v>
      </c>
    </row>
    <row r="1608" spans="1:8" ht="12.75">
      <c r="A1608" s="260"/>
      <c r="B1608" s="5" t="s">
        <v>81</v>
      </c>
      <c r="C1608" s="57" t="s">
        <v>649</v>
      </c>
      <c r="D1608" s="191">
        <v>3000</v>
      </c>
      <c r="E1608" s="191">
        <v>1100</v>
      </c>
      <c r="F1608" s="191">
        <v>1100</v>
      </c>
      <c r="G1608" s="191"/>
      <c r="H1608" s="192">
        <v>0</v>
      </c>
    </row>
    <row r="1609" spans="1:8" ht="12.75">
      <c r="A1609" s="260"/>
      <c r="B1609" s="5" t="s">
        <v>153</v>
      </c>
      <c r="C1609" s="57" t="s">
        <v>476</v>
      </c>
      <c r="D1609" s="191">
        <v>4000</v>
      </c>
      <c r="E1609" s="191">
        <v>1742</v>
      </c>
      <c r="F1609" s="191">
        <v>630</v>
      </c>
      <c r="G1609" s="191">
        <v>0</v>
      </c>
      <c r="H1609" s="192">
        <v>0.5</v>
      </c>
    </row>
    <row r="1610" spans="1:8" ht="12.75">
      <c r="A1610" s="260"/>
      <c r="B1610" s="5" t="s">
        <v>153</v>
      </c>
      <c r="C1610" s="57" t="s">
        <v>439</v>
      </c>
      <c r="D1610" s="191">
        <v>100</v>
      </c>
      <c r="E1610" s="191">
        <v>58</v>
      </c>
      <c r="F1610" s="191">
        <v>0</v>
      </c>
      <c r="G1610" s="191">
        <v>0</v>
      </c>
      <c r="H1610" s="192">
        <v>0.15</v>
      </c>
    </row>
    <row r="1611" spans="1:8" ht="12.75">
      <c r="A1611" s="260"/>
      <c r="B1611" s="5" t="s">
        <v>153</v>
      </c>
      <c r="C1611" s="57" t="s">
        <v>396</v>
      </c>
      <c r="D1611" s="191">
        <v>498</v>
      </c>
      <c r="E1611" s="191">
        <v>32</v>
      </c>
      <c r="F1611" s="191">
        <v>32</v>
      </c>
      <c r="G1611" s="191">
        <v>0</v>
      </c>
      <c r="H1611" s="192">
        <v>1.2</v>
      </c>
    </row>
    <row r="1612" spans="1:8" ht="12.75">
      <c r="A1612" s="257">
        <v>9</v>
      </c>
      <c r="B1612" s="2" t="s">
        <v>63</v>
      </c>
      <c r="C1612" s="230"/>
      <c r="D1612" s="102">
        <f>SUM(D1613:D1698)</f>
        <v>125167</v>
      </c>
      <c r="E1612" s="102">
        <f>SUM(E1613:E1698)</f>
        <v>64413</v>
      </c>
      <c r="F1612" s="102">
        <f>SUM(F1613:F1698)</f>
        <v>40498</v>
      </c>
      <c r="G1612" s="102">
        <f>SUM(G1613:G1698)</f>
        <v>5139</v>
      </c>
      <c r="H1612" s="144"/>
    </row>
    <row r="1613" spans="1:8" ht="12.75">
      <c r="A1613" s="260"/>
      <c r="B1613" s="5" t="s">
        <v>119</v>
      </c>
      <c r="C1613" s="57" t="s">
        <v>444</v>
      </c>
      <c r="D1613" s="191">
        <v>200</v>
      </c>
      <c r="E1613" s="191">
        <v>60</v>
      </c>
      <c r="F1613" s="191">
        <v>60</v>
      </c>
      <c r="G1613" s="191"/>
      <c r="H1613" s="192">
        <v>0.8</v>
      </c>
    </row>
    <row r="1614" spans="1:8" ht="12.75">
      <c r="A1614" s="260"/>
      <c r="B1614" s="5" t="s">
        <v>119</v>
      </c>
      <c r="C1614" s="57" t="s">
        <v>445</v>
      </c>
      <c r="D1614" s="191">
        <v>520</v>
      </c>
      <c r="E1614" s="191">
        <v>500</v>
      </c>
      <c r="F1614" s="191">
        <v>500</v>
      </c>
      <c r="G1614" s="191"/>
      <c r="H1614" s="192">
        <v>0.4</v>
      </c>
    </row>
    <row r="1615" spans="1:8" ht="12.75">
      <c r="A1615" s="260"/>
      <c r="B1615" s="5" t="s">
        <v>119</v>
      </c>
      <c r="C1615" s="57" t="s">
        <v>446</v>
      </c>
      <c r="D1615" s="191">
        <v>300</v>
      </c>
      <c r="E1615" s="191">
        <v>300</v>
      </c>
      <c r="F1615" s="191">
        <v>300</v>
      </c>
      <c r="G1615" s="191"/>
      <c r="H1615" s="192">
        <v>0.8</v>
      </c>
    </row>
    <row r="1616" spans="1:8" ht="12.75">
      <c r="A1616" s="260"/>
      <c r="B1616" s="5" t="s">
        <v>119</v>
      </c>
      <c r="C1616" s="57" t="s">
        <v>397</v>
      </c>
      <c r="D1616" s="191">
        <v>500</v>
      </c>
      <c r="E1616" s="191">
        <v>500</v>
      </c>
      <c r="F1616" s="191">
        <v>500</v>
      </c>
      <c r="G1616" s="191"/>
      <c r="H1616" s="192">
        <v>1.1</v>
      </c>
    </row>
    <row r="1617" spans="1:8" ht="12.75">
      <c r="A1617" s="260"/>
      <c r="B1617" s="5" t="s">
        <v>119</v>
      </c>
      <c r="C1617" s="57" t="s">
        <v>396</v>
      </c>
      <c r="D1617" s="191">
        <v>200</v>
      </c>
      <c r="E1617" s="191">
        <v>200</v>
      </c>
      <c r="F1617" s="191">
        <v>200</v>
      </c>
      <c r="G1617" s="191"/>
      <c r="H1617" s="192">
        <v>1.2</v>
      </c>
    </row>
    <row r="1618" spans="1:8" ht="12.75">
      <c r="A1618" s="260"/>
      <c r="B1618" s="5" t="s">
        <v>119</v>
      </c>
      <c r="C1618" s="57" t="s">
        <v>447</v>
      </c>
      <c r="D1618" s="191">
        <v>200</v>
      </c>
      <c r="E1618" s="191">
        <v>200</v>
      </c>
      <c r="F1618" s="191">
        <v>200</v>
      </c>
      <c r="G1618" s="191"/>
      <c r="H1618" s="192">
        <v>3.8</v>
      </c>
    </row>
    <row r="1619" spans="1:8" ht="12.75">
      <c r="A1619" s="260"/>
      <c r="B1619" s="5" t="s">
        <v>119</v>
      </c>
      <c r="C1619" s="57" t="s">
        <v>384</v>
      </c>
      <c r="D1619" s="191">
        <v>720</v>
      </c>
      <c r="E1619" s="191">
        <v>50</v>
      </c>
      <c r="F1619" s="191">
        <v>50</v>
      </c>
      <c r="G1619" s="191"/>
      <c r="H1619" s="192">
        <v>0.8</v>
      </c>
    </row>
    <row r="1620" spans="1:8" ht="12.75">
      <c r="A1620" s="260"/>
      <c r="B1620" s="5" t="s">
        <v>119</v>
      </c>
      <c r="C1620" s="57" t="s">
        <v>394</v>
      </c>
      <c r="D1620" s="191">
        <v>380</v>
      </c>
      <c r="E1620" s="191">
        <v>37</v>
      </c>
      <c r="F1620" s="191">
        <v>37</v>
      </c>
      <c r="G1620" s="191"/>
      <c r="H1620" s="192">
        <v>2.6</v>
      </c>
    </row>
    <row r="1621" spans="1:8" ht="12.75">
      <c r="A1621" s="260"/>
      <c r="B1621" s="5" t="s">
        <v>119</v>
      </c>
      <c r="C1621" s="57" t="s">
        <v>439</v>
      </c>
      <c r="D1621" s="191">
        <v>520</v>
      </c>
      <c r="E1621" s="191">
        <v>302</v>
      </c>
      <c r="F1621" s="191">
        <v>302</v>
      </c>
      <c r="G1621" s="191"/>
      <c r="H1621" s="192">
        <v>0.15</v>
      </c>
    </row>
    <row r="1622" spans="1:8" ht="12.75">
      <c r="A1622" s="260"/>
      <c r="B1622" s="5" t="s">
        <v>119</v>
      </c>
      <c r="C1622" s="57" t="s">
        <v>448</v>
      </c>
      <c r="D1622" s="191">
        <v>50</v>
      </c>
      <c r="E1622" s="191">
        <v>30</v>
      </c>
      <c r="F1622" s="191">
        <v>30</v>
      </c>
      <c r="G1622" s="191"/>
      <c r="H1622" s="192">
        <v>2</v>
      </c>
    </row>
    <row r="1623" spans="1:8" ht="12.75">
      <c r="A1623" s="260"/>
      <c r="B1623" s="5" t="s">
        <v>119</v>
      </c>
      <c r="C1623" s="57" t="s">
        <v>449</v>
      </c>
      <c r="D1623" s="191">
        <v>1765</v>
      </c>
      <c r="E1623" s="191">
        <v>1763</v>
      </c>
      <c r="F1623" s="191">
        <v>1763</v>
      </c>
      <c r="G1623" s="191"/>
      <c r="H1623" s="192">
        <v>1.7</v>
      </c>
    </row>
    <row r="1624" spans="1:8" ht="12.75">
      <c r="A1624" s="260"/>
      <c r="B1624" s="5" t="s">
        <v>119</v>
      </c>
      <c r="C1624" s="57" t="s">
        <v>421</v>
      </c>
      <c r="D1624" s="191">
        <v>16</v>
      </c>
      <c r="E1624" s="191">
        <v>13</v>
      </c>
      <c r="F1624" s="191">
        <v>13</v>
      </c>
      <c r="G1624" s="191"/>
      <c r="H1624" s="192">
        <v>2.4</v>
      </c>
    </row>
    <row r="1625" spans="1:8" ht="12.75">
      <c r="A1625" s="260"/>
      <c r="B1625" s="5" t="s">
        <v>119</v>
      </c>
      <c r="C1625" s="57" t="s">
        <v>450</v>
      </c>
      <c r="D1625" s="191">
        <v>666</v>
      </c>
      <c r="E1625" s="191">
        <v>649</v>
      </c>
      <c r="F1625" s="191">
        <v>649</v>
      </c>
      <c r="G1625" s="191"/>
      <c r="H1625" s="192">
        <v>1.4</v>
      </c>
    </row>
    <row r="1626" spans="1:8" ht="12.75">
      <c r="A1626" s="260"/>
      <c r="B1626" s="5" t="s">
        <v>119</v>
      </c>
      <c r="C1626" s="57" t="s">
        <v>410</v>
      </c>
      <c r="D1626" s="191">
        <v>1000</v>
      </c>
      <c r="E1626" s="191">
        <v>272</v>
      </c>
      <c r="F1626" s="191">
        <v>272</v>
      </c>
      <c r="G1626" s="191"/>
      <c r="H1626" s="192">
        <v>1.3</v>
      </c>
    </row>
    <row r="1627" spans="1:8" ht="12.75">
      <c r="A1627" s="260"/>
      <c r="B1627" s="5" t="s">
        <v>119</v>
      </c>
      <c r="C1627" s="57" t="s">
        <v>439</v>
      </c>
      <c r="D1627" s="191">
        <v>1000</v>
      </c>
      <c r="E1627" s="191">
        <v>1000</v>
      </c>
      <c r="F1627" s="191">
        <v>1000</v>
      </c>
      <c r="G1627" s="191"/>
      <c r="H1627" s="192">
        <v>0.2</v>
      </c>
    </row>
    <row r="1628" spans="1:8" ht="12.75">
      <c r="A1628" s="260"/>
      <c r="B1628" s="5" t="s">
        <v>119</v>
      </c>
      <c r="C1628" s="57" t="s">
        <v>401</v>
      </c>
      <c r="D1628" s="191">
        <v>2000</v>
      </c>
      <c r="E1628" s="191">
        <v>1639</v>
      </c>
      <c r="F1628" s="191">
        <v>1639</v>
      </c>
      <c r="G1628" s="191"/>
      <c r="H1628" s="192">
        <v>1</v>
      </c>
    </row>
    <row r="1629" spans="1:8" ht="12.75">
      <c r="A1629" s="260"/>
      <c r="B1629" s="5" t="s">
        <v>119</v>
      </c>
      <c r="C1629" s="57" t="s">
        <v>396</v>
      </c>
      <c r="D1629" s="191">
        <v>1000</v>
      </c>
      <c r="E1629" s="191">
        <v>135</v>
      </c>
      <c r="F1629" s="191">
        <v>135</v>
      </c>
      <c r="G1629" s="191"/>
      <c r="H1629" s="192">
        <v>1.8</v>
      </c>
    </row>
    <row r="1630" spans="1:8" ht="12.75">
      <c r="A1630" s="260"/>
      <c r="B1630" s="5" t="s">
        <v>119</v>
      </c>
      <c r="C1630" s="57" t="s">
        <v>451</v>
      </c>
      <c r="D1630" s="191">
        <v>2250</v>
      </c>
      <c r="E1630" s="191">
        <v>402</v>
      </c>
      <c r="F1630" s="191">
        <v>402</v>
      </c>
      <c r="G1630" s="191"/>
      <c r="H1630" s="192">
        <v>2.2</v>
      </c>
    </row>
    <row r="1631" spans="1:8" ht="12.75">
      <c r="A1631" s="260"/>
      <c r="B1631" s="5" t="s">
        <v>119</v>
      </c>
      <c r="C1631" s="57" t="s">
        <v>452</v>
      </c>
      <c r="D1631" s="191">
        <v>4800</v>
      </c>
      <c r="E1631" s="191">
        <v>1192</v>
      </c>
      <c r="F1631" s="191">
        <v>772</v>
      </c>
      <c r="G1631" s="191">
        <v>420</v>
      </c>
      <c r="H1631" s="192">
        <v>3.6</v>
      </c>
    </row>
    <row r="1632" spans="1:8" ht="12.75">
      <c r="A1632" s="260"/>
      <c r="B1632" s="5" t="s">
        <v>119</v>
      </c>
      <c r="C1632" s="57" t="s">
        <v>453</v>
      </c>
      <c r="D1632" s="191">
        <v>7000</v>
      </c>
      <c r="E1632" s="191">
        <v>650</v>
      </c>
      <c r="F1632" s="191">
        <v>650</v>
      </c>
      <c r="G1632" s="191"/>
      <c r="H1632" s="192">
        <v>3.8</v>
      </c>
    </row>
    <row r="1633" spans="1:8" ht="12.75">
      <c r="A1633" s="260"/>
      <c r="B1633" s="5" t="s">
        <v>119</v>
      </c>
      <c r="C1633" s="57" t="s">
        <v>454</v>
      </c>
      <c r="D1633" s="191">
        <v>233</v>
      </c>
      <c r="E1633" s="191">
        <v>176</v>
      </c>
      <c r="F1633" s="191">
        <v>176</v>
      </c>
      <c r="G1633" s="191"/>
      <c r="H1633" s="192">
        <v>0.5</v>
      </c>
    </row>
    <row r="1634" spans="1:8" ht="12.75">
      <c r="A1634" s="260"/>
      <c r="B1634" s="5" t="s">
        <v>119</v>
      </c>
      <c r="C1634" s="57" t="s">
        <v>455</v>
      </c>
      <c r="D1634" s="191">
        <v>578</v>
      </c>
      <c r="E1634" s="191">
        <v>456</v>
      </c>
      <c r="F1634" s="191">
        <v>456</v>
      </c>
      <c r="G1634" s="191"/>
      <c r="H1634" s="192">
        <v>1.1</v>
      </c>
    </row>
    <row r="1635" spans="1:8" ht="12.75">
      <c r="A1635" s="260"/>
      <c r="B1635" s="5" t="s">
        <v>119</v>
      </c>
      <c r="C1635" s="57" t="s">
        <v>456</v>
      </c>
      <c r="D1635" s="191">
        <v>48</v>
      </c>
      <c r="E1635" s="191">
        <v>48</v>
      </c>
      <c r="F1635" s="191">
        <v>48</v>
      </c>
      <c r="G1635" s="191"/>
      <c r="H1635" s="192">
        <v>0.2</v>
      </c>
    </row>
    <row r="1636" spans="1:8" ht="12.75">
      <c r="A1636" s="260"/>
      <c r="B1636" s="5" t="s">
        <v>119</v>
      </c>
      <c r="C1636" s="57" t="s">
        <v>454</v>
      </c>
      <c r="D1636" s="191">
        <v>408</v>
      </c>
      <c r="E1636" s="191">
        <v>408</v>
      </c>
      <c r="F1636" s="191">
        <v>408</v>
      </c>
      <c r="G1636" s="191"/>
      <c r="H1636" s="192">
        <v>0.5</v>
      </c>
    </row>
    <row r="1637" spans="1:8" ht="12.75">
      <c r="A1637" s="260"/>
      <c r="B1637" s="5" t="s">
        <v>119</v>
      </c>
      <c r="C1637" s="57" t="s">
        <v>430</v>
      </c>
      <c r="D1637" s="191">
        <v>432</v>
      </c>
      <c r="E1637" s="191">
        <v>432</v>
      </c>
      <c r="F1637" s="191">
        <v>432</v>
      </c>
      <c r="G1637" s="191"/>
      <c r="H1637" s="192">
        <v>2.4</v>
      </c>
    </row>
    <row r="1638" spans="1:8" ht="12.75">
      <c r="A1638" s="260"/>
      <c r="B1638" s="5" t="s">
        <v>119</v>
      </c>
      <c r="C1638" s="57" t="s">
        <v>457</v>
      </c>
      <c r="D1638" s="191">
        <v>3700</v>
      </c>
      <c r="E1638" s="191">
        <v>3364</v>
      </c>
      <c r="F1638" s="191">
        <v>3364</v>
      </c>
      <c r="G1638" s="191"/>
      <c r="H1638" s="192">
        <v>1.5</v>
      </c>
    </row>
    <row r="1639" spans="1:8" ht="12.75">
      <c r="A1639" s="260"/>
      <c r="B1639" s="5" t="s">
        <v>119</v>
      </c>
      <c r="C1639" s="57" t="s">
        <v>458</v>
      </c>
      <c r="D1639" s="191">
        <v>2600</v>
      </c>
      <c r="E1639" s="191">
        <v>1400</v>
      </c>
      <c r="F1639" s="191">
        <v>1400</v>
      </c>
      <c r="G1639" s="191"/>
      <c r="H1639" s="192">
        <v>2</v>
      </c>
    </row>
    <row r="1640" spans="1:8" ht="12.75">
      <c r="A1640" s="260"/>
      <c r="B1640" s="5" t="s">
        <v>119</v>
      </c>
      <c r="C1640" s="57" t="s">
        <v>409</v>
      </c>
      <c r="D1640" s="191">
        <v>1800</v>
      </c>
      <c r="E1640" s="191">
        <v>1455</v>
      </c>
      <c r="F1640" s="191">
        <v>1455</v>
      </c>
      <c r="G1640" s="191"/>
      <c r="H1640" s="192">
        <v>2</v>
      </c>
    </row>
    <row r="1641" spans="1:8" ht="12.75">
      <c r="A1641" s="260"/>
      <c r="B1641" s="5" t="s">
        <v>119</v>
      </c>
      <c r="C1641" s="57" t="s">
        <v>459</v>
      </c>
      <c r="D1641" s="191">
        <v>210</v>
      </c>
      <c r="E1641" s="191">
        <v>200</v>
      </c>
      <c r="F1641" s="191">
        <v>200</v>
      </c>
      <c r="G1641" s="191"/>
      <c r="H1641" s="192">
        <v>1</v>
      </c>
    </row>
    <row r="1642" spans="1:8" ht="12.75">
      <c r="A1642" s="260"/>
      <c r="B1642" s="5" t="s">
        <v>119</v>
      </c>
      <c r="C1642" s="57" t="s">
        <v>460</v>
      </c>
      <c r="D1642" s="191">
        <v>700</v>
      </c>
      <c r="E1642" s="191">
        <v>624</v>
      </c>
      <c r="F1642" s="191">
        <v>624</v>
      </c>
      <c r="G1642" s="191"/>
      <c r="H1642" s="192">
        <v>1</v>
      </c>
    </row>
    <row r="1643" spans="1:8" ht="12.75">
      <c r="A1643" s="260"/>
      <c r="B1643" s="5" t="s">
        <v>119</v>
      </c>
      <c r="C1643" s="57" t="s">
        <v>461</v>
      </c>
      <c r="D1643" s="191">
        <v>840</v>
      </c>
      <c r="E1643" s="191">
        <v>565</v>
      </c>
      <c r="F1643" s="191">
        <v>565</v>
      </c>
      <c r="G1643" s="191"/>
      <c r="H1643" s="192">
        <v>1</v>
      </c>
    </row>
    <row r="1644" spans="1:8" ht="12.75">
      <c r="A1644" s="260"/>
      <c r="B1644" s="5" t="s">
        <v>119</v>
      </c>
      <c r="C1644" s="57" t="s">
        <v>462</v>
      </c>
      <c r="D1644" s="191">
        <v>880</v>
      </c>
      <c r="E1644" s="191">
        <v>624</v>
      </c>
      <c r="F1644" s="191">
        <v>624</v>
      </c>
      <c r="G1644" s="191"/>
      <c r="H1644" s="192">
        <v>0.2</v>
      </c>
    </row>
    <row r="1645" spans="1:8" ht="12.75">
      <c r="A1645" s="260"/>
      <c r="B1645" s="5" t="s">
        <v>127</v>
      </c>
      <c r="C1645" s="57"/>
      <c r="D1645" s="191">
        <v>51</v>
      </c>
      <c r="E1645" s="191">
        <v>51</v>
      </c>
      <c r="F1645" s="191">
        <v>51</v>
      </c>
      <c r="G1645" s="191">
        <v>0</v>
      </c>
      <c r="H1645" s="192">
        <v>2</v>
      </c>
    </row>
    <row r="1646" spans="1:8" ht="12.75">
      <c r="A1646" s="260"/>
      <c r="B1646" s="5" t="s">
        <v>127</v>
      </c>
      <c r="C1646" s="57"/>
      <c r="D1646" s="191">
        <v>28</v>
      </c>
      <c r="E1646" s="191">
        <v>28</v>
      </c>
      <c r="F1646" s="191">
        <v>28</v>
      </c>
      <c r="G1646" s="191">
        <v>0</v>
      </c>
      <c r="H1646" s="192">
        <v>3</v>
      </c>
    </row>
    <row r="1647" spans="1:8" ht="12.75">
      <c r="A1647" s="260"/>
      <c r="B1647" s="5" t="s">
        <v>127</v>
      </c>
      <c r="C1647" s="57"/>
      <c r="D1647" s="191">
        <v>32</v>
      </c>
      <c r="E1647" s="191">
        <v>32</v>
      </c>
      <c r="F1647" s="191">
        <v>32</v>
      </c>
      <c r="G1647" s="191">
        <v>0</v>
      </c>
      <c r="H1647" s="192" t="s">
        <v>496</v>
      </c>
    </row>
    <row r="1648" spans="1:8" ht="12.75">
      <c r="A1648" s="260"/>
      <c r="B1648" s="5" t="s">
        <v>134</v>
      </c>
      <c r="C1648" s="57" t="s">
        <v>394</v>
      </c>
      <c r="D1648" s="191">
        <v>140</v>
      </c>
      <c r="E1648" s="191">
        <v>140</v>
      </c>
      <c r="F1648" s="191">
        <v>0</v>
      </c>
      <c r="G1648" s="191">
        <v>140</v>
      </c>
      <c r="H1648" s="192" t="s">
        <v>547</v>
      </c>
    </row>
    <row r="1649" spans="1:8" ht="12.75">
      <c r="A1649" s="260"/>
      <c r="B1649" s="5" t="s">
        <v>159</v>
      </c>
      <c r="C1649" s="57" t="s">
        <v>414</v>
      </c>
      <c r="D1649" s="191">
        <v>123</v>
      </c>
      <c r="E1649" s="191">
        <v>1037</v>
      </c>
      <c r="F1649" s="191">
        <v>0</v>
      </c>
      <c r="G1649" s="191">
        <v>939</v>
      </c>
      <c r="H1649" s="192">
        <v>1.2</v>
      </c>
    </row>
    <row r="1650" spans="1:8" ht="12.75">
      <c r="A1650" s="260"/>
      <c r="B1650" s="5" t="s">
        <v>159</v>
      </c>
      <c r="C1650" s="57" t="s">
        <v>398</v>
      </c>
      <c r="D1650" s="191">
        <v>2103</v>
      </c>
      <c r="E1650" s="191">
        <v>852</v>
      </c>
      <c r="F1650" s="191">
        <v>0</v>
      </c>
      <c r="G1650" s="191">
        <v>661</v>
      </c>
      <c r="H1650" s="192">
        <v>2</v>
      </c>
    </row>
    <row r="1651" spans="1:8" ht="12.75">
      <c r="A1651" s="260"/>
      <c r="B1651" s="5" t="s">
        <v>159</v>
      </c>
      <c r="C1651" s="57" t="s">
        <v>429</v>
      </c>
      <c r="D1651" s="191">
        <v>1503</v>
      </c>
      <c r="E1651" s="191">
        <v>597</v>
      </c>
      <c r="F1651" s="191">
        <v>0</v>
      </c>
      <c r="G1651" s="191">
        <v>597</v>
      </c>
      <c r="H1651" s="192">
        <v>2.5</v>
      </c>
    </row>
    <row r="1652" spans="1:8" ht="12.75">
      <c r="A1652" s="260"/>
      <c r="B1652" s="5" t="s">
        <v>159</v>
      </c>
      <c r="C1652" s="57" t="s">
        <v>782</v>
      </c>
      <c r="D1652" s="191">
        <v>85</v>
      </c>
      <c r="E1652" s="191">
        <v>69</v>
      </c>
      <c r="F1652" s="191">
        <v>0</v>
      </c>
      <c r="G1652" s="191">
        <v>69</v>
      </c>
      <c r="H1652" s="192">
        <v>3.1</v>
      </c>
    </row>
    <row r="1653" spans="1:8" ht="12.75">
      <c r="A1653" s="260"/>
      <c r="B1653" s="5" t="s">
        <v>159</v>
      </c>
      <c r="C1653" s="57" t="s">
        <v>783</v>
      </c>
      <c r="D1653" s="191">
        <v>210</v>
      </c>
      <c r="E1653" s="191">
        <v>172</v>
      </c>
      <c r="F1653" s="191">
        <v>0</v>
      </c>
      <c r="G1653" s="191">
        <v>172</v>
      </c>
      <c r="H1653" s="192">
        <v>3.1</v>
      </c>
    </row>
    <row r="1654" spans="1:8" ht="12.75">
      <c r="A1654" s="260"/>
      <c r="B1654" s="5" t="s">
        <v>159</v>
      </c>
      <c r="C1654" s="57" t="s">
        <v>784</v>
      </c>
      <c r="D1654" s="191">
        <v>759</v>
      </c>
      <c r="E1654" s="191">
        <v>670</v>
      </c>
      <c r="F1654" s="191">
        <v>0</v>
      </c>
      <c r="G1654" s="191">
        <v>670</v>
      </c>
      <c r="H1654" s="192">
        <v>3.1</v>
      </c>
    </row>
    <row r="1655" spans="1:8" ht="12.75">
      <c r="A1655" s="260"/>
      <c r="B1655" s="5" t="s">
        <v>159</v>
      </c>
      <c r="C1655" s="57" t="s">
        <v>417</v>
      </c>
      <c r="D1655" s="191">
        <v>900</v>
      </c>
      <c r="E1655" s="191">
        <v>900</v>
      </c>
      <c r="F1655" s="191">
        <v>0</v>
      </c>
      <c r="G1655" s="191">
        <v>0</v>
      </c>
      <c r="H1655" s="192">
        <v>2.7</v>
      </c>
    </row>
    <row r="1656" spans="1:8" ht="12.75">
      <c r="A1656" s="260"/>
      <c r="B1656" s="5" t="s">
        <v>159</v>
      </c>
      <c r="C1656" s="57" t="s">
        <v>396</v>
      </c>
      <c r="D1656" s="191">
        <v>720</v>
      </c>
      <c r="E1656" s="191">
        <v>220</v>
      </c>
      <c r="F1656" s="191">
        <v>0</v>
      </c>
      <c r="G1656" s="191">
        <v>220</v>
      </c>
      <c r="H1656" s="192">
        <v>2.7</v>
      </c>
    </row>
    <row r="1657" spans="1:8" ht="12.75">
      <c r="A1657" s="260"/>
      <c r="B1657" s="5" t="s">
        <v>159</v>
      </c>
      <c r="C1657" s="57" t="s">
        <v>439</v>
      </c>
      <c r="D1657" s="191">
        <v>0</v>
      </c>
      <c r="E1657" s="191">
        <v>600</v>
      </c>
      <c r="F1657" s="191">
        <v>600</v>
      </c>
      <c r="G1657" s="191">
        <v>0</v>
      </c>
      <c r="H1657" s="192">
        <v>0.3</v>
      </c>
    </row>
    <row r="1658" spans="1:8" ht="12.75">
      <c r="A1658" s="260"/>
      <c r="B1658" s="5" t="s">
        <v>159</v>
      </c>
      <c r="C1658" s="57" t="s">
        <v>409</v>
      </c>
      <c r="D1658" s="191">
        <v>3728</v>
      </c>
      <c r="E1658" s="191">
        <v>598</v>
      </c>
      <c r="F1658" s="191">
        <v>0</v>
      </c>
      <c r="G1658" s="191">
        <v>200</v>
      </c>
      <c r="H1658" s="192">
        <v>2.5</v>
      </c>
    </row>
    <row r="1659" spans="1:8" ht="12.75">
      <c r="A1659" s="260"/>
      <c r="B1659" s="5" t="s">
        <v>159</v>
      </c>
      <c r="C1659" s="57" t="s">
        <v>785</v>
      </c>
      <c r="D1659" s="191">
        <v>593</v>
      </c>
      <c r="E1659" s="191">
        <v>571</v>
      </c>
      <c r="F1659" s="191">
        <v>0</v>
      </c>
      <c r="G1659" s="191">
        <v>571</v>
      </c>
      <c r="H1659" s="192">
        <v>5</v>
      </c>
    </row>
    <row r="1660" spans="1:8" ht="12.75">
      <c r="A1660" s="260"/>
      <c r="B1660" s="5" t="s">
        <v>159</v>
      </c>
      <c r="C1660" s="57" t="s">
        <v>459</v>
      </c>
      <c r="D1660" s="191">
        <v>495</v>
      </c>
      <c r="E1660" s="191">
        <v>355</v>
      </c>
      <c r="F1660" s="191">
        <v>355</v>
      </c>
      <c r="G1660" s="191">
        <v>0</v>
      </c>
      <c r="H1660" s="192">
        <v>3.1</v>
      </c>
    </row>
    <row r="1661" spans="1:8" ht="12.75">
      <c r="A1661" s="260"/>
      <c r="B1661" s="5" t="s">
        <v>153</v>
      </c>
      <c r="C1661" s="57" t="s">
        <v>605</v>
      </c>
      <c r="D1661" s="191">
        <v>2700</v>
      </c>
      <c r="E1661" s="191">
        <v>2620</v>
      </c>
      <c r="F1661" s="191">
        <v>0</v>
      </c>
      <c r="G1661" s="191">
        <v>0</v>
      </c>
      <c r="H1661" s="192">
        <v>0.9</v>
      </c>
    </row>
    <row r="1662" spans="1:8" ht="12.75">
      <c r="A1662" s="260"/>
      <c r="B1662" s="5" t="s">
        <v>153</v>
      </c>
      <c r="C1662" s="57" t="s">
        <v>439</v>
      </c>
      <c r="D1662" s="191">
        <v>2700</v>
      </c>
      <c r="E1662" s="191">
        <v>2260</v>
      </c>
      <c r="F1662" s="191">
        <v>0</v>
      </c>
      <c r="G1662" s="191">
        <v>0</v>
      </c>
      <c r="H1662" s="192">
        <v>0.28</v>
      </c>
    </row>
    <row r="1663" spans="1:8" ht="12.75">
      <c r="A1663" s="260"/>
      <c r="B1663" s="5" t="s">
        <v>153</v>
      </c>
      <c r="C1663" s="57" t="s">
        <v>549</v>
      </c>
      <c r="D1663" s="191">
        <v>200</v>
      </c>
      <c r="E1663" s="191">
        <v>196</v>
      </c>
      <c r="F1663" s="191">
        <v>0</v>
      </c>
      <c r="G1663" s="191">
        <v>0</v>
      </c>
      <c r="H1663" s="192">
        <v>0.51</v>
      </c>
    </row>
    <row r="1664" spans="1:8" ht="12.75">
      <c r="A1664" s="260"/>
      <c r="B1664" s="5" t="s">
        <v>153</v>
      </c>
      <c r="C1664" s="57" t="s">
        <v>373</v>
      </c>
      <c r="D1664" s="191">
        <v>200</v>
      </c>
      <c r="E1664" s="191">
        <v>190</v>
      </c>
      <c r="F1664" s="191">
        <v>0</v>
      </c>
      <c r="G1664" s="191">
        <v>0</v>
      </c>
      <c r="H1664" s="192">
        <v>0.78</v>
      </c>
    </row>
    <row r="1665" spans="1:8" ht="12.75">
      <c r="A1665" s="260"/>
      <c r="B1665" s="5" t="s">
        <v>153</v>
      </c>
      <c r="C1665" s="57" t="s">
        <v>606</v>
      </c>
      <c r="D1665" s="191">
        <v>500</v>
      </c>
      <c r="E1665" s="191">
        <v>460</v>
      </c>
      <c r="F1665" s="191">
        <v>0</v>
      </c>
      <c r="G1665" s="191">
        <v>0</v>
      </c>
      <c r="H1665" s="192">
        <v>0.9</v>
      </c>
    </row>
    <row r="1666" spans="1:8" ht="12.75">
      <c r="A1666" s="260"/>
      <c r="B1666" s="5" t="s">
        <v>153</v>
      </c>
      <c r="C1666" s="57" t="s">
        <v>401</v>
      </c>
      <c r="D1666" s="191">
        <v>500</v>
      </c>
      <c r="E1666" s="191">
        <v>261</v>
      </c>
      <c r="F1666" s="191">
        <v>261</v>
      </c>
      <c r="G1666" s="191">
        <v>0</v>
      </c>
      <c r="H1666" s="192">
        <v>0.6</v>
      </c>
    </row>
    <row r="1667" spans="1:8" ht="12.75">
      <c r="A1667" s="260"/>
      <c r="B1667" s="5" t="s">
        <v>153</v>
      </c>
      <c r="C1667" s="57" t="s">
        <v>380</v>
      </c>
      <c r="D1667" s="191">
        <v>7500</v>
      </c>
      <c r="E1667" s="191">
        <v>6854</v>
      </c>
      <c r="F1667" s="191">
        <v>6528</v>
      </c>
      <c r="G1667" s="191">
        <v>0</v>
      </c>
      <c r="H1667" s="192">
        <v>1.8</v>
      </c>
    </row>
    <row r="1668" spans="1:8" ht="12.75">
      <c r="A1668" s="260"/>
      <c r="B1668" s="5" t="s">
        <v>153</v>
      </c>
      <c r="C1668" s="57" t="s">
        <v>379</v>
      </c>
      <c r="D1668" s="191">
        <v>7800</v>
      </c>
      <c r="E1668" s="191">
        <v>3923</v>
      </c>
      <c r="F1668" s="191">
        <v>3923</v>
      </c>
      <c r="G1668" s="191">
        <v>0</v>
      </c>
      <c r="H1668" s="192">
        <v>0.3</v>
      </c>
    </row>
    <row r="1669" spans="1:8" ht="12.75">
      <c r="A1669" s="260"/>
      <c r="B1669" s="5" t="s">
        <v>153</v>
      </c>
      <c r="C1669" s="57" t="s">
        <v>377</v>
      </c>
      <c r="D1669" s="191">
        <v>3000</v>
      </c>
      <c r="E1669" s="191">
        <v>1432</v>
      </c>
      <c r="F1669" s="191">
        <v>1432</v>
      </c>
      <c r="G1669" s="191">
        <v>0</v>
      </c>
      <c r="H1669" s="192">
        <v>1.1</v>
      </c>
    </row>
    <row r="1670" spans="1:8" ht="12.75">
      <c r="A1670" s="260"/>
      <c r="B1670" s="5" t="s">
        <v>153</v>
      </c>
      <c r="C1670" s="57" t="s">
        <v>396</v>
      </c>
      <c r="D1670" s="191">
        <v>1046</v>
      </c>
      <c r="E1670" s="191">
        <v>711</v>
      </c>
      <c r="F1670" s="191">
        <v>711</v>
      </c>
      <c r="G1670" s="191">
        <v>0</v>
      </c>
      <c r="H1670" s="192">
        <v>1.3</v>
      </c>
    </row>
    <row r="1671" spans="1:8" ht="12.75">
      <c r="A1671" s="260"/>
      <c r="B1671" s="5" t="s">
        <v>153</v>
      </c>
      <c r="C1671" s="57" t="s">
        <v>384</v>
      </c>
      <c r="D1671" s="191">
        <v>8799</v>
      </c>
      <c r="E1671" s="191">
        <v>518</v>
      </c>
      <c r="F1671" s="191">
        <v>518</v>
      </c>
      <c r="G1671" s="191">
        <v>0</v>
      </c>
      <c r="H1671" s="192" t="s">
        <v>607</v>
      </c>
    </row>
    <row r="1672" spans="1:8" ht="12.75">
      <c r="A1672" s="260"/>
      <c r="B1672" s="5" t="s">
        <v>153</v>
      </c>
      <c r="C1672" s="57" t="s">
        <v>608</v>
      </c>
      <c r="D1672" s="191">
        <v>1885</v>
      </c>
      <c r="E1672" s="191">
        <v>1737</v>
      </c>
      <c r="F1672" s="191">
        <v>1737</v>
      </c>
      <c r="G1672" s="191">
        <v>0</v>
      </c>
      <c r="H1672" s="192">
        <v>2.25</v>
      </c>
    </row>
    <row r="1673" spans="1:8" ht="12.75">
      <c r="A1673" s="260"/>
      <c r="B1673" s="5" t="s">
        <v>153</v>
      </c>
      <c r="C1673" s="57" t="s">
        <v>609</v>
      </c>
      <c r="D1673" s="191">
        <v>3355</v>
      </c>
      <c r="E1673" s="191">
        <v>2842</v>
      </c>
      <c r="F1673" s="191">
        <v>2842</v>
      </c>
      <c r="G1673" s="191">
        <v>0</v>
      </c>
      <c r="H1673" s="192">
        <v>2.4</v>
      </c>
    </row>
    <row r="1674" spans="1:8" ht="12.75">
      <c r="A1674" s="260"/>
      <c r="B1674" s="5" t="s">
        <v>153</v>
      </c>
      <c r="C1674" s="57" t="s">
        <v>610</v>
      </c>
      <c r="D1674" s="191">
        <v>500</v>
      </c>
      <c r="E1674" s="191">
        <v>470</v>
      </c>
      <c r="F1674" s="191">
        <v>0</v>
      </c>
      <c r="G1674" s="191">
        <v>0</v>
      </c>
      <c r="H1674" s="192">
        <v>0.7</v>
      </c>
    </row>
    <row r="1675" spans="1:8" ht="12.75">
      <c r="A1675" s="260"/>
      <c r="B1675" s="5" t="s">
        <v>153</v>
      </c>
      <c r="C1675" s="57" t="s">
        <v>611</v>
      </c>
      <c r="D1675" s="191">
        <v>1500</v>
      </c>
      <c r="E1675" s="191">
        <v>1410</v>
      </c>
      <c r="F1675" s="191">
        <v>0</v>
      </c>
      <c r="G1675" s="191">
        <v>0</v>
      </c>
      <c r="H1675" s="192">
        <v>0.9</v>
      </c>
    </row>
    <row r="1676" spans="1:8" ht="12.75">
      <c r="A1676" s="260"/>
      <c r="B1676" s="5" t="s">
        <v>153</v>
      </c>
      <c r="C1676" s="57" t="s">
        <v>612</v>
      </c>
      <c r="D1676" s="191">
        <v>1200</v>
      </c>
      <c r="E1676" s="191">
        <v>1200</v>
      </c>
      <c r="F1676" s="191">
        <v>0</v>
      </c>
      <c r="G1676" s="191">
        <v>0</v>
      </c>
      <c r="H1676" s="192">
        <v>0.6</v>
      </c>
    </row>
    <row r="1677" spans="1:8" ht="12.75">
      <c r="A1677" s="260"/>
      <c r="B1677" s="5" t="s">
        <v>153</v>
      </c>
      <c r="C1677" s="57" t="s">
        <v>613</v>
      </c>
      <c r="D1677" s="191">
        <v>800</v>
      </c>
      <c r="E1677" s="191">
        <v>755</v>
      </c>
      <c r="F1677" s="191">
        <v>0</v>
      </c>
      <c r="G1677" s="191">
        <v>0</v>
      </c>
      <c r="H1677" s="192">
        <v>1</v>
      </c>
    </row>
    <row r="1678" spans="1:8" ht="12.75">
      <c r="A1678" s="260"/>
      <c r="B1678" s="5" t="s">
        <v>153</v>
      </c>
      <c r="C1678" s="57" t="s">
        <v>614</v>
      </c>
      <c r="D1678" s="191">
        <v>1600</v>
      </c>
      <c r="E1678" s="191">
        <v>1376</v>
      </c>
      <c r="F1678" s="191">
        <v>20</v>
      </c>
      <c r="G1678" s="191">
        <v>0</v>
      </c>
      <c r="H1678" s="192">
        <v>0.55</v>
      </c>
    </row>
    <row r="1679" spans="1:8" ht="12.75">
      <c r="A1679" s="260"/>
      <c r="B1679" s="5" t="s">
        <v>153</v>
      </c>
      <c r="C1679" s="57" t="s">
        <v>615</v>
      </c>
      <c r="D1679" s="191">
        <v>500</v>
      </c>
      <c r="E1679" s="191">
        <v>170</v>
      </c>
      <c r="F1679" s="191">
        <v>0</v>
      </c>
      <c r="G1679" s="191">
        <v>0</v>
      </c>
      <c r="H1679" s="192">
        <v>1.6</v>
      </c>
    </row>
    <row r="1680" spans="1:8" ht="12.75">
      <c r="A1680" s="260"/>
      <c r="B1680" s="5" t="s">
        <v>153</v>
      </c>
      <c r="C1680" s="57" t="s">
        <v>616</v>
      </c>
      <c r="D1680" s="191">
        <v>800</v>
      </c>
      <c r="E1680" s="191">
        <v>800</v>
      </c>
      <c r="F1680" s="191">
        <v>0</v>
      </c>
      <c r="G1680" s="191">
        <v>0</v>
      </c>
      <c r="H1680" s="192">
        <v>0.6</v>
      </c>
    </row>
    <row r="1681" spans="1:8" ht="12.75">
      <c r="A1681" s="260"/>
      <c r="B1681" s="5" t="s">
        <v>153</v>
      </c>
      <c r="C1681" s="57" t="s">
        <v>617</v>
      </c>
      <c r="D1681" s="191">
        <v>500</v>
      </c>
      <c r="E1681" s="191">
        <v>160</v>
      </c>
      <c r="F1681" s="191">
        <v>0</v>
      </c>
      <c r="G1681" s="191">
        <v>0</v>
      </c>
      <c r="H1681" s="192">
        <v>1.4</v>
      </c>
    </row>
    <row r="1682" spans="1:8" ht="12.75">
      <c r="A1682" s="260"/>
      <c r="B1682" s="5" t="s">
        <v>153</v>
      </c>
      <c r="C1682" s="57" t="s">
        <v>445</v>
      </c>
      <c r="D1682" s="191">
        <v>1400</v>
      </c>
      <c r="E1682" s="191">
        <v>748</v>
      </c>
      <c r="F1682" s="191">
        <v>0</v>
      </c>
      <c r="G1682" s="191">
        <v>0</v>
      </c>
      <c r="H1682" s="192">
        <v>0.3</v>
      </c>
    </row>
    <row r="1683" spans="1:8" ht="12.75">
      <c r="A1683" s="260"/>
      <c r="B1683" s="5" t="s">
        <v>153</v>
      </c>
      <c r="C1683" s="57" t="s">
        <v>618</v>
      </c>
      <c r="D1683" s="191">
        <v>500</v>
      </c>
      <c r="E1683" s="191">
        <v>375</v>
      </c>
      <c r="F1683" s="191">
        <v>0</v>
      </c>
      <c r="G1683" s="191">
        <v>0</v>
      </c>
      <c r="H1683" s="192">
        <v>1.2</v>
      </c>
    </row>
    <row r="1684" spans="1:8" ht="12.75">
      <c r="A1684" s="260"/>
      <c r="B1684" s="5" t="s">
        <v>153</v>
      </c>
      <c r="C1684" s="57" t="s">
        <v>441</v>
      </c>
      <c r="D1684" s="191">
        <v>500</v>
      </c>
      <c r="E1684" s="191">
        <v>102</v>
      </c>
      <c r="F1684" s="191">
        <v>102</v>
      </c>
      <c r="G1684" s="191">
        <v>0</v>
      </c>
      <c r="H1684" s="192">
        <v>0.52</v>
      </c>
    </row>
    <row r="1685" spans="1:8" ht="12.75">
      <c r="A1685" s="260"/>
      <c r="B1685" s="5" t="s">
        <v>153</v>
      </c>
      <c r="C1685" s="57" t="s">
        <v>619</v>
      </c>
      <c r="D1685" s="191">
        <v>1500</v>
      </c>
      <c r="E1685" s="191">
        <v>868</v>
      </c>
      <c r="F1685" s="191">
        <v>868</v>
      </c>
      <c r="G1685" s="191">
        <v>0</v>
      </c>
      <c r="H1685" s="192">
        <v>1.3</v>
      </c>
    </row>
    <row r="1686" spans="1:8" ht="12.75">
      <c r="A1686" s="260"/>
      <c r="B1686" s="5" t="s">
        <v>153</v>
      </c>
      <c r="C1686" s="57" t="s">
        <v>418</v>
      </c>
      <c r="D1686" s="191">
        <v>2500</v>
      </c>
      <c r="E1686" s="191">
        <v>220</v>
      </c>
      <c r="F1686" s="191">
        <v>0</v>
      </c>
      <c r="G1686" s="191">
        <v>0</v>
      </c>
      <c r="H1686" s="192">
        <v>2.7</v>
      </c>
    </row>
    <row r="1687" spans="1:8" ht="12.75">
      <c r="A1687" s="260"/>
      <c r="B1687" s="5" t="s">
        <v>153</v>
      </c>
      <c r="C1687" s="57" t="s">
        <v>620</v>
      </c>
      <c r="D1687" s="191">
        <v>500</v>
      </c>
      <c r="E1687" s="191">
        <v>315</v>
      </c>
      <c r="F1687" s="191">
        <v>0</v>
      </c>
      <c r="G1687" s="191">
        <v>0</v>
      </c>
      <c r="H1687" s="192">
        <v>1.3</v>
      </c>
    </row>
    <row r="1688" spans="1:8" ht="12.75">
      <c r="A1688" s="260"/>
      <c r="B1688" s="5" t="s">
        <v>153</v>
      </c>
      <c r="C1688" s="57" t="s">
        <v>403</v>
      </c>
      <c r="D1688" s="191">
        <v>829</v>
      </c>
      <c r="E1688" s="191">
        <v>215</v>
      </c>
      <c r="F1688" s="191">
        <v>215</v>
      </c>
      <c r="G1688" s="191">
        <v>0</v>
      </c>
      <c r="H1688" s="192">
        <v>1.8</v>
      </c>
    </row>
    <row r="1689" spans="1:8" ht="12.75">
      <c r="A1689" s="260"/>
      <c r="B1689" s="5" t="s">
        <v>153</v>
      </c>
      <c r="C1689" s="57" t="s">
        <v>621</v>
      </c>
      <c r="D1689" s="191">
        <v>1897</v>
      </c>
      <c r="E1689" s="191">
        <v>208</v>
      </c>
      <c r="F1689" s="191">
        <v>208</v>
      </c>
      <c r="G1689" s="191">
        <v>0</v>
      </c>
      <c r="H1689" s="192" t="s">
        <v>622</v>
      </c>
    </row>
    <row r="1690" spans="1:8" ht="12.75">
      <c r="A1690" s="260"/>
      <c r="B1690" s="5" t="s">
        <v>153</v>
      </c>
      <c r="C1690" s="57">
        <v>8</v>
      </c>
      <c r="D1690" s="191">
        <v>4573</v>
      </c>
      <c r="E1690" s="191">
        <v>2796</v>
      </c>
      <c r="F1690" s="191">
        <v>0</v>
      </c>
      <c r="G1690" s="191">
        <v>0</v>
      </c>
      <c r="H1690" s="192" t="s">
        <v>603</v>
      </c>
    </row>
    <row r="1691" spans="1:8" ht="12.75">
      <c r="A1691" s="260"/>
      <c r="B1691" s="5" t="s">
        <v>153</v>
      </c>
      <c r="C1691" s="57" t="s">
        <v>273</v>
      </c>
      <c r="D1691" s="191">
        <v>620</v>
      </c>
      <c r="E1691" s="191">
        <v>330</v>
      </c>
      <c r="F1691" s="191">
        <v>0</v>
      </c>
      <c r="G1691" s="191">
        <v>0</v>
      </c>
      <c r="H1691" s="192" t="s">
        <v>603</v>
      </c>
    </row>
    <row r="1692" spans="1:8" ht="12.75">
      <c r="A1692" s="260"/>
      <c r="B1692" s="5" t="s">
        <v>153</v>
      </c>
      <c r="C1692" s="57">
        <v>20</v>
      </c>
      <c r="D1692" s="191">
        <v>4000</v>
      </c>
      <c r="E1692" s="191">
        <v>32</v>
      </c>
      <c r="F1692" s="191">
        <v>0</v>
      </c>
      <c r="G1692" s="191">
        <v>0</v>
      </c>
      <c r="H1692" s="192" t="s">
        <v>604</v>
      </c>
    </row>
    <row r="1693" spans="1:8" ht="12.75">
      <c r="A1693" s="260"/>
      <c r="B1693" s="5" t="s">
        <v>153</v>
      </c>
      <c r="C1693" s="57">
        <v>25</v>
      </c>
      <c r="D1693" s="191">
        <v>1700</v>
      </c>
      <c r="E1693" s="191">
        <v>280</v>
      </c>
      <c r="F1693" s="191">
        <v>0</v>
      </c>
      <c r="G1693" s="191">
        <v>280</v>
      </c>
      <c r="H1693" s="192">
        <v>4.8</v>
      </c>
    </row>
    <row r="1694" spans="1:8" ht="12.75">
      <c r="A1694" s="260"/>
      <c r="B1694" s="5" t="s">
        <v>153</v>
      </c>
      <c r="C1694" s="57">
        <v>26</v>
      </c>
      <c r="D1694" s="191">
        <v>1200</v>
      </c>
      <c r="E1694" s="191">
        <v>200</v>
      </c>
      <c r="F1694" s="191">
        <v>0</v>
      </c>
      <c r="G1694" s="191">
        <v>200</v>
      </c>
      <c r="H1694" s="192">
        <v>5.5</v>
      </c>
    </row>
    <row r="1695" spans="1:8" ht="12.75">
      <c r="A1695" s="260"/>
      <c r="B1695" s="5" t="s">
        <v>81</v>
      </c>
      <c r="C1695" s="57" t="s">
        <v>644</v>
      </c>
      <c r="D1695" s="191">
        <v>417</v>
      </c>
      <c r="E1695" s="191">
        <v>413</v>
      </c>
      <c r="F1695" s="191">
        <v>413</v>
      </c>
      <c r="G1695" s="191"/>
      <c r="H1695" s="192">
        <v>0.45</v>
      </c>
    </row>
    <row r="1696" spans="1:8" ht="12.75">
      <c r="A1696" s="260"/>
      <c r="B1696" s="5" t="s">
        <v>81</v>
      </c>
      <c r="C1696" s="57" t="s">
        <v>638</v>
      </c>
      <c r="D1696" s="191">
        <v>1460</v>
      </c>
      <c r="E1696" s="191">
        <v>323</v>
      </c>
      <c r="F1696" s="191">
        <v>323</v>
      </c>
      <c r="G1696" s="191"/>
      <c r="H1696" s="192">
        <v>0.7</v>
      </c>
    </row>
    <row r="1697" spans="1:8" ht="12.75">
      <c r="A1697" s="260"/>
      <c r="B1697" s="5" t="s">
        <v>81</v>
      </c>
      <c r="C1697" s="57" t="s">
        <v>678</v>
      </c>
      <c r="D1697" s="191">
        <v>3000</v>
      </c>
      <c r="E1697" s="191">
        <v>86</v>
      </c>
      <c r="F1697" s="191">
        <v>86</v>
      </c>
      <c r="G1697" s="191"/>
      <c r="H1697" s="192">
        <v>0.7</v>
      </c>
    </row>
    <row r="1698" spans="1:8" ht="12.75">
      <c r="A1698" s="260"/>
      <c r="B1698" s="5" t="s">
        <v>81</v>
      </c>
      <c r="C1698" s="57" t="s">
        <v>721</v>
      </c>
      <c r="D1698" s="191">
        <v>2000</v>
      </c>
      <c r="E1698" s="191">
        <v>19</v>
      </c>
      <c r="F1698" s="191">
        <v>19</v>
      </c>
      <c r="G1698" s="191"/>
      <c r="H1698" s="192">
        <v>0.35</v>
      </c>
    </row>
    <row r="1699" spans="1:8" ht="12.75">
      <c r="A1699" s="257">
        <v>10</v>
      </c>
      <c r="B1699" s="2" t="s">
        <v>45</v>
      </c>
      <c r="C1699" s="35"/>
      <c r="D1699" s="108">
        <f>SUM(D1700:D1704)</f>
        <v>2200</v>
      </c>
      <c r="E1699" s="108">
        <f>SUM(E1700:E1704)</f>
        <v>1538</v>
      </c>
      <c r="F1699" s="108">
        <f>SUM(F1700:F1704)</f>
        <v>632</v>
      </c>
      <c r="G1699" s="108">
        <f>SUM(G1700:G1704)</f>
        <v>605</v>
      </c>
      <c r="H1699" s="157"/>
    </row>
    <row r="1700" spans="1:8" ht="12.75">
      <c r="A1700" s="262"/>
      <c r="B1700" s="7" t="s">
        <v>159</v>
      </c>
      <c r="C1700" s="39" t="s">
        <v>388</v>
      </c>
      <c r="D1700" s="194">
        <v>0</v>
      </c>
      <c r="E1700" s="194">
        <v>605</v>
      </c>
      <c r="F1700" s="194">
        <v>0</v>
      </c>
      <c r="G1700" s="194">
        <v>605</v>
      </c>
      <c r="H1700" s="166">
        <v>2.2</v>
      </c>
    </row>
    <row r="1701" spans="1:8" ht="12.75">
      <c r="A1701" s="259"/>
      <c r="B1701" s="7" t="s">
        <v>153</v>
      </c>
      <c r="C1701" s="57" t="s">
        <v>417</v>
      </c>
      <c r="D1701" s="126">
        <v>200</v>
      </c>
      <c r="E1701" s="191">
        <v>81</v>
      </c>
      <c r="F1701" s="191">
        <v>0</v>
      </c>
      <c r="G1701" s="191">
        <v>0</v>
      </c>
      <c r="H1701" s="192">
        <v>0.22</v>
      </c>
    </row>
    <row r="1702" spans="1:8" ht="12.75">
      <c r="A1702" s="259"/>
      <c r="B1702" s="7" t="s">
        <v>153</v>
      </c>
      <c r="C1702" s="57" t="s">
        <v>401</v>
      </c>
      <c r="D1702" s="126">
        <v>1000</v>
      </c>
      <c r="E1702" s="191">
        <v>354</v>
      </c>
      <c r="F1702" s="191">
        <v>354</v>
      </c>
      <c r="G1702" s="191">
        <v>0</v>
      </c>
      <c r="H1702" s="192">
        <v>0.46</v>
      </c>
    </row>
    <row r="1703" spans="1:8" ht="12.75">
      <c r="A1703" s="260"/>
      <c r="B1703" s="5" t="s">
        <v>153</v>
      </c>
      <c r="C1703" s="57" t="s">
        <v>445</v>
      </c>
      <c r="D1703" s="126">
        <v>500</v>
      </c>
      <c r="E1703" s="191">
        <v>220</v>
      </c>
      <c r="F1703" s="191">
        <v>0</v>
      </c>
      <c r="G1703" s="191">
        <v>0</v>
      </c>
      <c r="H1703" s="192">
        <v>0.3</v>
      </c>
    </row>
    <row r="1704" spans="1:10" ht="12.75">
      <c r="A1704" s="265"/>
      <c r="B1704" s="9" t="s">
        <v>153</v>
      </c>
      <c r="C1704" s="57" t="s">
        <v>441</v>
      </c>
      <c r="D1704" s="126">
        <v>500</v>
      </c>
      <c r="E1704" s="191">
        <v>278</v>
      </c>
      <c r="F1704" s="191">
        <v>278</v>
      </c>
      <c r="G1704" s="191">
        <v>0</v>
      </c>
      <c r="H1704" s="192">
        <v>0.44</v>
      </c>
      <c r="J1704" s="3"/>
    </row>
    <row r="1705" spans="1:10" s="3" customFormat="1" ht="12.75">
      <c r="A1705" s="257">
        <v>11</v>
      </c>
      <c r="B1705" s="2" t="s">
        <v>332</v>
      </c>
      <c r="C1705" s="44"/>
      <c r="D1705" s="108">
        <f>SUM(D1706)</f>
        <v>163</v>
      </c>
      <c r="E1705" s="108">
        <f>SUM(E1706)</f>
        <v>136</v>
      </c>
      <c r="F1705" s="108">
        <f>SUM(F1706)</f>
        <v>136</v>
      </c>
      <c r="G1705" s="108">
        <f>SUM(G1706)</f>
        <v>0</v>
      </c>
      <c r="H1705" s="154"/>
      <c r="J1705" s="1"/>
    </row>
    <row r="1706" spans="1:8" ht="12.75">
      <c r="A1706" s="261"/>
      <c r="B1706" s="6" t="s">
        <v>119</v>
      </c>
      <c r="C1706" s="93" t="s">
        <v>373</v>
      </c>
      <c r="D1706" s="121">
        <v>163</v>
      </c>
      <c r="E1706" s="121">
        <v>136</v>
      </c>
      <c r="F1706" s="121">
        <v>136</v>
      </c>
      <c r="G1706" s="121"/>
      <c r="H1706" s="168">
        <v>0.2</v>
      </c>
    </row>
    <row r="1707" spans="1:8" ht="12.75">
      <c r="A1707" s="257">
        <v>12</v>
      </c>
      <c r="B1707" s="2" t="s">
        <v>65</v>
      </c>
      <c r="C1707" s="35"/>
      <c r="D1707" s="108">
        <f>SUM(D1708:D1709)</f>
        <v>3420</v>
      </c>
      <c r="E1707" s="108">
        <f>SUM(E1708:E1709)</f>
        <v>1824</v>
      </c>
      <c r="F1707" s="108">
        <f>SUM(F1708:F1709)</f>
        <v>687</v>
      </c>
      <c r="G1707" s="108">
        <f>SUM(G1708:G1709)</f>
        <v>1137</v>
      </c>
      <c r="H1707" s="157"/>
    </row>
    <row r="1708" spans="1:8" ht="12.75">
      <c r="A1708" s="262"/>
      <c r="B1708" s="7" t="s">
        <v>119</v>
      </c>
      <c r="C1708" s="39" t="s">
        <v>449</v>
      </c>
      <c r="D1708" s="194">
        <v>1330</v>
      </c>
      <c r="E1708" s="194">
        <v>687</v>
      </c>
      <c r="F1708" s="194">
        <v>687</v>
      </c>
      <c r="G1708" s="194"/>
      <c r="H1708" s="166">
        <v>2</v>
      </c>
    </row>
    <row r="1709" spans="1:8" ht="13.5" thickBot="1">
      <c r="A1709" s="262"/>
      <c r="B1709" s="7" t="s">
        <v>119</v>
      </c>
      <c r="C1709" s="39" t="s">
        <v>412</v>
      </c>
      <c r="D1709" s="194">
        <v>2090</v>
      </c>
      <c r="E1709" s="194">
        <v>1137</v>
      </c>
      <c r="F1709" s="194"/>
      <c r="G1709" s="194">
        <v>1137</v>
      </c>
      <c r="H1709" s="166">
        <v>2</v>
      </c>
    </row>
    <row r="1710" spans="1:8" ht="13.5" thickBot="1">
      <c r="A1710" s="301" t="s">
        <v>80</v>
      </c>
      <c r="B1710" s="302" t="s">
        <v>35</v>
      </c>
      <c r="C1710" s="303"/>
      <c r="D1710" s="337">
        <f>D1707+D1705+D1699+D1612+D1584+D1578+D1575+D1573+D1569+D1564+D1561+D1558</f>
        <v>175391</v>
      </c>
      <c r="E1710" s="337">
        <f>E1707+E1705+E1699+E1612+E1584+E1578+E1575+E1573+E1569+E1564+E1561+E1558</f>
        <v>96215</v>
      </c>
      <c r="F1710" s="337">
        <f>F1707+F1705+F1699+F1612+F1584+F1578+F1575+F1573+F1569+F1564+F1561+F1558</f>
        <v>56555</v>
      </c>
      <c r="G1710" s="337">
        <f>G1707+G1705+G1699+G1612+G1584+G1578+G1575+G1573+G1569+G1564+G1561+G1558</f>
        <v>9991</v>
      </c>
      <c r="H1710" s="338"/>
    </row>
    <row r="1711" spans="1:8" ht="13.5" customHeight="1" thickBot="1">
      <c r="A1711" s="255"/>
      <c r="B1711" s="424" t="s">
        <v>26</v>
      </c>
      <c r="C1711" s="425"/>
      <c r="D1711" s="425"/>
      <c r="E1711" s="425"/>
      <c r="F1711" s="425"/>
      <c r="G1711" s="426"/>
      <c r="H1711" s="146"/>
    </row>
    <row r="1712" spans="1:8" ht="12.75" customHeight="1">
      <c r="A1712" s="256"/>
      <c r="B1712" s="421" t="s">
        <v>25</v>
      </c>
      <c r="C1712" s="422"/>
      <c r="D1712" s="422"/>
      <c r="E1712" s="422"/>
      <c r="F1712" s="422"/>
      <c r="G1712" s="431"/>
      <c r="H1712" s="142"/>
    </row>
    <row r="1713" spans="1:8" ht="12.75">
      <c r="A1713" s="269"/>
      <c r="B1713" s="13" t="s">
        <v>7</v>
      </c>
      <c r="C1713" s="46"/>
      <c r="D1713" s="134"/>
      <c r="E1713" s="134"/>
      <c r="F1713" s="134"/>
      <c r="G1713" s="134"/>
      <c r="H1713" s="176"/>
    </row>
    <row r="1714" spans="1:8" ht="13.5" thickBot="1">
      <c r="A1714" s="273"/>
      <c r="B1714" s="56" t="s">
        <v>240</v>
      </c>
      <c r="C1714" s="18"/>
      <c r="D1714" s="111">
        <v>0</v>
      </c>
      <c r="E1714" s="111">
        <v>0</v>
      </c>
      <c r="F1714" s="111">
        <v>0</v>
      </c>
      <c r="G1714" s="111">
        <v>0</v>
      </c>
      <c r="H1714" s="180"/>
    </row>
    <row r="1715" spans="1:8" ht="13.5" thickBot="1">
      <c r="A1715" s="256"/>
      <c r="B1715" s="8" t="s">
        <v>8</v>
      </c>
      <c r="C1715" s="224"/>
      <c r="D1715" s="101"/>
      <c r="E1715" s="101"/>
      <c r="F1715" s="101"/>
      <c r="G1715" s="101"/>
      <c r="H1715" s="142"/>
    </row>
    <row r="1716" spans="1:8" ht="13.5" thickBot="1">
      <c r="A1716" s="268"/>
      <c r="B1716" s="15" t="s">
        <v>124</v>
      </c>
      <c r="C1716" s="228"/>
      <c r="D1716" s="107">
        <v>0</v>
      </c>
      <c r="E1716" s="107">
        <v>0</v>
      </c>
      <c r="F1716" s="107">
        <v>0</v>
      </c>
      <c r="G1716" s="107">
        <v>0</v>
      </c>
      <c r="H1716" s="181"/>
    </row>
    <row r="1717" spans="1:8" ht="13.5" thickBot="1">
      <c r="A1717" s="255"/>
      <c r="B1717" s="47" t="s">
        <v>158</v>
      </c>
      <c r="C1717" s="61"/>
      <c r="D1717" s="112">
        <v>0</v>
      </c>
      <c r="E1717" s="112">
        <v>0</v>
      </c>
      <c r="F1717" s="112">
        <v>0</v>
      </c>
      <c r="G1717" s="112">
        <v>0</v>
      </c>
      <c r="H1717" s="141"/>
    </row>
    <row r="1718" spans="1:8" ht="12.75" customHeight="1">
      <c r="A1718" s="265"/>
      <c r="B1718" s="421" t="s">
        <v>32</v>
      </c>
      <c r="C1718" s="422"/>
      <c r="D1718" s="422"/>
      <c r="E1718" s="422"/>
      <c r="F1718" s="422"/>
      <c r="G1718" s="431"/>
      <c r="H1718" s="169"/>
    </row>
    <row r="1719" spans="1:8" ht="12.75" customHeight="1">
      <c r="A1719" s="269"/>
      <c r="B1719" s="13" t="s">
        <v>7</v>
      </c>
      <c r="C1719" s="46"/>
      <c r="D1719" s="134"/>
      <c r="E1719" s="134"/>
      <c r="F1719" s="134"/>
      <c r="G1719" s="134"/>
      <c r="H1719" s="176"/>
    </row>
    <row r="1720" spans="1:8" ht="25.5">
      <c r="A1720" s="257">
        <v>1</v>
      </c>
      <c r="B1720" s="2" t="s">
        <v>122</v>
      </c>
      <c r="C1720" s="35"/>
      <c r="D1720" s="108">
        <f>SUM(D1721:D1722)</f>
        <v>100</v>
      </c>
      <c r="E1720" s="108">
        <f>SUM(E1721:E1722)</f>
        <v>25</v>
      </c>
      <c r="F1720" s="108">
        <f>SUM(F1721:F1722)</f>
        <v>25</v>
      </c>
      <c r="G1720" s="108">
        <f>SUM(G1721:G1722)</f>
        <v>0</v>
      </c>
      <c r="H1720" s="157"/>
    </row>
    <row r="1721" spans="1:8" ht="12.75">
      <c r="A1721" s="260"/>
      <c r="B1721" s="5" t="s">
        <v>119</v>
      </c>
      <c r="C1721" s="57" t="s">
        <v>463</v>
      </c>
      <c r="D1721" s="191">
        <v>50</v>
      </c>
      <c r="E1721" s="191">
        <v>6</v>
      </c>
      <c r="F1721" s="191">
        <v>6</v>
      </c>
      <c r="G1721" s="191"/>
      <c r="H1721" s="192">
        <v>1.8</v>
      </c>
    </row>
    <row r="1722" spans="1:8" ht="12.75">
      <c r="A1722" s="265"/>
      <c r="B1722" s="9" t="s">
        <v>119</v>
      </c>
      <c r="C1722" s="205" t="s">
        <v>464</v>
      </c>
      <c r="D1722" s="193">
        <v>50</v>
      </c>
      <c r="E1722" s="193">
        <v>19</v>
      </c>
      <c r="F1722" s="193">
        <v>19</v>
      </c>
      <c r="G1722" s="193"/>
      <c r="H1722" s="169">
        <v>2</v>
      </c>
    </row>
    <row r="1723" spans="1:8" ht="12.75" customHeight="1">
      <c r="A1723" s="257">
        <v>2</v>
      </c>
      <c r="B1723" s="2" t="s">
        <v>45</v>
      </c>
      <c r="C1723" s="35"/>
      <c r="D1723" s="108">
        <f>SUM(D1724:D1724)</f>
        <v>820</v>
      </c>
      <c r="E1723" s="108">
        <f>SUM(E1724:E1724)</f>
        <v>409</v>
      </c>
      <c r="F1723" s="108">
        <f>SUM(F1724:F1724)</f>
        <v>80</v>
      </c>
      <c r="G1723" s="108">
        <f>SUM(G1724:G1724)</f>
        <v>0</v>
      </c>
      <c r="H1723" s="157"/>
    </row>
    <row r="1724" spans="1:8" ht="15" customHeight="1" thickBot="1">
      <c r="A1724" s="260"/>
      <c r="B1724" s="5" t="s">
        <v>153</v>
      </c>
      <c r="C1724" s="57" t="s">
        <v>623</v>
      </c>
      <c r="D1724" s="191">
        <v>820</v>
      </c>
      <c r="E1724" s="191">
        <v>409</v>
      </c>
      <c r="F1724" s="191">
        <v>80</v>
      </c>
      <c r="G1724" s="191">
        <v>0</v>
      </c>
      <c r="H1724" s="192">
        <v>1.5</v>
      </c>
    </row>
    <row r="1725" spans="1:8" ht="12.75" customHeight="1" thickBot="1">
      <c r="A1725" s="301"/>
      <c r="B1725" s="302" t="s">
        <v>157</v>
      </c>
      <c r="C1725" s="303"/>
      <c r="D1725" s="337">
        <f>D1720+D1723</f>
        <v>920</v>
      </c>
      <c r="E1725" s="337">
        <f>E1720+E1723</f>
        <v>434</v>
      </c>
      <c r="F1725" s="337">
        <f>F1720+F1723</f>
        <v>105</v>
      </c>
      <c r="G1725" s="337">
        <f>G1720+G1723</f>
        <v>0</v>
      </c>
      <c r="H1725" s="359"/>
    </row>
    <row r="1726" spans="1:8" ht="12" customHeight="1">
      <c r="A1726" s="256"/>
      <c r="B1726" s="8" t="s">
        <v>8</v>
      </c>
      <c r="C1726" s="224"/>
      <c r="D1726" s="101"/>
      <c r="E1726" s="101"/>
      <c r="F1726" s="101"/>
      <c r="G1726" s="101"/>
      <c r="H1726" s="142"/>
    </row>
    <row r="1727" spans="1:8" ht="12.75" customHeight="1">
      <c r="A1727" s="257" t="s">
        <v>265</v>
      </c>
      <c r="B1727" s="2" t="s">
        <v>170</v>
      </c>
      <c r="C1727" s="35"/>
      <c r="D1727" s="108">
        <f>SUM(D1728:D1728)</f>
        <v>0</v>
      </c>
      <c r="E1727" s="108">
        <f>SUM(E1728:E1728)</f>
        <v>127</v>
      </c>
      <c r="F1727" s="108">
        <f>SUM(F1728:F1728)</f>
        <v>127</v>
      </c>
      <c r="G1727" s="108">
        <f>SUM(G1728:G1728)</f>
        <v>0</v>
      </c>
      <c r="H1727" s="157"/>
    </row>
    <row r="1728" spans="1:8" ht="12.75" customHeight="1">
      <c r="A1728" s="273"/>
      <c r="B1728" s="40" t="s">
        <v>153</v>
      </c>
      <c r="C1728" s="18" t="s">
        <v>371</v>
      </c>
      <c r="D1728" s="379">
        <v>0</v>
      </c>
      <c r="E1728" s="379">
        <v>127</v>
      </c>
      <c r="F1728" s="379">
        <v>127</v>
      </c>
      <c r="G1728" s="379">
        <v>0</v>
      </c>
      <c r="H1728" s="180" t="s">
        <v>569</v>
      </c>
    </row>
    <row r="1729" spans="1:8" ht="25.5">
      <c r="A1729" s="257">
        <v>2</v>
      </c>
      <c r="B1729" s="2" t="s">
        <v>337</v>
      </c>
      <c r="C1729" s="35"/>
      <c r="D1729" s="108">
        <f>SUM(D1730:D1730)</f>
        <v>0</v>
      </c>
      <c r="E1729" s="108">
        <f>SUM(E1730:E1730)</f>
        <v>23</v>
      </c>
      <c r="F1729" s="108">
        <f>SUM(F1730:F1730)</f>
        <v>23</v>
      </c>
      <c r="G1729" s="108">
        <f>SUM(G1730:G1730)</f>
        <v>0</v>
      </c>
      <c r="H1729" s="157"/>
    </row>
    <row r="1730" spans="1:8" ht="12.75" customHeight="1">
      <c r="A1730" s="273"/>
      <c r="B1730" s="40" t="s">
        <v>153</v>
      </c>
      <c r="C1730" s="18" t="s">
        <v>371</v>
      </c>
      <c r="D1730" s="379">
        <v>0</v>
      </c>
      <c r="E1730" s="379">
        <v>23</v>
      </c>
      <c r="F1730" s="379">
        <v>23</v>
      </c>
      <c r="G1730" s="379">
        <v>0</v>
      </c>
      <c r="H1730" s="180" t="s">
        <v>569</v>
      </c>
    </row>
    <row r="1731" spans="1:8" ht="12.75" customHeight="1">
      <c r="A1731" s="257">
        <v>3</v>
      </c>
      <c r="B1731" s="2" t="s">
        <v>68</v>
      </c>
      <c r="C1731" s="35"/>
      <c r="D1731" s="108">
        <f>SUM(D1732:D1732)</f>
        <v>180</v>
      </c>
      <c r="E1731" s="108">
        <f>SUM(E1732:E1732)</f>
        <v>73</v>
      </c>
      <c r="F1731" s="108">
        <f>SUM(F1732:F1732)</f>
        <v>73</v>
      </c>
      <c r="G1731" s="108">
        <f>SUM(G1732:G1732)</f>
        <v>0</v>
      </c>
      <c r="H1731" s="157"/>
    </row>
    <row r="1732" spans="1:8" ht="12.75" customHeight="1">
      <c r="A1732" s="260"/>
      <c r="B1732" s="5" t="s">
        <v>153</v>
      </c>
      <c r="C1732" s="57" t="s">
        <v>482</v>
      </c>
      <c r="D1732" s="191">
        <v>180</v>
      </c>
      <c r="E1732" s="191">
        <v>73</v>
      </c>
      <c r="F1732" s="191">
        <v>73</v>
      </c>
      <c r="G1732" s="191">
        <v>0</v>
      </c>
      <c r="H1732" s="192" t="s">
        <v>624</v>
      </c>
    </row>
    <row r="1733" spans="1:8" ht="12.75" customHeight="1">
      <c r="A1733" s="257">
        <v>4</v>
      </c>
      <c r="B1733" s="2" t="s">
        <v>51</v>
      </c>
      <c r="C1733" s="35"/>
      <c r="D1733" s="108">
        <f>SUM(D1734)</f>
        <v>220</v>
      </c>
      <c r="E1733" s="108">
        <f>SUM(E1734)</f>
        <v>128</v>
      </c>
      <c r="F1733" s="108">
        <f>SUM(F1734)</f>
        <v>128</v>
      </c>
      <c r="G1733" s="108">
        <f>SUM(G1734)</f>
        <v>0</v>
      </c>
      <c r="H1733" s="157"/>
    </row>
    <row r="1734" spans="1:8" ht="12.75" customHeight="1">
      <c r="A1734" s="261"/>
      <c r="B1734" s="6" t="s">
        <v>153</v>
      </c>
      <c r="C1734" s="93" t="s">
        <v>394</v>
      </c>
      <c r="D1734" s="121">
        <v>220</v>
      </c>
      <c r="E1734" s="121">
        <v>128</v>
      </c>
      <c r="F1734" s="121">
        <v>128</v>
      </c>
      <c r="G1734" s="121">
        <v>0</v>
      </c>
      <c r="H1734" s="168" t="s">
        <v>584</v>
      </c>
    </row>
    <row r="1735" spans="1:8" ht="12.75">
      <c r="A1735" s="257">
        <v>5</v>
      </c>
      <c r="B1735" s="2" t="s">
        <v>297</v>
      </c>
      <c r="C1735" s="35"/>
      <c r="D1735" s="108">
        <f>SUM(D1736)</f>
        <v>15</v>
      </c>
      <c r="E1735" s="108">
        <f>SUM(E1736)</f>
        <v>11</v>
      </c>
      <c r="F1735" s="108">
        <f>SUM(F1736)</f>
        <v>11</v>
      </c>
      <c r="G1735" s="108">
        <f>SUM(G1736)</f>
        <v>0</v>
      </c>
      <c r="H1735" s="157"/>
    </row>
    <row r="1736" spans="1:8" ht="13.5" thickBot="1">
      <c r="A1736" s="261"/>
      <c r="B1736" s="6" t="s">
        <v>119</v>
      </c>
      <c r="C1736" s="93" t="s">
        <v>464</v>
      </c>
      <c r="D1736" s="121">
        <v>15</v>
      </c>
      <c r="E1736" s="121">
        <v>11</v>
      </c>
      <c r="F1736" s="121">
        <v>11</v>
      </c>
      <c r="G1736" s="121"/>
      <c r="H1736" s="168">
        <v>3.5</v>
      </c>
    </row>
    <row r="1737" spans="1:8" ht="12.75" customHeight="1" thickBot="1">
      <c r="A1737" s="308"/>
      <c r="B1737" s="309" t="s">
        <v>124</v>
      </c>
      <c r="C1737" s="328"/>
      <c r="D1737" s="354">
        <f>D1729+D1727+D1731+D1733+D1735</f>
        <v>415</v>
      </c>
      <c r="E1737" s="354">
        <f>E1729+E1727+E1731+E1733+E1735</f>
        <v>362</v>
      </c>
      <c r="F1737" s="354">
        <f>F1729+F1727+F1731+F1733+F1735</f>
        <v>362</v>
      </c>
      <c r="G1737" s="354">
        <f>G1727+G1731+G1733+G1735</f>
        <v>0</v>
      </c>
      <c r="H1737" s="360"/>
    </row>
    <row r="1738" spans="1:8" ht="12.75" customHeight="1" thickBot="1">
      <c r="A1738" s="256"/>
      <c r="B1738" s="8" t="s">
        <v>6</v>
      </c>
      <c r="C1738" s="224"/>
      <c r="D1738" s="101"/>
      <c r="E1738" s="101"/>
      <c r="F1738" s="101"/>
      <c r="G1738" s="101"/>
      <c r="H1738" s="142"/>
    </row>
    <row r="1739" spans="1:8" ht="13.5" customHeight="1" thickBot="1">
      <c r="A1739" s="313"/>
      <c r="B1739" s="314" t="s">
        <v>154</v>
      </c>
      <c r="C1739" s="345"/>
      <c r="D1739" s="316">
        <v>0</v>
      </c>
      <c r="E1739" s="316">
        <v>0</v>
      </c>
      <c r="F1739" s="316">
        <v>0</v>
      </c>
      <c r="G1739" s="316">
        <v>0</v>
      </c>
      <c r="H1739" s="358"/>
    </row>
    <row r="1740" spans="1:8" ht="13.5" customHeight="1" thickBot="1">
      <c r="A1740" s="323"/>
      <c r="B1740" s="324" t="s">
        <v>158</v>
      </c>
      <c r="C1740" s="331"/>
      <c r="D1740" s="326">
        <f>D1725+D1737+D1739</f>
        <v>1335</v>
      </c>
      <c r="E1740" s="326">
        <f>E1725+E1737+E1739</f>
        <v>796</v>
      </c>
      <c r="F1740" s="326">
        <f>F1725+F1737+F1739</f>
        <v>467</v>
      </c>
      <c r="G1740" s="326">
        <f>G1725+G1737+G1739</f>
        <v>0</v>
      </c>
      <c r="H1740" s="332"/>
    </row>
    <row r="1741" spans="1:8" ht="13.5" customHeight="1">
      <c r="A1741" s="270"/>
      <c r="B1741" s="421" t="s">
        <v>33</v>
      </c>
      <c r="C1741" s="422"/>
      <c r="D1741" s="422"/>
      <c r="E1741" s="422"/>
      <c r="F1741" s="422"/>
      <c r="G1741" s="431"/>
      <c r="H1741" s="160"/>
    </row>
    <row r="1742" spans="1:8" ht="13.5" customHeight="1">
      <c r="A1742" s="269"/>
      <c r="B1742" s="13" t="s">
        <v>8</v>
      </c>
      <c r="C1742" s="46"/>
      <c r="D1742" s="124"/>
      <c r="E1742" s="124"/>
      <c r="F1742" s="124"/>
      <c r="G1742" s="124"/>
      <c r="H1742" s="150"/>
    </row>
    <row r="1743" spans="1:8" ht="13.5" customHeight="1">
      <c r="A1743" s="257" t="s">
        <v>265</v>
      </c>
      <c r="B1743" s="2" t="s">
        <v>170</v>
      </c>
      <c r="C1743" s="35"/>
      <c r="D1743" s="102">
        <f>SUM(D1744:D1744)</f>
        <v>60</v>
      </c>
      <c r="E1743" s="102">
        <f>SUM(E1744:E1744)</f>
        <v>9</v>
      </c>
      <c r="F1743" s="102">
        <f>SUM(F1744:F1744)</f>
        <v>9</v>
      </c>
      <c r="G1743" s="102">
        <f>SUM(G1744:G1744)</f>
        <v>0</v>
      </c>
      <c r="H1743" s="144"/>
    </row>
    <row r="1744" spans="1:8" ht="13.5" customHeight="1">
      <c r="A1744" s="263"/>
      <c r="B1744" s="48" t="s">
        <v>159</v>
      </c>
      <c r="C1744" s="19" t="s">
        <v>787</v>
      </c>
      <c r="D1744" s="125">
        <v>60</v>
      </c>
      <c r="E1744" s="125">
        <v>9</v>
      </c>
      <c r="F1744" s="125">
        <v>9</v>
      </c>
      <c r="G1744" s="125">
        <v>0</v>
      </c>
      <c r="H1744" s="171">
        <v>1.4</v>
      </c>
    </row>
    <row r="1745" spans="1:8" ht="13.5" customHeight="1">
      <c r="A1745" s="257" t="s">
        <v>266</v>
      </c>
      <c r="B1745" s="2" t="s">
        <v>288</v>
      </c>
      <c r="C1745" s="35"/>
      <c r="D1745" s="102">
        <f>D1746</f>
        <v>346</v>
      </c>
      <c r="E1745" s="102">
        <f>E1746</f>
        <v>118</v>
      </c>
      <c r="F1745" s="102">
        <f>F1746</f>
        <v>0</v>
      </c>
      <c r="G1745" s="102">
        <f>G1746</f>
        <v>94</v>
      </c>
      <c r="H1745" s="143"/>
    </row>
    <row r="1746" spans="1:8" ht="13.5" customHeight="1">
      <c r="A1746" s="261"/>
      <c r="B1746" s="6" t="s">
        <v>159</v>
      </c>
      <c r="C1746" s="93"/>
      <c r="D1746" s="123">
        <v>346</v>
      </c>
      <c r="E1746" s="123">
        <v>118</v>
      </c>
      <c r="F1746" s="123"/>
      <c r="G1746" s="123">
        <v>94</v>
      </c>
      <c r="H1746" s="170">
        <v>3.3</v>
      </c>
    </row>
    <row r="1747" spans="1:8" ht="13.5" customHeight="1">
      <c r="A1747" s="257" t="s">
        <v>267</v>
      </c>
      <c r="B1747" s="2" t="s">
        <v>279</v>
      </c>
      <c r="C1747" s="35"/>
      <c r="D1747" s="102">
        <f>SUM(D1748:D1750)</f>
        <v>830</v>
      </c>
      <c r="E1747" s="102">
        <f>SUM(E1748:E1750)</f>
        <v>637</v>
      </c>
      <c r="F1747" s="102">
        <f>SUM(F1748:F1750)</f>
        <v>0</v>
      </c>
      <c r="G1747" s="102">
        <f>SUM(G1748:G1750)</f>
        <v>0</v>
      </c>
      <c r="H1747" s="144"/>
    </row>
    <row r="1748" spans="1:8" ht="13.5" customHeight="1">
      <c r="A1748" s="265"/>
      <c r="B1748" s="9" t="s">
        <v>153</v>
      </c>
      <c r="C1748" s="205" t="s">
        <v>630</v>
      </c>
      <c r="D1748" s="104">
        <v>500</v>
      </c>
      <c r="E1748" s="104">
        <v>314</v>
      </c>
      <c r="F1748" s="104">
        <v>0</v>
      </c>
      <c r="G1748" s="104">
        <v>0</v>
      </c>
      <c r="H1748" s="147" t="s">
        <v>631</v>
      </c>
    </row>
    <row r="1749" spans="1:8" ht="13.5" customHeight="1">
      <c r="A1749" s="265"/>
      <c r="B1749" s="9" t="s">
        <v>153</v>
      </c>
      <c r="C1749" s="205" t="s">
        <v>468</v>
      </c>
      <c r="D1749" s="104">
        <v>314</v>
      </c>
      <c r="E1749" s="104">
        <v>314</v>
      </c>
      <c r="F1749" s="104">
        <v>0</v>
      </c>
      <c r="G1749" s="104">
        <v>0</v>
      </c>
      <c r="H1749" s="147" t="s">
        <v>631</v>
      </c>
    </row>
    <row r="1750" spans="1:8" ht="13.5" customHeight="1">
      <c r="A1750" s="261"/>
      <c r="B1750" s="6" t="s">
        <v>153</v>
      </c>
      <c r="C1750" s="93" t="s">
        <v>476</v>
      </c>
      <c r="D1750" s="123">
        <v>16</v>
      </c>
      <c r="E1750" s="123">
        <v>9</v>
      </c>
      <c r="F1750" s="123">
        <v>0</v>
      </c>
      <c r="G1750" s="123">
        <v>0</v>
      </c>
      <c r="H1750" s="170">
        <v>1.4</v>
      </c>
    </row>
    <row r="1751" spans="1:8" ht="13.5" customHeight="1">
      <c r="A1751" s="257" t="s">
        <v>268</v>
      </c>
      <c r="B1751" s="2" t="s">
        <v>280</v>
      </c>
      <c r="C1751" s="35"/>
      <c r="D1751" s="102">
        <f>SUM(D1752:D1756)</f>
        <v>2398</v>
      </c>
      <c r="E1751" s="102">
        <f>SUM(E1752:E1756)</f>
        <v>2099</v>
      </c>
      <c r="F1751" s="102">
        <f>SUM(F1752:F1756)</f>
        <v>0</v>
      </c>
      <c r="G1751" s="102">
        <f>SUM(G1752:G1756)</f>
        <v>0</v>
      </c>
      <c r="H1751" s="144"/>
    </row>
    <row r="1752" spans="1:8" ht="13.5" customHeight="1">
      <c r="A1752" s="265"/>
      <c r="B1752" s="9" t="s">
        <v>153</v>
      </c>
      <c r="C1752" s="205" t="s">
        <v>630</v>
      </c>
      <c r="D1752" s="104">
        <v>1000</v>
      </c>
      <c r="E1752" s="104">
        <v>791</v>
      </c>
      <c r="F1752" s="104">
        <v>0</v>
      </c>
      <c r="G1752" s="104">
        <v>0</v>
      </c>
      <c r="H1752" s="147" t="s">
        <v>631</v>
      </c>
    </row>
    <row r="1753" spans="1:8" ht="13.5" customHeight="1">
      <c r="A1753" s="265"/>
      <c r="B1753" s="9" t="s">
        <v>153</v>
      </c>
      <c r="C1753" s="205" t="s">
        <v>632</v>
      </c>
      <c r="D1753" s="104">
        <v>990</v>
      </c>
      <c r="E1753" s="104">
        <v>990</v>
      </c>
      <c r="F1753" s="104">
        <v>0</v>
      </c>
      <c r="G1753" s="104">
        <v>0</v>
      </c>
      <c r="H1753" s="147" t="s">
        <v>631</v>
      </c>
    </row>
    <row r="1754" spans="1:8" ht="13.5" customHeight="1">
      <c r="A1754" s="265"/>
      <c r="B1754" s="9" t="s">
        <v>153</v>
      </c>
      <c r="C1754" s="205" t="s">
        <v>478</v>
      </c>
      <c r="D1754" s="104">
        <v>308</v>
      </c>
      <c r="E1754" s="104">
        <v>276</v>
      </c>
      <c r="F1754" s="104">
        <v>0</v>
      </c>
      <c r="G1754" s="104">
        <v>0</v>
      </c>
      <c r="H1754" s="147" t="s">
        <v>633</v>
      </c>
    </row>
    <row r="1755" spans="1:8" ht="13.5" customHeight="1">
      <c r="A1755" s="265"/>
      <c r="B1755" s="9" t="s">
        <v>153</v>
      </c>
      <c r="C1755" s="205" t="s">
        <v>476</v>
      </c>
      <c r="D1755" s="104">
        <v>100</v>
      </c>
      <c r="E1755" s="104">
        <v>42</v>
      </c>
      <c r="F1755" s="104">
        <v>0</v>
      </c>
      <c r="G1755" s="104">
        <v>0</v>
      </c>
      <c r="H1755" s="147">
        <v>1.2</v>
      </c>
    </row>
    <row r="1756" spans="1:8" ht="13.5" customHeight="1">
      <c r="A1756" s="261"/>
      <c r="B1756" s="6" t="s">
        <v>153</v>
      </c>
      <c r="C1756" s="93"/>
      <c r="D1756" s="123"/>
      <c r="E1756" s="123"/>
      <c r="F1756" s="123"/>
      <c r="G1756" s="123"/>
      <c r="H1756" s="170"/>
    </row>
    <row r="1757" spans="1:8" ht="13.5" customHeight="1">
      <c r="A1757" s="257" t="s">
        <v>269</v>
      </c>
      <c r="B1757" s="2" t="s">
        <v>281</v>
      </c>
      <c r="C1757" s="35"/>
      <c r="D1757" s="102">
        <f>SUM(D1758:D1760)</f>
        <v>1238</v>
      </c>
      <c r="E1757" s="102">
        <f>SUM(E1758:E1760)</f>
        <v>1185</v>
      </c>
      <c r="F1757" s="102">
        <f>SUM(F1758:F1760)</f>
        <v>0</v>
      </c>
      <c r="G1757" s="102">
        <f>SUM(G1758:G1760)</f>
        <v>0</v>
      </c>
      <c r="H1757" s="144"/>
    </row>
    <row r="1758" spans="1:8" ht="13.5" customHeight="1">
      <c r="A1758" s="265"/>
      <c r="B1758" s="9" t="s">
        <v>153</v>
      </c>
      <c r="C1758" s="205" t="s">
        <v>630</v>
      </c>
      <c r="D1758" s="104">
        <v>700</v>
      </c>
      <c r="E1758" s="104">
        <v>651</v>
      </c>
      <c r="F1758" s="104">
        <v>0</v>
      </c>
      <c r="G1758" s="104">
        <v>0</v>
      </c>
      <c r="H1758" s="147" t="s">
        <v>631</v>
      </c>
    </row>
    <row r="1759" spans="1:8" ht="13.5" customHeight="1">
      <c r="A1759" s="265"/>
      <c r="B1759" s="9" t="s">
        <v>153</v>
      </c>
      <c r="C1759" s="205" t="s">
        <v>632</v>
      </c>
      <c r="D1759" s="104">
        <v>518</v>
      </c>
      <c r="E1759" s="104">
        <v>518</v>
      </c>
      <c r="F1759" s="104">
        <v>0</v>
      </c>
      <c r="G1759" s="104">
        <v>0</v>
      </c>
      <c r="H1759" s="147" t="s">
        <v>631</v>
      </c>
    </row>
    <row r="1760" spans="1:8" ht="13.5" customHeight="1">
      <c r="A1760" s="265"/>
      <c r="B1760" s="9" t="s">
        <v>153</v>
      </c>
      <c r="C1760" s="205" t="s">
        <v>476</v>
      </c>
      <c r="D1760" s="104">
        <v>20</v>
      </c>
      <c r="E1760" s="104">
        <v>16</v>
      </c>
      <c r="F1760" s="104">
        <v>0</v>
      </c>
      <c r="G1760" s="104">
        <v>0</v>
      </c>
      <c r="H1760" s="147">
        <v>1.1</v>
      </c>
    </row>
    <row r="1761" spans="1:8" ht="13.5" customHeight="1">
      <c r="A1761" s="257" t="s">
        <v>270</v>
      </c>
      <c r="B1761" s="2" t="s">
        <v>282</v>
      </c>
      <c r="C1761" s="35"/>
      <c r="D1761" s="102">
        <f>SUM(D1762:D1765)</f>
        <v>4291</v>
      </c>
      <c r="E1761" s="102">
        <f>SUM(E1762:E1765)</f>
        <v>3458</v>
      </c>
      <c r="F1761" s="102">
        <f>SUM(F1762:F1765)</f>
        <v>0</v>
      </c>
      <c r="G1761" s="102">
        <f>SUM(G1762:G1765)</f>
        <v>0</v>
      </c>
      <c r="H1761" s="144"/>
    </row>
    <row r="1762" spans="1:8" ht="13.5" customHeight="1">
      <c r="A1762" s="265"/>
      <c r="B1762" s="9" t="s">
        <v>153</v>
      </c>
      <c r="C1762" s="205" t="s">
        <v>630</v>
      </c>
      <c r="D1762" s="104">
        <v>2000</v>
      </c>
      <c r="E1762" s="104">
        <v>1242</v>
      </c>
      <c r="F1762" s="104">
        <v>0</v>
      </c>
      <c r="G1762" s="104">
        <v>0</v>
      </c>
      <c r="H1762" s="147" t="s">
        <v>631</v>
      </c>
    </row>
    <row r="1763" spans="1:8" ht="13.5" customHeight="1">
      <c r="A1763" s="265"/>
      <c r="B1763" s="9" t="s">
        <v>153</v>
      </c>
      <c r="C1763" s="205" t="s">
        <v>632</v>
      </c>
      <c r="D1763" s="104">
        <v>1841</v>
      </c>
      <c r="E1763" s="104">
        <v>1841</v>
      </c>
      <c r="F1763" s="104">
        <v>0</v>
      </c>
      <c r="G1763" s="104">
        <v>0</v>
      </c>
      <c r="H1763" s="147" t="s">
        <v>631</v>
      </c>
    </row>
    <row r="1764" spans="1:8" ht="13.5" customHeight="1">
      <c r="A1764" s="265"/>
      <c r="B1764" s="9" t="s">
        <v>153</v>
      </c>
      <c r="C1764" s="205" t="s">
        <v>478</v>
      </c>
      <c r="D1764" s="104">
        <v>336</v>
      </c>
      <c r="E1764" s="104">
        <v>282</v>
      </c>
      <c r="F1764" s="104">
        <v>0</v>
      </c>
      <c r="G1764" s="104">
        <v>0</v>
      </c>
      <c r="H1764" s="147">
        <v>1</v>
      </c>
    </row>
    <row r="1765" spans="1:8" ht="13.5" customHeight="1">
      <c r="A1765" s="265"/>
      <c r="B1765" s="9" t="s">
        <v>153</v>
      </c>
      <c r="C1765" s="205" t="s">
        <v>476</v>
      </c>
      <c r="D1765" s="104">
        <v>114</v>
      </c>
      <c r="E1765" s="104">
        <v>93</v>
      </c>
      <c r="F1765" s="104">
        <v>0</v>
      </c>
      <c r="G1765" s="104">
        <v>0</v>
      </c>
      <c r="H1765" s="147">
        <v>1.55</v>
      </c>
    </row>
    <row r="1766" spans="1:10" s="3" customFormat="1" ht="24.75" customHeight="1">
      <c r="A1766" s="257">
        <v>7</v>
      </c>
      <c r="B1766" s="2" t="s">
        <v>338</v>
      </c>
      <c r="C1766" s="44"/>
      <c r="D1766" s="102">
        <f>SUM(D1767)</f>
        <v>0</v>
      </c>
      <c r="E1766" s="102">
        <f>SUM(E1767)</f>
        <v>0</v>
      </c>
      <c r="F1766" s="102">
        <f>SUM(F1767)</f>
        <v>0</v>
      </c>
      <c r="G1766" s="102">
        <f>SUM(G1767)</f>
        <v>0</v>
      </c>
      <c r="H1766" s="143"/>
      <c r="J1766" s="1"/>
    </row>
    <row r="1767" spans="1:8" ht="13.5" customHeight="1">
      <c r="A1767" s="261"/>
      <c r="B1767" s="6" t="s">
        <v>153</v>
      </c>
      <c r="C1767" s="93"/>
      <c r="D1767" s="123"/>
      <c r="E1767" s="123"/>
      <c r="F1767" s="123"/>
      <c r="G1767" s="123"/>
      <c r="H1767" s="170"/>
    </row>
    <row r="1768" spans="1:8" ht="16.5" customHeight="1">
      <c r="A1768" s="262">
        <v>8</v>
      </c>
      <c r="B1768" s="4" t="s">
        <v>204</v>
      </c>
      <c r="C1768" s="233"/>
      <c r="D1768" s="130">
        <f>SUM(D1769:D1771)</f>
        <v>1370</v>
      </c>
      <c r="E1768" s="130">
        <f>SUM(E1769:E1771)</f>
        <v>623</v>
      </c>
      <c r="F1768" s="130">
        <f>SUM(F1769:F1771)</f>
        <v>67</v>
      </c>
      <c r="G1768" s="130">
        <f>SUM(G1769:G1771)</f>
        <v>0</v>
      </c>
      <c r="H1768" s="162"/>
    </row>
    <row r="1769" spans="1:8" ht="13.5" customHeight="1">
      <c r="A1769" s="260"/>
      <c r="B1769" s="5" t="s">
        <v>153</v>
      </c>
      <c r="C1769" s="57" t="s">
        <v>625</v>
      </c>
      <c r="D1769" s="126">
        <v>556</v>
      </c>
      <c r="E1769" s="126">
        <v>556</v>
      </c>
      <c r="F1769" s="126">
        <v>0</v>
      </c>
      <c r="G1769" s="126">
        <v>0</v>
      </c>
      <c r="H1769" s="174">
        <v>0</v>
      </c>
    </row>
    <row r="1770" spans="1:8" ht="13.5" customHeight="1">
      <c r="A1770" s="265"/>
      <c r="B1770" s="9" t="s">
        <v>153</v>
      </c>
      <c r="C1770" s="205" t="s">
        <v>626</v>
      </c>
      <c r="D1770" s="104">
        <v>442</v>
      </c>
      <c r="E1770" s="104">
        <v>37</v>
      </c>
      <c r="F1770" s="104">
        <v>37</v>
      </c>
      <c r="G1770" s="104">
        <v>0</v>
      </c>
      <c r="H1770" s="147" t="s">
        <v>627</v>
      </c>
    </row>
    <row r="1771" spans="1:8" ht="13.5" customHeight="1">
      <c r="A1771" s="261"/>
      <c r="B1771" s="6" t="s">
        <v>153</v>
      </c>
      <c r="C1771" s="93" t="s">
        <v>628</v>
      </c>
      <c r="D1771" s="123">
        <v>372</v>
      </c>
      <c r="E1771" s="123">
        <v>30</v>
      </c>
      <c r="F1771" s="123">
        <v>30</v>
      </c>
      <c r="G1771" s="123">
        <v>0</v>
      </c>
      <c r="H1771" s="170" t="s">
        <v>629</v>
      </c>
    </row>
    <row r="1772" spans="1:8" ht="24" customHeight="1">
      <c r="A1772" s="262">
        <v>9</v>
      </c>
      <c r="B1772" s="4" t="s">
        <v>213</v>
      </c>
      <c r="C1772" s="241"/>
      <c r="D1772" s="130">
        <f>SUM(D1773:D1775)</f>
        <v>2265</v>
      </c>
      <c r="E1772" s="130">
        <f>SUM(E1773:E1775)</f>
        <v>966</v>
      </c>
      <c r="F1772" s="130">
        <f>SUM(F1773:F1775)</f>
        <v>302</v>
      </c>
      <c r="G1772" s="130">
        <f>SUM(G1773:G1775)</f>
        <v>0</v>
      </c>
      <c r="H1772" s="175"/>
    </row>
    <row r="1773" spans="1:8" ht="13.5" customHeight="1">
      <c r="A1773" s="260"/>
      <c r="B1773" s="5" t="s">
        <v>153</v>
      </c>
      <c r="C1773" s="57" t="s">
        <v>625</v>
      </c>
      <c r="D1773" s="126">
        <v>664</v>
      </c>
      <c r="E1773" s="126">
        <v>664</v>
      </c>
      <c r="F1773" s="126">
        <v>0</v>
      </c>
      <c r="G1773" s="126">
        <v>0</v>
      </c>
      <c r="H1773" s="174">
        <v>0</v>
      </c>
    </row>
    <row r="1774" spans="1:8" ht="13.5" customHeight="1">
      <c r="A1774" s="265"/>
      <c r="B1774" s="5" t="s">
        <v>153</v>
      </c>
      <c r="C1774" s="205" t="s">
        <v>626</v>
      </c>
      <c r="D1774" s="104">
        <v>788</v>
      </c>
      <c r="E1774" s="104">
        <v>272</v>
      </c>
      <c r="F1774" s="104">
        <v>272</v>
      </c>
      <c r="G1774" s="104">
        <v>0</v>
      </c>
      <c r="H1774" s="147" t="s">
        <v>627</v>
      </c>
    </row>
    <row r="1775" spans="1:8" ht="13.5" customHeight="1">
      <c r="A1775" s="261"/>
      <c r="B1775" s="23" t="s">
        <v>153</v>
      </c>
      <c r="C1775" s="93" t="s">
        <v>628</v>
      </c>
      <c r="D1775" s="123">
        <v>813</v>
      </c>
      <c r="E1775" s="123">
        <v>30</v>
      </c>
      <c r="F1775" s="123">
        <v>30</v>
      </c>
      <c r="G1775" s="123">
        <v>0</v>
      </c>
      <c r="H1775" s="170" t="s">
        <v>629</v>
      </c>
    </row>
    <row r="1776" spans="1:8" ht="25.5">
      <c r="A1776" s="262">
        <v>10</v>
      </c>
      <c r="B1776" s="4" t="s">
        <v>339</v>
      </c>
      <c r="C1776" s="39"/>
      <c r="D1776" s="116">
        <f>SUM(D1777:D1777)</f>
        <v>0</v>
      </c>
      <c r="E1776" s="116">
        <f>SUM(E1777:E1777)</f>
        <v>0</v>
      </c>
      <c r="F1776" s="116">
        <f>SUM(F1777:F1777)</f>
        <v>0</v>
      </c>
      <c r="G1776" s="116">
        <f>SUM(G1777:G1777)</f>
        <v>0</v>
      </c>
      <c r="H1776" s="162"/>
    </row>
    <row r="1777" spans="1:8" ht="12.75">
      <c r="A1777" s="261"/>
      <c r="B1777" s="6" t="s">
        <v>153</v>
      </c>
      <c r="C1777" s="93"/>
      <c r="D1777" s="123"/>
      <c r="E1777" s="123"/>
      <c r="F1777" s="123"/>
      <c r="G1777" s="123"/>
      <c r="H1777" s="170"/>
    </row>
    <row r="1778" spans="1:8" ht="25.5">
      <c r="A1778" s="262">
        <v>11</v>
      </c>
      <c r="B1778" s="4" t="s">
        <v>340</v>
      </c>
      <c r="C1778" s="39"/>
      <c r="D1778" s="116">
        <f>SUM(D1779:D1779)</f>
        <v>0</v>
      </c>
      <c r="E1778" s="116">
        <f>SUM(E1779:E1779)</f>
        <v>0</v>
      </c>
      <c r="F1778" s="116">
        <f>SUM(F1779:F1779)</f>
        <v>0</v>
      </c>
      <c r="G1778" s="116">
        <f>SUM(G1779:G1779)</f>
        <v>0</v>
      </c>
      <c r="H1778" s="162"/>
    </row>
    <row r="1779" spans="1:8" ht="13.5" customHeight="1">
      <c r="A1779" s="261"/>
      <c r="B1779" s="6" t="s">
        <v>153</v>
      </c>
      <c r="C1779" s="93"/>
      <c r="D1779" s="123"/>
      <c r="E1779" s="123"/>
      <c r="F1779" s="123"/>
      <c r="G1779" s="123"/>
      <c r="H1779" s="170"/>
    </row>
    <row r="1780" spans="1:8" ht="30" customHeight="1">
      <c r="A1780" s="262">
        <v>12</v>
      </c>
      <c r="B1780" s="4" t="s">
        <v>214</v>
      </c>
      <c r="C1780" s="39"/>
      <c r="D1780" s="116">
        <f>SUM(D1781:D1782)</f>
        <v>744</v>
      </c>
      <c r="E1780" s="116">
        <f>SUM(E1781:E1782)</f>
        <v>496</v>
      </c>
      <c r="F1780" s="116">
        <f>SUM(F1781:F1782)</f>
        <v>17</v>
      </c>
      <c r="G1780" s="116">
        <f>SUM(G1781:G1782)</f>
        <v>0</v>
      </c>
      <c r="H1780" s="162"/>
    </row>
    <row r="1781" spans="1:8" ht="13.5" customHeight="1">
      <c r="A1781" s="265"/>
      <c r="B1781" s="9" t="s">
        <v>153</v>
      </c>
      <c r="C1781" s="205" t="s">
        <v>625</v>
      </c>
      <c r="D1781" s="104">
        <v>479</v>
      </c>
      <c r="E1781" s="104">
        <v>479</v>
      </c>
      <c r="F1781" s="104">
        <v>0</v>
      </c>
      <c r="G1781" s="104">
        <v>0</v>
      </c>
      <c r="H1781" s="147">
        <v>0</v>
      </c>
    </row>
    <row r="1782" spans="1:8" ht="13.5" customHeight="1">
      <c r="A1782" s="261"/>
      <c r="B1782" s="6" t="s">
        <v>153</v>
      </c>
      <c r="C1782" s="93" t="s">
        <v>626</v>
      </c>
      <c r="D1782" s="123">
        <v>265</v>
      </c>
      <c r="E1782" s="123">
        <v>17</v>
      </c>
      <c r="F1782" s="123">
        <v>17</v>
      </c>
      <c r="G1782" s="123">
        <v>0</v>
      </c>
      <c r="H1782" s="170" t="s">
        <v>627</v>
      </c>
    </row>
    <row r="1783" spans="1:8" ht="25.5" customHeight="1">
      <c r="A1783" s="262">
        <v>13</v>
      </c>
      <c r="B1783" s="4" t="s">
        <v>205</v>
      </c>
      <c r="C1783" s="39"/>
      <c r="D1783" s="116">
        <f>SUM(D1784:D1786)</f>
        <v>2508</v>
      </c>
      <c r="E1783" s="116">
        <f>SUM(E1784:E1786)</f>
        <v>1152</v>
      </c>
      <c r="F1783" s="116">
        <f>SUM(F1784:F1786)</f>
        <v>351</v>
      </c>
      <c r="G1783" s="116">
        <f>SUM(G1784:G1786)</f>
        <v>0</v>
      </c>
      <c r="H1783" s="162"/>
    </row>
    <row r="1784" spans="1:8" ht="13.5" customHeight="1">
      <c r="A1784" s="260"/>
      <c r="B1784" s="5" t="s">
        <v>153</v>
      </c>
      <c r="C1784" s="57" t="s">
        <v>625</v>
      </c>
      <c r="D1784" s="126">
        <v>801</v>
      </c>
      <c r="E1784" s="126">
        <v>801</v>
      </c>
      <c r="F1784" s="126">
        <v>0</v>
      </c>
      <c r="G1784" s="126">
        <v>0</v>
      </c>
      <c r="H1784" s="174">
        <v>0</v>
      </c>
    </row>
    <row r="1785" spans="1:8" ht="13.5" customHeight="1">
      <c r="A1785" s="260"/>
      <c r="B1785" s="5" t="s">
        <v>153</v>
      </c>
      <c r="C1785" s="57" t="s">
        <v>626</v>
      </c>
      <c r="D1785" s="126">
        <v>840</v>
      </c>
      <c r="E1785" s="126">
        <v>250</v>
      </c>
      <c r="F1785" s="126">
        <v>250</v>
      </c>
      <c r="G1785" s="126">
        <v>0</v>
      </c>
      <c r="H1785" s="174" t="s">
        <v>627</v>
      </c>
    </row>
    <row r="1786" spans="1:8" ht="13.5" customHeight="1">
      <c r="A1786" s="261"/>
      <c r="B1786" s="5" t="s">
        <v>153</v>
      </c>
      <c r="C1786" s="57" t="s">
        <v>628</v>
      </c>
      <c r="D1786" s="126">
        <v>867</v>
      </c>
      <c r="E1786" s="126">
        <v>101</v>
      </c>
      <c r="F1786" s="126">
        <v>101</v>
      </c>
      <c r="G1786" s="126">
        <v>0</v>
      </c>
      <c r="H1786" s="174" t="s">
        <v>629</v>
      </c>
    </row>
    <row r="1787" spans="1:8" ht="13.5" customHeight="1">
      <c r="A1787" s="262">
        <v>14</v>
      </c>
      <c r="B1787" s="2" t="s">
        <v>309</v>
      </c>
      <c r="C1787" s="35"/>
      <c r="D1787" s="102">
        <f>SUM(D1788:D1788)</f>
        <v>750</v>
      </c>
      <c r="E1787" s="102">
        <f>SUM(E1788:E1788)</f>
        <v>82</v>
      </c>
      <c r="F1787" s="102">
        <f>SUM(F1788:F1788)</f>
        <v>82</v>
      </c>
      <c r="G1787" s="102">
        <f>SUM(G1788:G1788)</f>
        <v>0</v>
      </c>
      <c r="H1787" s="144"/>
    </row>
    <row r="1788" spans="1:8" ht="13.5" customHeight="1" thickBot="1">
      <c r="A1788" s="270"/>
      <c r="B1788" s="9" t="s">
        <v>134</v>
      </c>
      <c r="C1788" s="205" t="s">
        <v>548</v>
      </c>
      <c r="D1788" s="104">
        <v>750</v>
      </c>
      <c r="E1788" s="104">
        <v>82</v>
      </c>
      <c r="F1788" s="104">
        <v>82</v>
      </c>
      <c r="G1788" s="104">
        <v>0</v>
      </c>
      <c r="H1788" s="147">
        <v>1.8</v>
      </c>
    </row>
    <row r="1789" spans="1:8" ht="13.5" customHeight="1" thickBot="1">
      <c r="A1789" s="308" t="s">
        <v>1</v>
      </c>
      <c r="B1789" s="309" t="s">
        <v>138</v>
      </c>
      <c r="C1789" s="328"/>
      <c r="D1789" s="354">
        <f>D1776+D1778+D1766+D1787+D1743+D1745+D1747+D1751+D1757+D1761+D1768+D1772+D1780+D1783</f>
        <v>16800</v>
      </c>
      <c r="E1789" s="354">
        <f>E1776+E1778+E1766+E1787+E1743+E1745+E1747+E1751+E1757+E1761+E1768+E1772+E1780+E1783</f>
        <v>10825</v>
      </c>
      <c r="F1789" s="354">
        <f>F1776+F1778+F1766+F1787+F1743+F1745+F1747+F1751+F1757+F1761+F1768+F1772+F1780+F1783</f>
        <v>828</v>
      </c>
      <c r="G1789" s="354">
        <f>G1776+G1778+G1766+G1787+G1743+G1745+G1747+G1751+G1757+G1761+G1768+G1772+G1780+G1783</f>
        <v>94</v>
      </c>
      <c r="H1789" s="360" t="s">
        <v>1</v>
      </c>
    </row>
    <row r="1790" spans="1:8" ht="13.5" customHeight="1">
      <c r="A1790" s="256"/>
      <c r="B1790" s="8" t="s">
        <v>6</v>
      </c>
      <c r="C1790" s="49"/>
      <c r="D1790" s="110"/>
      <c r="E1790" s="110"/>
      <c r="F1790" s="110"/>
      <c r="G1790" s="110"/>
      <c r="H1790" s="156"/>
    </row>
    <row r="1791" spans="1:8" ht="13.5" customHeight="1">
      <c r="A1791" s="270" t="s">
        <v>265</v>
      </c>
      <c r="B1791" s="12" t="s">
        <v>148</v>
      </c>
      <c r="C1791" s="50"/>
      <c r="D1791" s="114">
        <f>SUM(D1792:D1795)</f>
        <v>1820</v>
      </c>
      <c r="E1791" s="114">
        <f>SUM(E1792:E1795)</f>
        <v>1408</v>
      </c>
      <c r="F1791" s="114">
        <f>SUM(F1792:F1795)</f>
        <v>138</v>
      </c>
      <c r="G1791" s="114">
        <f>SUM(G1792:G1795)</f>
        <v>0</v>
      </c>
      <c r="H1791" s="152"/>
    </row>
    <row r="1792" spans="1:8" ht="13.5" customHeight="1">
      <c r="A1792" s="260"/>
      <c r="B1792" s="5" t="s">
        <v>159</v>
      </c>
      <c r="C1792" s="57" t="s">
        <v>786</v>
      </c>
      <c r="D1792" s="191">
        <v>200</v>
      </c>
      <c r="E1792" s="191">
        <v>70</v>
      </c>
      <c r="F1792" s="191">
        <v>70</v>
      </c>
      <c r="G1792" s="191">
        <v>0</v>
      </c>
      <c r="H1792" s="192">
        <v>1.4</v>
      </c>
    </row>
    <row r="1793" spans="1:8" ht="13.5" customHeight="1">
      <c r="A1793" s="260"/>
      <c r="B1793" s="5" t="s">
        <v>159</v>
      </c>
      <c r="C1793" s="57" t="s">
        <v>787</v>
      </c>
      <c r="D1793" s="191">
        <v>150</v>
      </c>
      <c r="E1793" s="191">
        <v>68</v>
      </c>
      <c r="F1793" s="191">
        <v>68</v>
      </c>
      <c r="G1793" s="191">
        <v>0</v>
      </c>
      <c r="H1793" s="192" t="s">
        <v>788</v>
      </c>
    </row>
    <row r="1794" spans="1:8" ht="13.5" customHeight="1">
      <c r="A1794" s="260"/>
      <c r="B1794" s="5" t="s">
        <v>159</v>
      </c>
      <c r="C1794" s="57"/>
      <c r="D1794" s="191"/>
      <c r="E1794" s="191"/>
      <c r="F1794" s="191"/>
      <c r="G1794" s="191"/>
      <c r="H1794" s="192"/>
    </row>
    <row r="1795" spans="1:14" ht="13.5" customHeight="1" thickBot="1">
      <c r="A1795" s="272"/>
      <c r="B1795" s="5" t="s">
        <v>153</v>
      </c>
      <c r="C1795" s="57" t="s">
        <v>409</v>
      </c>
      <c r="D1795" s="191">
        <v>1470</v>
      </c>
      <c r="E1795" s="191">
        <v>1270</v>
      </c>
      <c r="F1795" s="191">
        <v>0</v>
      </c>
      <c r="G1795" s="191">
        <v>0</v>
      </c>
      <c r="H1795" s="192">
        <v>1.3</v>
      </c>
      <c r="J1795" s="137"/>
      <c r="K1795" s="137"/>
      <c r="L1795" s="137"/>
      <c r="M1795" s="137"/>
      <c r="N1795" s="137"/>
    </row>
    <row r="1796" spans="1:8" ht="13.5" customHeight="1" thickBot="1">
      <c r="A1796" s="313"/>
      <c r="B1796" s="314" t="s">
        <v>154</v>
      </c>
      <c r="C1796" s="345"/>
      <c r="D1796" s="316">
        <f>D1791</f>
        <v>1820</v>
      </c>
      <c r="E1796" s="316">
        <f>E1791</f>
        <v>1408</v>
      </c>
      <c r="F1796" s="316">
        <f>F1791</f>
        <v>138</v>
      </c>
      <c r="G1796" s="316">
        <f>G1791</f>
        <v>0</v>
      </c>
      <c r="H1796" s="358"/>
    </row>
    <row r="1797" spans="1:8" ht="13.5" customHeight="1" thickBot="1">
      <c r="A1797" s="323" t="s">
        <v>241</v>
      </c>
      <c r="B1797" s="324" t="s">
        <v>34</v>
      </c>
      <c r="C1797" s="331"/>
      <c r="D1797" s="326">
        <f>D1789+D1796</f>
        <v>18620</v>
      </c>
      <c r="E1797" s="326">
        <f>E1789+E1796</f>
        <v>12233</v>
      </c>
      <c r="F1797" s="326">
        <f>F1789+F1796</f>
        <v>966</v>
      </c>
      <c r="G1797" s="326">
        <f>G1789+G1796</f>
        <v>94</v>
      </c>
      <c r="H1797" s="332"/>
    </row>
    <row r="1798" spans="1:8" ht="13.5" customHeight="1">
      <c r="A1798" s="256"/>
      <c r="B1798" s="421" t="s">
        <v>5</v>
      </c>
      <c r="C1798" s="422"/>
      <c r="D1798" s="422"/>
      <c r="E1798" s="422"/>
      <c r="F1798" s="422"/>
      <c r="G1798" s="431"/>
      <c r="H1798" s="142"/>
    </row>
    <row r="1799" spans="1:8" ht="13.5" customHeight="1">
      <c r="A1799" s="269"/>
      <c r="B1799" s="13" t="s">
        <v>2</v>
      </c>
      <c r="C1799" s="42" t="s">
        <v>0</v>
      </c>
      <c r="D1799" s="113">
        <f>D32+D68+D642+D1238+D1432+D1710+D1725</f>
        <v>1180849</v>
      </c>
      <c r="E1799" s="113">
        <f>E32+E68+E642+E1238+E1432+E1710+E1725</f>
        <v>949298</v>
      </c>
      <c r="F1799" s="113">
        <f>F32+F68+F642+F1238+F1432+F1710+F1725</f>
        <v>765563</v>
      </c>
      <c r="G1799" s="113">
        <f>G32+G68+G642+G1238+G1432+G1710+G1725</f>
        <v>34374</v>
      </c>
      <c r="H1799" s="159" t="s">
        <v>0</v>
      </c>
    </row>
    <row r="1800" spans="1:8" ht="13.5" customHeight="1">
      <c r="A1800" s="269"/>
      <c r="B1800" s="13" t="s">
        <v>3</v>
      </c>
      <c r="C1800" s="42" t="s">
        <v>0</v>
      </c>
      <c r="D1800" s="113">
        <f>D1789+D1737+D1458+D1245+D947+D91+D51+D40</f>
        <v>290516</v>
      </c>
      <c r="E1800" s="113">
        <f>E1789+E1737+E1458+E1245+E947+E91+E51+E40</f>
        <v>268139</v>
      </c>
      <c r="F1800" s="113">
        <f>F1789+F1737+F1458+F1245+F947+F91+F51+F40</f>
        <v>245457</v>
      </c>
      <c r="G1800" s="113">
        <f>G1789+G1737+G1458+G1245+G947+G91+G51+G40</f>
        <v>3271</v>
      </c>
      <c r="H1800" s="159" t="s">
        <v>0</v>
      </c>
    </row>
    <row r="1801" spans="1:8" ht="12.75">
      <c r="A1801" s="269"/>
      <c r="B1801" s="13" t="s">
        <v>9</v>
      </c>
      <c r="C1801" s="42" t="s">
        <v>0</v>
      </c>
      <c r="D1801" s="113">
        <f>D1796+D1739+D1550+D1535+D1342+D1180+D93+D53+D42</f>
        <v>40394</v>
      </c>
      <c r="E1801" s="113">
        <f>E1796+E1739+E1550+E1535+E1342+E1180+E93+E53+E42</f>
        <v>28772</v>
      </c>
      <c r="F1801" s="113">
        <f>F1796+F1739+F1550+F1535+F1342+F1180+F93+F53+F42</f>
        <v>24586</v>
      </c>
      <c r="G1801" s="113">
        <f>G1796+G1739+G1550+G1535+G1342+G1180+G93+G53+G42</f>
        <v>1389.2</v>
      </c>
      <c r="H1801" s="159" t="s">
        <v>0</v>
      </c>
    </row>
    <row r="1802" spans="1:8" ht="13.5" thickBot="1">
      <c r="A1802" s="288"/>
      <c r="B1802" s="58" t="s">
        <v>34</v>
      </c>
      <c r="C1802" s="64" t="s">
        <v>0</v>
      </c>
      <c r="D1802" s="135">
        <f>D43+D54+D94++D1181+D1343+D1536+D1551+D1556+D1710+D1717+D1740+D1797</f>
        <v>1511759</v>
      </c>
      <c r="E1802" s="135">
        <f>E43+E54+E94++E1181+E1343+E1536+E1551+E1556+E1710+E1717+E1740+E1797</f>
        <v>1246209</v>
      </c>
      <c r="F1802" s="135">
        <f>F43+F54+F94++F1181+F1343+F1536+F1551+F1556+F1710+F1717+F1740+F1797</f>
        <v>1035606</v>
      </c>
      <c r="G1802" s="135">
        <f>G43+G54+G94++G1181+G1343+G1536+G1551+G1556+G1710+G1717+G1740+G1797</f>
        <v>39034.2</v>
      </c>
      <c r="H1802" s="182" t="s">
        <v>0</v>
      </c>
    </row>
    <row r="1803" spans="1:8" ht="12.75">
      <c r="A1803" s="289"/>
      <c r="B1803" s="53"/>
      <c r="C1803" s="52"/>
      <c r="D1803" s="243"/>
      <c r="E1803" s="243"/>
      <c r="F1803" s="243"/>
      <c r="G1803" s="243"/>
      <c r="H1803" s="183"/>
    </row>
    <row r="1804" spans="1:8" ht="12.75">
      <c r="A1804" s="290"/>
      <c r="B1804" s="21"/>
      <c r="C1804" s="242"/>
      <c r="D1804" s="136"/>
      <c r="E1804" s="432"/>
      <c r="F1804" s="432"/>
      <c r="G1804" s="243"/>
      <c r="H1804" s="184"/>
    </row>
    <row r="1805" ht="12.75">
      <c r="H1805" s="185"/>
    </row>
    <row r="1806" spans="2:8" ht="11.25" customHeight="1">
      <c r="B1806" s="53"/>
      <c r="H1806" s="185"/>
    </row>
    <row r="1807" spans="2:8" ht="15" customHeight="1">
      <c r="B1807" s="53"/>
      <c r="H1807" s="185"/>
    </row>
    <row r="1808" spans="2:8" ht="12.75" customHeight="1">
      <c r="B1808" s="66"/>
      <c r="H1808" s="185"/>
    </row>
    <row r="1809" ht="12.75">
      <c r="H1809" s="185"/>
    </row>
    <row r="1810" ht="12.75">
      <c r="H1810" s="185"/>
    </row>
    <row r="1811" ht="12.75">
      <c r="H1811" s="185"/>
    </row>
    <row r="1812" ht="12.75">
      <c r="H1812" s="185"/>
    </row>
    <row r="1813" ht="12.75">
      <c r="H1813" s="185"/>
    </row>
    <row r="1814" spans="1:8" ht="12.75">
      <c r="A1814" s="14"/>
      <c r="B1814" s="1"/>
      <c r="C1814" s="185"/>
      <c r="D1814" s="137"/>
      <c r="E1814" s="137"/>
      <c r="F1814" s="137"/>
      <c r="G1814" s="137"/>
      <c r="H1814" s="185"/>
    </row>
    <row r="1815" spans="1:8" ht="12.75">
      <c r="A1815" s="14"/>
      <c r="B1815" s="1"/>
      <c r="C1815" s="185"/>
      <c r="D1815" s="137"/>
      <c r="E1815" s="137"/>
      <c r="F1815" s="137"/>
      <c r="G1815" s="137"/>
      <c r="H1815" s="185"/>
    </row>
    <row r="1816" spans="1:8" ht="12.75">
      <c r="A1816" s="14"/>
      <c r="B1816" s="1"/>
      <c r="C1816" s="185"/>
      <c r="D1816" s="137"/>
      <c r="E1816" s="137"/>
      <c r="F1816" s="137"/>
      <c r="G1816" s="137"/>
      <c r="H1816" s="185"/>
    </row>
    <row r="1817" spans="1:8" ht="12.75">
      <c r="A1817" s="14"/>
      <c r="B1817" s="1"/>
      <c r="C1817" s="185"/>
      <c r="D1817" s="137"/>
      <c r="E1817" s="137"/>
      <c r="F1817" s="137"/>
      <c r="G1817" s="137"/>
      <c r="H1817" s="185"/>
    </row>
    <row r="1818" spans="1:8" ht="12.75">
      <c r="A1818" s="14"/>
      <c r="B1818" s="1"/>
      <c r="C1818" s="185"/>
      <c r="D1818" s="137"/>
      <c r="E1818" s="137"/>
      <c r="F1818" s="137"/>
      <c r="G1818" s="137"/>
      <c r="H1818" s="185"/>
    </row>
    <row r="1819" spans="1:8" ht="12.75">
      <c r="A1819" s="14"/>
      <c r="B1819" s="1"/>
      <c r="C1819" s="185"/>
      <c r="D1819" s="137"/>
      <c r="E1819" s="137"/>
      <c r="F1819" s="137"/>
      <c r="G1819" s="137"/>
      <c r="H1819" s="185"/>
    </row>
    <row r="1820" spans="1:8" ht="12.75">
      <c r="A1820" s="14"/>
      <c r="B1820" s="1"/>
      <c r="C1820" s="185"/>
      <c r="D1820" s="137"/>
      <c r="E1820" s="137"/>
      <c r="F1820" s="137"/>
      <c r="G1820" s="137"/>
      <c r="H1820" s="185"/>
    </row>
    <row r="1821" spans="1:8" ht="12.75">
      <c r="A1821" s="14"/>
      <c r="B1821" s="1"/>
      <c r="C1821" s="185"/>
      <c r="D1821" s="137"/>
      <c r="E1821" s="137"/>
      <c r="F1821" s="137"/>
      <c r="G1821" s="137"/>
      <c r="H1821" s="185"/>
    </row>
    <row r="1822" spans="1:8" ht="12.75">
      <c r="A1822" s="14"/>
      <c r="B1822" s="1"/>
      <c r="C1822" s="185"/>
      <c r="D1822" s="137"/>
      <c r="E1822" s="137"/>
      <c r="F1822" s="137"/>
      <c r="G1822" s="137"/>
      <c r="H1822" s="185"/>
    </row>
    <row r="1823" spans="1:8" ht="12.75">
      <c r="A1823" s="14"/>
      <c r="B1823" s="1"/>
      <c r="C1823" s="185"/>
      <c r="D1823" s="137"/>
      <c r="E1823" s="137"/>
      <c r="F1823" s="137"/>
      <c r="G1823" s="137"/>
      <c r="H1823" s="185"/>
    </row>
    <row r="1824" spans="1:8" ht="12.75">
      <c r="A1824" s="14"/>
      <c r="B1824" s="1"/>
      <c r="C1824" s="185"/>
      <c r="D1824" s="137"/>
      <c r="E1824" s="137"/>
      <c r="F1824" s="137"/>
      <c r="G1824" s="137"/>
      <c r="H1824" s="185"/>
    </row>
    <row r="1825" spans="1:8" ht="12.75">
      <c r="A1825" s="14"/>
      <c r="B1825" s="1"/>
      <c r="C1825" s="185"/>
      <c r="D1825" s="137"/>
      <c r="E1825" s="137"/>
      <c r="F1825" s="137"/>
      <c r="G1825" s="137"/>
      <c r="H1825" s="185"/>
    </row>
    <row r="1826" spans="1:8" ht="12.75">
      <c r="A1826" s="14"/>
      <c r="B1826" s="1"/>
      <c r="C1826" s="185"/>
      <c r="D1826" s="137"/>
      <c r="E1826" s="137"/>
      <c r="F1826" s="137"/>
      <c r="G1826" s="137"/>
      <c r="H1826" s="185"/>
    </row>
    <row r="1827" spans="1:8" ht="12.75">
      <c r="A1827" s="14"/>
      <c r="B1827" s="1"/>
      <c r="C1827" s="185"/>
      <c r="D1827" s="137"/>
      <c r="E1827" s="137"/>
      <c r="F1827" s="137"/>
      <c r="G1827" s="137"/>
      <c r="H1827" s="185"/>
    </row>
    <row r="1828" spans="1:8" ht="12.75">
      <c r="A1828" s="14"/>
      <c r="B1828" s="1"/>
      <c r="C1828" s="185"/>
      <c r="D1828" s="137"/>
      <c r="E1828" s="137"/>
      <c r="F1828" s="137"/>
      <c r="G1828" s="137"/>
      <c r="H1828" s="185"/>
    </row>
    <row r="1829" spans="1:8" ht="12.75">
      <c r="A1829" s="14"/>
      <c r="B1829" s="1"/>
      <c r="C1829" s="185"/>
      <c r="D1829" s="137"/>
      <c r="E1829" s="137"/>
      <c r="F1829" s="137"/>
      <c r="G1829" s="137"/>
      <c r="H1829" s="185"/>
    </row>
    <row r="1830" spans="1:8" ht="12.75">
      <c r="A1830" s="14"/>
      <c r="B1830" s="1"/>
      <c r="C1830" s="185"/>
      <c r="D1830" s="137"/>
      <c r="E1830" s="137"/>
      <c r="F1830" s="137"/>
      <c r="G1830" s="137"/>
      <c r="H1830" s="185"/>
    </row>
    <row r="1831" spans="1:8" ht="12.75">
      <c r="A1831" s="14"/>
      <c r="B1831" s="1"/>
      <c r="C1831" s="185"/>
      <c r="D1831" s="137"/>
      <c r="E1831" s="137"/>
      <c r="F1831" s="137"/>
      <c r="G1831" s="137"/>
      <c r="H1831" s="185"/>
    </row>
    <row r="1832" spans="1:8" ht="12.75">
      <c r="A1832" s="14"/>
      <c r="B1832" s="1"/>
      <c r="C1832" s="185"/>
      <c r="D1832" s="137"/>
      <c r="E1832" s="137"/>
      <c r="F1832" s="137"/>
      <c r="G1832" s="137"/>
      <c r="H1832" s="185"/>
    </row>
    <row r="1833" spans="1:8" ht="12.75">
      <c r="A1833" s="14"/>
      <c r="B1833" s="1"/>
      <c r="C1833" s="185"/>
      <c r="D1833" s="137"/>
      <c r="E1833" s="137"/>
      <c r="F1833" s="137"/>
      <c r="G1833" s="137"/>
      <c r="H1833" s="185"/>
    </row>
  </sheetData>
  <sheetProtection/>
  <autoFilter ref="B1:B1833"/>
  <mergeCells count="28">
    <mergeCell ref="B1712:G1712"/>
    <mergeCell ref="B1718:G1718"/>
    <mergeCell ref="B1741:G1741"/>
    <mergeCell ref="B1798:G1798"/>
    <mergeCell ref="E1804:F1804"/>
    <mergeCell ref="B95:G95"/>
    <mergeCell ref="B1182:G1182"/>
    <mergeCell ref="B1344:G1344"/>
    <mergeCell ref="B1557:G1557"/>
    <mergeCell ref="B1552:H1552"/>
    <mergeCell ref="B1537:H1537"/>
    <mergeCell ref="B1711:G1711"/>
    <mergeCell ref="E11:E12"/>
    <mergeCell ref="F11:F12"/>
    <mergeCell ref="H11:H12"/>
    <mergeCell ref="B14:G14"/>
    <mergeCell ref="B44:G44"/>
    <mergeCell ref="B55:G55"/>
    <mergeCell ref="A3:H3"/>
    <mergeCell ref="A5:H5"/>
    <mergeCell ref="A6:H6"/>
    <mergeCell ref="A7:H7"/>
    <mergeCell ref="A8:H8"/>
    <mergeCell ref="A10:A12"/>
    <mergeCell ref="B10:B12"/>
    <mergeCell ref="C10:C12"/>
    <mergeCell ref="D10:D12"/>
    <mergeCell ref="E10:H10"/>
  </mergeCells>
  <printOptions/>
  <pageMargins left="0.5905511811023623" right="0.5118110236220472" top="0.7480314960629921" bottom="0.7480314960629921" header="0.31496062992125984" footer="0.31496062992125984"/>
  <pageSetup orientation="portrait" paperSize="9" r:id="rId1"/>
  <headerFooter>
    <oddHeader>&amp;C&amp;P</oddHeader>
  </headerFooter>
  <rowBreaks count="1" manualBreakCount="1">
    <brk id="179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44">
      <selection activeCell="A1844" sqref="A1:IV16384"/>
    </sheetView>
  </sheetViews>
  <sheetFormatPr defaultColWidth="9.140625" defaultRowHeight="12.75"/>
  <cols>
    <col min="1" max="1" width="9.140625" style="291" customWidth="1"/>
    <col min="2" max="2" width="9.140625" style="59" customWidth="1"/>
    <col min="3" max="3" width="9.140625" style="222" customWidth="1"/>
    <col min="4" max="7" width="9.140625" style="96" customWidth="1"/>
    <col min="8" max="8" width="9.140625" style="139" customWidth="1"/>
    <col min="9" max="10" width="9.140625" style="1" customWidth="1"/>
    <col min="11" max="14" width="9.140625" style="96" customWidth="1"/>
    <col min="15" max="15" width="9.140625" style="139" customWidth="1"/>
    <col min="16" max="16384" width="9.140625" style="1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2023-01-25T13:29:13Z</cp:lastPrinted>
  <dcterms:created xsi:type="dcterms:W3CDTF">2002-08-11T18:18:21Z</dcterms:created>
  <dcterms:modified xsi:type="dcterms:W3CDTF">2023-01-25T13:32:43Z</dcterms:modified>
  <cp:category/>
  <cp:version/>
  <cp:contentType/>
  <cp:contentStatus/>
</cp:coreProperties>
</file>