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03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Sheet1!$B$1:$B$240</definedName>
    <definedName name="_xlnm.Print_Area" localSheetId="0">Sheet1!$A$1:$K$240</definedName>
    <definedName name="_xlnm.Print_Titles" localSheetId="0">Sheet1!$A:$K,Sheet1!$9:$9</definedName>
  </definedNames>
  <calcPr calcId="145621"/>
</workbook>
</file>

<file path=xl/calcChain.xml><?xml version="1.0" encoding="utf-8"?>
<calcChain xmlns="http://schemas.openxmlformats.org/spreadsheetml/2006/main">
  <c r="K193" i="1" l="1"/>
  <c r="J193" i="1"/>
  <c r="I193" i="1"/>
  <c r="H193" i="1"/>
  <c r="G193" i="1"/>
  <c r="F193" i="1"/>
  <c r="E193" i="1"/>
  <c r="C193" i="1"/>
  <c r="D193" i="1"/>
  <c r="K198" i="1"/>
  <c r="J198" i="1"/>
  <c r="I198" i="1"/>
  <c r="H198" i="1"/>
  <c r="G198" i="1"/>
  <c r="F198" i="1"/>
  <c r="E198" i="1"/>
  <c r="C198" i="1"/>
  <c r="D198" i="1"/>
  <c r="D142" i="2" l="1"/>
  <c r="D141" i="2"/>
  <c r="D140" i="2"/>
  <c r="C139" i="2"/>
  <c r="D138" i="2"/>
  <c r="D137" i="2"/>
  <c r="D136" i="2"/>
  <c r="C135" i="2"/>
  <c r="D134" i="2"/>
  <c r="C133" i="2"/>
  <c r="D132" i="2"/>
  <c r="D131" i="2"/>
  <c r="D130" i="2"/>
  <c r="D129" i="2"/>
  <c r="C128" i="2"/>
  <c r="D127" i="2"/>
  <c r="D126" i="2"/>
  <c r="C125" i="2"/>
  <c r="D124" i="2"/>
  <c r="D123" i="2"/>
  <c r="C122" i="2"/>
  <c r="D121" i="2"/>
  <c r="D120" i="2"/>
  <c r="D119" i="2"/>
  <c r="C118" i="2"/>
  <c r="D117" i="2"/>
  <c r="K116" i="2"/>
  <c r="J116" i="2"/>
  <c r="I116" i="2"/>
  <c r="H116" i="2"/>
  <c r="G116" i="2"/>
  <c r="F116" i="2"/>
  <c r="E116" i="2"/>
  <c r="D116" i="2"/>
  <c r="C116" i="2"/>
  <c r="D115" i="2"/>
  <c r="K114" i="2"/>
  <c r="J114" i="2"/>
  <c r="I114" i="2"/>
  <c r="H114" i="2"/>
  <c r="G114" i="2"/>
  <c r="F114" i="2"/>
  <c r="E114" i="2"/>
  <c r="D114" i="2"/>
  <c r="C114" i="2"/>
  <c r="D113" i="2"/>
  <c r="D112" i="2"/>
  <c r="K111" i="2"/>
  <c r="J111" i="2"/>
  <c r="I111" i="2"/>
  <c r="H111" i="2"/>
  <c r="G111" i="2"/>
  <c r="F111" i="2"/>
  <c r="E111" i="2"/>
  <c r="D111" i="2" s="1"/>
  <c r="C111" i="2"/>
  <c r="D110" i="2"/>
  <c r="D109" i="2"/>
  <c r="D108" i="2"/>
  <c r="D107" i="2"/>
  <c r="C106" i="2"/>
  <c r="D105" i="2"/>
  <c r="C104" i="2"/>
  <c r="D103" i="2"/>
  <c r="K102" i="2"/>
  <c r="J102" i="2"/>
  <c r="I102" i="2"/>
  <c r="H102" i="2"/>
  <c r="D102" i="2" s="1"/>
  <c r="G102" i="2"/>
  <c r="F102" i="2"/>
  <c r="E102" i="2"/>
  <c r="C102" i="2"/>
  <c r="D101" i="2"/>
  <c r="D99" i="2"/>
  <c r="D98" i="2"/>
  <c r="D97" i="2"/>
  <c r="D96" i="2"/>
  <c r="D95" i="2"/>
  <c r="D94" i="2"/>
  <c r="C93" i="2"/>
  <c r="D92" i="2"/>
  <c r="C91" i="2"/>
  <c r="D90" i="2"/>
  <c r="D89" i="2"/>
  <c r="C88" i="2"/>
  <c r="D87" i="2"/>
  <c r="C86" i="2"/>
  <c r="D85" i="2"/>
  <c r="D84" i="2"/>
  <c r="D82" i="2"/>
  <c r="C81" i="2"/>
  <c r="D80" i="2"/>
  <c r="C79" i="2"/>
  <c r="D78" i="2"/>
  <c r="D77" i="2"/>
  <c r="C76" i="2"/>
  <c r="D75" i="2"/>
  <c r="D74" i="2"/>
  <c r="C73" i="2"/>
  <c r="D72" i="2"/>
  <c r="D71" i="2"/>
  <c r="D70" i="2"/>
  <c r="C69" i="2"/>
  <c r="D68" i="2"/>
  <c r="C67" i="2"/>
  <c r="D66" i="2"/>
  <c r="D65" i="2"/>
  <c r="D64" i="2"/>
  <c r="D63" i="2"/>
  <c r="C62" i="2"/>
  <c r="D61" i="2"/>
  <c r="D60" i="2"/>
  <c r="D59" i="2"/>
  <c r="D58" i="2"/>
  <c r="D57" i="2"/>
  <c r="D56" i="2"/>
  <c r="C55" i="2"/>
  <c r="D54" i="2"/>
  <c r="D53" i="2"/>
  <c r="D52" i="2"/>
  <c r="D51" i="2"/>
  <c r="D50" i="2"/>
  <c r="D49" i="2"/>
  <c r="C48" i="2"/>
  <c r="D47" i="2"/>
  <c r="D46" i="2"/>
  <c r="D45" i="2"/>
  <c r="D44" i="2"/>
  <c r="D43" i="2"/>
  <c r="C42" i="2"/>
  <c r="D41" i="2"/>
  <c r="D40" i="2"/>
  <c r="D39" i="2"/>
  <c r="D38" i="2"/>
  <c r="D37" i="2"/>
  <c r="C36" i="2"/>
  <c r="D35" i="2"/>
  <c r="D34" i="2"/>
  <c r="C33" i="2"/>
  <c r="D32" i="2"/>
  <c r="D31" i="2"/>
  <c r="D30" i="2"/>
  <c r="D29" i="2"/>
  <c r="D28" i="2"/>
  <c r="D27" i="2"/>
  <c r="C26" i="2"/>
  <c r="D25" i="2"/>
  <c r="D23" i="2"/>
  <c r="D22" i="2"/>
  <c r="C21" i="2"/>
  <c r="D20" i="2"/>
  <c r="C19" i="2"/>
  <c r="D18" i="2"/>
  <c r="D17" i="2"/>
  <c r="D16" i="2"/>
  <c r="C15" i="2"/>
  <c r="D14" i="2"/>
  <c r="C13" i="2"/>
  <c r="D12" i="2"/>
  <c r="C11" i="2"/>
  <c r="D10" i="2"/>
  <c r="D9" i="2"/>
  <c r="D8" i="2"/>
  <c r="D7" i="2"/>
  <c r="D6" i="2"/>
  <c r="D5" i="2"/>
  <c r="C4" i="2"/>
  <c r="C199" i="1"/>
  <c r="K199" i="1"/>
  <c r="J199" i="1"/>
  <c r="I199" i="1"/>
  <c r="H199" i="1"/>
  <c r="G199" i="1"/>
  <c r="F199" i="1"/>
  <c r="E199" i="1"/>
  <c r="M121" i="1" l="1"/>
  <c r="D121" i="1"/>
  <c r="K52" i="1"/>
  <c r="J52" i="1"/>
  <c r="I52" i="1"/>
  <c r="H52" i="1"/>
  <c r="G52" i="1"/>
  <c r="F52" i="1"/>
  <c r="E52" i="1"/>
  <c r="C52" i="1"/>
  <c r="M170" i="1"/>
  <c r="D170" i="1"/>
  <c r="K98" i="1" l="1"/>
  <c r="J98" i="1"/>
  <c r="I98" i="1"/>
  <c r="H98" i="1"/>
  <c r="G98" i="1"/>
  <c r="F98" i="1"/>
  <c r="E98" i="1"/>
  <c r="C98" i="1"/>
  <c r="K51" i="1"/>
  <c r="J51" i="1"/>
  <c r="I51" i="1"/>
  <c r="H51" i="1"/>
  <c r="G51" i="1"/>
  <c r="F51" i="1"/>
  <c r="E51" i="1"/>
  <c r="C51" i="1"/>
  <c r="K156" i="1"/>
  <c r="J156" i="1"/>
  <c r="I156" i="1"/>
  <c r="H156" i="1"/>
  <c r="G156" i="1"/>
  <c r="F156" i="1"/>
  <c r="E156" i="1"/>
  <c r="C156" i="1"/>
  <c r="D160" i="1"/>
  <c r="M104" i="1"/>
  <c r="D104" i="1"/>
  <c r="D65" i="1"/>
  <c r="K64" i="1"/>
  <c r="J64" i="1"/>
  <c r="I64" i="1"/>
  <c r="H64" i="1"/>
  <c r="G64" i="1"/>
  <c r="F64" i="1"/>
  <c r="E64" i="1"/>
  <c r="C64" i="1"/>
  <c r="C66" i="1"/>
  <c r="D67" i="1"/>
  <c r="D68" i="1"/>
  <c r="C69" i="1"/>
  <c r="D70" i="1"/>
  <c r="K53" i="1"/>
  <c r="J53" i="1"/>
  <c r="I53" i="1"/>
  <c r="H53" i="1"/>
  <c r="G53" i="1"/>
  <c r="F53" i="1"/>
  <c r="E53" i="1"/>
  <c r="C53" i="1"/>
  <c r="K224" i="1"/>
  <c r="J224" i="1"/>
  <c r="I224" i="1"/>
  <c r="H224" i="1"/>
  <c r="G224" i="1"/>
  <c r="F224" i="1"/>
  <c r="E224" i="1"/>
  <c r="C224" i="1"/>
  <c r="D202" i="1"/>
  <c r="K201" i="1"/>
  <c r="J201" i="1"/>
  <c r="I201" i="1"/>
  <c r="H201" i="1"/>
  <c r="G201" i="1"/>
  <c r="F201" i="1"/>
  <c r="E201" i="1"/>
  <c r="K197" i="1"/>
  <c r="J197" i="1"/>
  <c r="I197" i="1"/>
  <c r="H197" i="1"/>
  <c r="G197" i="1"/>
  <c r="F197" i="1"/>
  <c r="E197" i="1"/>
  <c r="C197" i="1"/>
  <c r="K189" i="1"/>
  <c r="J189" i="1"/>
  <c r="I189" i="1"/>
  <c r="H189" i="1"/>
  <c r="G189" i="1"/>
  <c r="F189" i="1"/>
  <c r="E189" i="1"/>
  <c r="C189" i="1"/>
  <c r="K223" i="1"/>
  <c r="J223" i="1"/>
  <c r="I223" i="1"/>
  <c r="H223" i="1"/>
  <c r="G223" i="1"/>
  <c r="F223" i="1"/>
  <c r="E223" i="1"/>
  <c r="C223" i="1"/>
  <c r="M132" i="1"/>
  <c r="D132" i="1"/>
  <c r="K131" i="1"/>
  <c r="J131" i="1"/>
  <c r="I131" i="1"/>
  <c r="H131" i="1"/>
  <c r="G131" i="1"/>
  <c r="F131" i="1"/>
  <c r="E131" i="1"/>
  <c r="C131" i="1"/>
  <c r="M192" i="1"/>
  <c r="D192" i="1"/>
  <c r="M26" i="1"/>
  <c r="M22" i="1"/>
  <c r="D26" i="1"/>
  <c r="K25" i="1"/>
  <c r="J25" i="1"/>
  <c r="I25" i="1"/>
  <c r="H25" i="1"/>
  <c r="G25" i="1"/>
  <c r="F25" i="1"/>
  <c r="E25" i="1"/>
  <c r="D25" i="1"/>
  <c r="C25" i="1"/>
  <c r="D22" i="1"/>
  <c r="K21" i="1"/>
  <c r="J21" i="1"/>
  <c r="I21" i="1"/>
  <c r="H21" i="1"/>
  <c r="G21" i="1"/>
  <c r="F21" i="1"/>
  <c r="E21" i="1"/>
  <c r="D21" i="1"/>
  <c r="C21" i="1"/>
  <c r="K196" i="1"/>
  <c r="J196" i="1"/>
  <c r="I196" i="1"/>
  <c r="H196" i="1"/>
  <c r="G196" i="1"/>
  <c r="F196" i="1"/>
  <c r="E196" i="1"/>
  <c r="C196" i="1"/>
  <c r="K83" i="1"/>
  <c r="J83" i="1"/>
  <c r="I83" i="1"/>
  <c r="H83" i="1"/>
  <c r="G83" i="1"/>
  <c r="F83" i="1"/>
  <c r="E83" i="1"/>
  <c r="C83" i="1"/>
  <c r="M85" i="1"/>
  <c r="D85" i="1"/>
  <c r="K195" i="1"/>
  <c r="J195" i="1"/>
  <c r="I195" i="1"/>
  <c r="H195" i="1"/>
  <c r="G195" i="1"/>
  <c r="F195" i="1"/>
  <c r="E195" i="1"/>
  <c r="C195" i="1"/>
  <c r="K194" i="1"/>
  <c r="J194" i="1"/>
  <c r="I194" i="1"/>
  <c r="H194" i="1"/>
  <c r="G194" i="1"/>
  <c r="F194" i="1"/>
  <c r="E194" i="1"/>
  <c r="C194" i="1"/>
  <c r="K175" i="1"/>
  <c r="J175" i="1"/>
  <c r="I175" i="1"/>
  <c r="H175" i="1"/>
  <c r="G175" i="1"/>
  <c r="F175" i="1"/>
  <c r="E175" i="1"/>
  <c r="C175" i="1"/>
  <c r="M176" i="1"/>
  <c r="D176" i="1"/>
  <c r="C136" i="1"/>
  <c r="M137" i="1"/>
  <c r="D137" i="1"/>
  <c r="K136" i="1"/>
  <c r="J136" i="1"/>
  <c r="I136" i="1"/>
  <c r="H136" i="1"/>
  <c r="G136" i="1"/>
  <c r="F136" i="1"/>
  <c r="E136" i="1"/>
  <c r="M99" i="1"/>
  <c r="D99" i="1"/>
  <c r="M72" i="1"/>
  <c r="K71" i="1"/>
  <c r="J71" i="1"/>
  <c r="I71" i="1"/>
  <c r="H71" i="1"/>
  <c r="G71" i="1"/>
  <c r="F71" i="1"/>
  <c r="E71" i="1"/>
  <c r="C71" i="1"/>
  <c r="D72" i="1"/>
  <c r="K48" i="1"/>
  <c r="J48" i="1"/>
  <c r="I48" i="1"/>
  <c r="H48" i="1"/>
  <c r="G48" i="1"/>
  <c r="F48" i="1"/>
  <c r="E48" i="1"/>
  <c r="C48" i="1"/>
  <c r="K38" i="1"/>
  <c r="J38" i="1"/>
  <c r="I38" i="1"/>
  <c r="H38" i="1"/>
  <c r="G38" i="1"/>
  <c r="F38" i="1"/>
  <c r="E38" i="1"/>
  <c r="C38" i="1"/>
  <c r="M39" i="1"/>
  <c r="D39" i="1"/>
  <c r="K32" i="1"/>
  <c r="J32" i="1"/>
  <c r="I32" i="1"/>
  <c r="H32" i="1"/>
  <c r="G32" i="1"/>
  <c r="F32" i="1"/>
  <c r="E32" i="1"/>
  <c r="C32" i="1"/>
  <c r="D33" i="1"/>
  <c r="M33" i="1"/>
  <c r="D16" i="1"/>
  <c r="D20" i="1"/>
  <c r="D19" i="1"/>
  <c r="D18" i="1"/>
  <c r="D17" i="1"/>
  <c r="K11" i="1"/>
  <c r="J11" i="1"/>
  <c r="I11" i="1"/>
  <c r="H11" i="1"/>
  <c r="G11" i="1"/>
  <c r="F11" i="1"/>
  <c r="E11" i="1"/>
  <c r="C11" i="1"/>
  <c r="M12" i="1"/>
  <c r="D12" i="1"/>
  <c r="D35" i="1"/>
  <c r="D64" i="1" l="1"/>
  <c r="D201" i="1"/>
  <c r="M131" i="1"/>
  <c r="M21" i="1"/>
  <c r="D131" i="1"/>
  <c r="M25" i="1"/>
  <c r="D136" i="1"/>
  <c r="M136" i="1"/>
  <c r="D48" i="1"/>
  <c r="D134" i="1"/>
  <c r="M134" i="1"/>
  <c r="D127" i="1" l="1"/>
  <c r="M79" i="1" l="1"/>
  <c r="D79" i="1"/>
  <c r="K66" i="1" l="1"/>
  <c r="J66" i="1"/>
  <c r="I66" i="1"/>
  <c r="H66" i="1"/>
  <c r="G66" i="1"/>
  <c r="F66" i="1"/>
  <c r="E66" i="1"/>
  <c r="D159" i="1"/>
  <c r="D158" i="1"/>
  <c r="M159" i="1"/>
  <c r="D66" i="1" l="1"/>
  <c r="M155" i="1"/>
  <c r="D155" i="1"/>
  <c r="K154" i="1"/>
  <c r="J154" i="1"/>
  <c r="I154" i="1"/>
  <c r="H154" i="1"/>
  <c r="G154" i="1"/>
  <c r="F154" i="1"/>
  <c r="E154" i="1"/>
  <c r="C154" i="1"/>
  <c r="M153" i="1"/>
  <c r="D153" i="1"/>
  <c r="K152" i="1"/>
  <c r="J152" i="1"/>
  <c r="I152" i="1"/>
  <c r="H152" i="1"/>
  <c r="G152" i="1"/>
  <c r="F152" i="1"/>
  <c r="E152" i="1"/>
  <c r="C152" i="1"/>
  <c r="D154" i="1" l="1"/>
  <c r="M154" i="1"/>
  <c r="M152" i="1"/>
  <c r="D152" i="1"/>
  <c r="M118" i="1"/>
  <c r="D118" i="1"/>
  <c r="K117" i="1"/>
  <c r="J117" i="1"/>
  <c r="I117" i="1"/>
  <c r="H117" i="1"/>
  <c r="G117" i="1"/>
  <c r="F117" i="1"/>
  <c r="E117" i="1"/>
  <c r="C117" i="1"/>
  <c r="M102" i="1"/>
  <c r="D102" i="1"/>
  <c r="M96" i="1"/>
  <c r="M70" i="1"/>
  <c r="K69" i="1"/>
  <c r="J69" i="1"/>
  <c r="I69" i="1"/>
  <c r="H69" i="1"/>
  <c r="G69" i="1"/>
  <c r="F69" i="1"/>
  <c r="E69" i="1"/>
  <c r="D69" i="1" l="1"/>
  <c r="M69" i="1"/>
  <c r="M117" i="1"/>
  <c r="D117" i="1"/>
  <c r="D139" i="1"/>
  <c r="M158" i="1"/>
  <c r="K138" i="1"/>
  <c r="J138" i="1"/>
  <c r="I138" i="1"/>
  <c r="H138" i="1"/>
  <c r="G138" i="1"/>
  <c r="F138" i="1"/>
  <c r="E138" i="1"/>
  <c r="C138" i="1"/>
  <c r="M58" i="1"/>
  <c r="D58" i="1"/>
  <c r="M204" i="1" l="1"/>
  <c r="M94" i="1"/>
  <c r="D94" i="1"/>
  <c r="D96" i="1"/>
  <c r="K36" i="1"/>
  <c r="J36" i="1"/>
  <c r="I36" i="1"/>
  <c r="H36" i="1"/>
  <c r="G36" i="1"/>
  <c r="F36" i="1"/>
  <c r="E36" i="1"/>
  <c r="C36" i="1"/>
  <c r="K30" i="1"/>
  <c r="J30" i="1"/>
  <c r="I30" i="1"/>
  <c r="H30" i="1"/>
  <c r="G30" i="1"/>
  <c r="F30" i="1"/>
  <c r="E30" i="1"/>
  <c r="C30" i="1"/>
  <c r="D30" i="1" l="1"/>
  <c r="E231" i="1"/>
  <c r="M52" i="1"/>
  <c r="K229" i="1"/>
  <c r="G229" i="1"/>
  <c r="C49" i="1"/>
  <c r="C228" i="1" s="1"/>
  <c r="I232" i="1"/>
  <c r="E232" i="1"/>
  <c r="G227" i="1"/>
  <c r="K218" i="1"/>
  <c r="J218" i="1"/>
  <c r="I218" i="1"/>
  <c r="H218" i="1"/>
  <c r="G218" i="1"/>
  <c r="F218" i="1"/>
  <c r="E218" i="1"/>
  <c r="C218" i="1"/>
  <c r="K183" i="1"/>
  <c r="J183" i="1"/>
  <c r="I183" i="1"/>
  <c r="H183" i="1"/>
  <c r="G183" i="1"/>
  <c r="F183" i="1"/>
  <c r="E183" i="1"/>
  <c r="C183" i="1"/>
  <c r="D184" i="1"/>
  <c r="M184" i="1"/>
  <c r="K62" i="1"/>
  <c r="J62" i="1"/>
  <c r="I62" i="1"/>
  <c r="H62" i="1"/>
  <c r="G62" i="1"/>
  <c r="F62" i="1"/>
  <c r="E62" i="1"/>
  <c r="C62" i="1"/>
  <c r="M174" i="1"/>
  <c r="K172" i="1"/>
  <c r="J172" i="1"/>
  <c r="I172" i="1"/>
  <c r="H172" i="1"/>
  <c r="G172" i="1"/>
  <c r="F172" i="1"/>
  <c r="E172" i="1"/>
  <c r="C172" i="1"/>
  <c r="D174" i="1"/>
  <c r="M177" i="1"/>
  <c r="M179" i="1"/>
  <c r="M180" i="1"/>
  <c r="M181" i="1"/>
  <c r="M182" i="1"/>
  <c r="M186" i="1"/>
  <c r="M187" i="1"/>
  <c r="M188" i="1"/>
  <c r="M190" i="1"/>
  <c r="M191" i="1"/>
  <c r="M122" i="1"/>
  <c r="K119" i="1"/>
  <c r="J119" i="1"/>
  <c r="I119" i="1"/>
  <c r="H119" i="1"/>
  <c r="G119" i="1"/>
  <c r="F119" i="1"/>
  <c r="E119" i="1"/>
  <c r="C119" i="1"/>
  <c r="D122" i="1"/>
  <c r="M151" i="1"/>
  <c r="K150" i="1"/>
  <c r="J150" i="1"/>
  <c r="I150" i="1"/>
  <c r="H150" i="1"/>
  <c r="G150" i="1"/>
  <c r="F150" i="1"/>
  <c r="E150" i="1"/>
  <c r="D151" i="1"/>
  <c r="K133" i="1"/>
  <c r="J133" i="1"/>
  <c r="I133" i="1"/>
  <c r="H133" i="1"/>
  <c r="G133" i="1"/>
  <c r="F133" i="1"/>
  <c r="E133" i="1"/>
  <c r="K74" i="1"/>
  <c r="J74" i="1"/>
  <c r="I74" i="1"/>
  <c r="H74" i="1"/>
  <c r="G74" i="1"/>
  <c r="F74" i="1"/>
  <c r="E74" i="1"/>
  <c r="M75" i="1"/>
  <c r="D75" i="1"/>
  <c r="H231" i="1"/>
  <c r="K203" i="1"/>
  <c r="J203" i="1"/>
  <c r="I203" i="1"/>
  <c r="H203" i="1"/>
  <c r="G203" i="1"/>
  <c r="F203" i="1"/>
  <c r="E203" i="1"/>
  <c r="D204" i="1"/>
  <c r="M13" i="1"/>
  <c r="M14" i="1"/>
  <c r="M16" i="1"/>
  <c r="M17" i="1"/>
  <c r="M18" i="1"/>
  <c r="M19" i="1"/>
  <c r="M20" i="1"/>
  <c r="M24" i="1"/>
  <c r="M28" i="1"/>
  <c r="M29" i="1"/>
  <c r="M31" i="1"/>
  <c r="M34" i="1"/>
  <c r="M35" i="1"/>
  <c r="M37" i="1"/>
  <c r="M40" i="1"/>
  <c r="M41" i="1"/>
  <c r="M43" i="1"/>
  <c r="M45" i="1"/>
  <c r="M46" i="1"/>
  <c r="M54" i="1"/>
  <c r="M56" i="1"/>
  <c r="M57" i="1"/>
  <c r="M59" i="1"/>
  <c r="M60" i="1"/>
  <c r="M61" i="1"/>
  <c r="M63" i="1"/>
  <c r="M67" i="1"/>
  <c r="M68" i="1"/>
  <c r="M73" i="1"/>
  <c r="M77" i="1"/>
  <c r="M78" i="1"/>
  <c r="M80" i="1"/>
  <c r="M81" i="1"/>
  <c r="M82" i="1"/>
  <c r="M84" i="1"/>
  <c r="M87" i="1"/>
  <c r="M88" i="1"/>
  <c r="M89" i="1"/>
  <c r="M90" i="1"/>
  <c r="M91" i="1"/>
  <c r="M93" i="1"/>
  <c r="M95" i="1"/>
  <c r="M97" i="1"/>
  <c r="M100" i="1"/>
  <c r="M101" i="1"/>
  <c r="M103" i="1"/>
  <c r="M106" i="1"/>
  <c r="M107" i="1"/>
  <c r="M108" i="1"/>
  <c r="M109" i="1"/>
  <c r="M110" i="1"/>
  <c r="M111" i="1"/>
  <c r="M113" i="1"/>
  <c r="M114" i="1"/>
  <c r="M115" i="1"/>
  <c r="M116" i="1"/>
  <c r="M120" i="1"/>
  <c r="M124" i="1"/>
  <c r="M125" i="1"/>
  <c r="M127" i="1"/>
  <c r="M128" i="1"/>
  <c r="M130" i="1"/>
  <c r="M135" i="1"/>
  <c r="M139" i="1"/>
  <c r="M140" i="1"/>
  <c r="M142" i="1"/>
  <c r="M144" i="1"/>
  <c r="M145" i="1"/>
  <c r="M146" i="1"/>
  <c r="M147" i="1"/>
  <c r="M148" i="1"/>
  <c r="M149" i="1"/>
  <c r="M157" i="1"/>
  <c r="M162" i="1"/>
  <c r="M163" i="1"/>
  <c r="M165" i="1"/>
  <c r="M167" i="1"/>
  <c r="M169" i="1"/>
  <c r="M171" i="1"/>
  <c r="M173" i="1"/>
  <c r="M200" i="1"/>
  <c r="M206" i="1"/>
  <c r="M208" i="1"/>
  <c r="M210" i="1"/>
  <c r="M212" i="1"/>
  <c r="M213" i="1"/>
  <c r="M215" i="1"/>
  <c r="M217" i="1"/>
  <c r="M219" i="1"/>
  <c r="M225" i="1"/>
  <c r="D106" i="1"/>
  <c r="D135" i="1"/>
  <c r="D130" i="1"/>
  <c r="D128" i="1"/>
  <c r="D187" i="1"/>
  <c r="D180" i="1"/>
  <c r="K23" i="1"/>
  <c r="J23" i="1"/>
  <c r="I23" i="1"/>
  <c r="H23" i="1"/>
  <c r="G23" i="1"/>
  <c r="F23" i="1"/>
  <c r="E23" i="1"/>
  <c r="D169" i="1"/>
  <c r="K168" i="1"/>
  <c r="J168" i="1"/>
  <c r="I168" i="1"/>
  <c r="H168" i="1"/>
  <c r="G168" i="1"/>
  <c r="F168" i="1"/>
  <c r="E168" i="1"/>
  <c r="K216" i="1"/>
  <c r="J216" i="1"/>
  <c r="I216" i="1"/>
  <c r="H216" i="1"/>
  <c r="G216" i="1"/>
  <c r="F216" i="1"/>
  <c r="E216" i="1"/>
  <c r="C216" i="1"/>
  <c r="M36" i="1"/>
  <c r="K207" i="1"/>
  <c r="J207" i="1"/>
  <c r="I207" i="1"/>
  <c r="H207" i="1"/>
  <c r="G207" i="1"/>
  <c r="F207" i="1"/>
  <c r="E207" i="1"/>
  <c r="E49" i="1"/>
  <c r="F49" i="1"/>
  <c r="F228" i="1" s="1"/>
  <c r="G49" i="1"/>
  <c r="G228" i="1" s="1"/>
  <c r="H49" i="1"/>
  <c r="H228" i="1" s="1"/>
  <c r="I49" i="1"/>
  <c r="I228" i="1" s="1"/>
  <c r="J49" i="1"/>
  <c r="K49" i="1"/>
  <c r="D13" i="1"/>
  <c r="K166" i="1"/>
  <c r="J166" i="1"/>
  <c r="I166" i="1"/>
  <c r="H166" i="1"/>
  <c r="G166" i="1"/>
  <c r="F166" i="1"/>
  <c r="E166" i="1"/>
  <c r="C230" i="1"/>
  <c r="D171" i="1"/>
  <c r="D93" i="1"/>
  <c r="C168" i="1"/>
  <c r="C166" i="1" s="1"/>
  <c r="D167" i="1"/>
  <c r="D24" i="1"/>
  <c r="D14" i="1"/>
  <c r="D73" i="1"/>
  <c r="D63" i="1"/>
  <c r="D208" i="1"/>
  <c r="D157" i="1"/>
  <c r="D156" i="1" s="1"/>
  <c r="D100" i="1"/>
  <c r="K92" i="1"/>
  <c r="J92" i="1"/>
  <c r="I92" i="1"/>
  <c r="H92" i="1"/>
  <c r="G92" i="1"/>
  <c r="F92" i="1"/>
  <c r="E92" i="1"/>
  <c r="C92" i="1"/>
  <c r="E44" i="1"/>
  <c r="G15" i="1"/>
  <c r="E15" i="1"/>
  <c r="C44" i="1"/>
  <c r="K44" i="1"/>
  <c r="J44" i="1"/>
  <c r="I44" i="1"/>
  <c r="H44" i="1"/>
  <c r="G44" i="1"/>
  <c r="F44" i="1"/>
  <c r="D45" i="1"/>
  <c r="D219" i="1"/>
  <c r="K185" i="1"/>
  <c r="J185" i="1"/>
  <c r="I185" i="1"/>
  <c r="H185" i="1"/>
  <c r="G185" i="1"/>
  <c r="F185" i="1"/>
  <c r="E185" i="1"/>
  <c r="C185" i="1"/>
  <c r="C15" i="1"/>
  <c r="D142" i="1"/>
  <c r="D37" i="1"/>
  <c r="D145" i="1"/>
  <c r="D186" i="1"/>
  <c r="D78" i="1"/>
  <c r="D77" i="1"/>
  <c r="D57" i="1"/>
  <c r="K129" i="1"/>
  <c r="J129" i="1"/>
  <c r="I129" i="1"/>
  <c r="H129" i="1"/>
  <c r="G129" i="1"/>
  <c r="F129" i="1"/>
  <c r="E129" i="1"/>
  <c r="C129" i="1"/>
  <c r="D95" i="1"/>
  <c r="K211" i="1"/>
  <c r="J211" i="1"/>
  <c r="I211" i="1"/>
  <c r="H211" i="1"/>
  <c r="G211" i="1"/>
  <c r="F211" i="1"/>
  <c r="E211" i="1"/>
  <c r="C211" i="1"/>
  <c r="K126" i="1"/>
  <c r="J126" i="1"/>
  <c r="I126" i="1"/>
  <c r="H126" i="1"/>
  <c r="G126" i="1"/>
  <c r="F126" i="1"/>
  <c r="E126" i="1"/>
  <c r="C126" i="1"/>
  <c r="K123" i="1"/>
  <c r="J123" i="1"/>
  <c r="I123" i="1"/>
  <c r="H123" i="1"/>
  <c r="G123" i="1"/>
  <c r="F123" i="1"/>
  <c r="E123" i="1"/>
  <c r="C123" i="1"/>
  <c r="D114" i="1"/>
  <c r="D101" i="1"/>
  <c r="D190" i="1"/>
  <c r="D179" i="1"/>
  <c r="J105" i="1"/>
  <c r="J112" i="1"/>
  <c r="F105" i="1"/>
  <c r="E112" i="1"/>
  <c r="K214" i="1"/>
  <c r="J214" i="1"/>
  <c r="I214" i="1"/>
  <c r="H214" i="1"/>
  <c r="G214" i="1"/>
  <c r="F214" i="1"/>
  <c r="E214" i="1"/>
  <c r="C214" i="1"/>
  <c r="K209" i="1"/>
  <c r="J209" i="1"/>
  <c r="I209" i="1"/>
  <c r="H209" i="1"/>
  <c r="G209" i="1"/>
  <c r="F209" i="1"/>
  <c r="E209" i="1"/>
  <c r="C209" i="1"/>
  <c r="K205" i="1"/>
  <c r="J205" i="1"/>
  <c r="I205" i="1"/>
  <c r="H205" i="1"/>
  <c r="G205" i="1"/>
  <c r="F205" i="1"/>
  <c r="E205" i="1"/>
  <c r="C205" i="1"/>
  <c r="K178" i="1"/>
  <c r="J178" i="1"/>
  <c r="I178" i="1"/>
  <c r="H178" i="1"/>
  <c r="G178" i="1"/>
  <c r="F178" i="1"/>
  <c r="E178" i="1"/>
  <c r="C178" i="1"/>
  <c r="K164" i="1"/>
  <c r="J164" i="1"/>
  <c r="I164" i="1"/>
  <c r="H164" i="1"/>
  <c r="G164" i="1"/>
  <c r="F164" i="1"/>
  <c r="E164" i="1"/>
  <c r="C164" i="1"/>
  <c r="K161" i="1"/>
  <c r="J161" i="1"/>
  <c r="I161" i="1"/>
  <c r="H161" i="1"/>
  <c r="G161" i="1"/>
  <c r="F161" i="1"/>
  <c r="E161" i="1"/>
  <c r="C161" i="1"/>
  <c r="K143" i="1"/>
  <c r="J143" i="1"/>
  <c r="I143" i="1"/>
  <c r="H143" i="1"/>
  <c r="G143" i="1"/>
  <c r="F143" i="1"/>
  <c r="E143" i="1"/>
  <c r="C143" i="1"/>
  <c r="K141" i="1"/>
  <c r="J141" i="1"/>
  <c r="I141" i="1"/>
  <c r="H141" i="1"/>
  <c r="G141" i="1"/>
  <c r="F141" i="1"/>
  <c r="E141" i="1"/>
  <c r="C141" i="1"/>
  <c r="M138" i="1"/>
  <c r="D125" i="1"/>
  <c r="D124" i="1"/>
  <c r="K112" i="1"/>
  <c r="I112" i="1"/>
  <c r="H112" i="1"/>
  <c r="G112" i="1"/>
  <c r="F112" i="1"/>
  <c r="C112" i="1"/>
  <c r="K105" i="1"/>
  <c r="I105" i="1"/>
  <c r="H105" i="1"/>
  <c r="G105" i="1"/>
  <c r="E105" i="1"/>
  <c r="C105" i="1"/>
  <c r="K86" i="1"/>
  <c r="J86" i="1"/>
  <c r="I86" i="1"/>
  <c r="H86" i="1"/>
  <c r="G86" i="1"/>
  <c r="F86" i="1"/>
  <c r="E86" i="1"/>
  <c r="C86" i="1"/>
  <c r="K76" i="1"/>
  <c r="J76" i="1"/>
  <c r="I76" i="1"/>
  <c r="H76" i="1"/>
  <c r="G76" i="1"/>
  <c r="F76" i="1"/>
  <c r="E76" i="1"/>
  <c r="C76" i="1"/>
  <c r="K55" i="1"/>
  <c r="J55" i="1"/>
  <c r="I55" i="1"/>
  <c r="H55" i="1"/>
  <c r="G55" i="1"/>
  <c r="F55" i="1"/>
  <c r="E55" i="1"/>
  <c r="C55" i="1"/>
  <c r="D28" i="1"/>
  <c r="D31" i="1"/>
  <c r="D34" i="1"/>
  <c r="D32" i="1" s="1"/>
  <c r="D40" i="1"/>
  <c r="D46" i="1"/>
  <c r="D215" i="1"/>
  <c r="D212" i="1"/>
  <c r="D210" i="1"/>
  <c r="D217" i="1"/>
  <c r="D206" i="1"/>
  <c r="K15" i="1"/>
  <c r="K27" i="1"/>
  <c r="K42" i="1"/>
  <c r="J15" i="1"/>
  <c r="J27" i="1"/>
  <c r="J42" i="1"/>
  <c r="I15" i="1"/>
  <c r="I27" i="1"/>
  <c r="I42" i="1"/>
  <c r="H15" i="1"/>
  <c r="H27" i="1"/>
  <c r="H42" i="1"/>
  <c r="G27" i="1"/>
  <c r="G42" i="1"/>
  <c r="F15" i="1"/>
  <c r="F27" i="1"/>
  <c r="M30" i="1"/>
  <c r="F42" i="1"/>
  <c r="E27" i="1"/>
  <c r="E42" i="1"/>
  <c r="C27" i="1"/>
  <c r="C42" i="1"/>
  <c r="D59" i="1"/>
  <c r="D80" i="1"/>
  <c r="D89" i="1"/>
  <c r="D109" i="1"/>
  <c r="D115" i="1"/>
  <c r="D120" i="1"/>
  <c r="D147" i="1"/>
  <c r="D162" i="1"/>
  <c r="D177" i="1"/>
  <c r="D175" i="1" s="1"/>
  <c r="D181" i="1"/>
  <c r="D188" i="1"/>
  <c r="D29" i="1"/>
  <c r="D53" i="1" s="1"/>
  <c r="D61" i="1"/>
  <c r="D82" i="1"/>
  <c r="D91" i="1"/>
  <c r="D111" i="1"/>
  <c r="D116" i="1"/>
  <c r="D149" i="1"/>
  <c r="D182" i="1"/>
  <c r="D97" i="1"/>
  <c r="D84" i="1"/>
  <c r="D83" i="1" s="1"/>
  <c r="D88" i="1"/>
  <c r="D107" i="1"/>
  <c r="D113" i="1"/>
  <c r="D146" i="1"/>
  <c r="D108" i="1"/>
  <c r="D191" i="1"/>
  <c r="D56" i="1"/>
  <c r="D87" i="1"/>
  <c r="D144" i="1"/>
  <c r="D41" i="1"/>
  <c r="D43" i="1"/>
  <c r="D60" i="1"/>
  <c r="D81" i="1"/>
  <c r="D90" i="1"/>
  <c r="D103" i="1"/>
  <c r="D110" i="1"/>
  <c r="D140" i="1"/>
  <c r="D148" i="1"/>
  <c r="D163" i="1"/>
  <c r="D165" i="1"/>
  <c r="D173" i="1"/>
  <c r="D213" i="1"/>
  <c r="C23" i="1"/>
  <c r="C231" i="1"/>
  <c r="I231" i="1"/>
  <c r="M50" i="1"/>
  <c r="D36" i="1"/>
  <c r="D199" i="1" l="1"/>
  <c r="D185" i="1"/>
  <c r="D166" i="1"/>
  <c r="D197" i="1"/>
  <c r="D52" i="1"/>
  <c r="K47" i="1"/>
  <c r="E47" i="1"/>
  <c r="D98" i="1"/>
  <c r="F47" i="1"/>
  <c r="I47" i="1"/>
  <c r="C47" i="1"/>
  <c r="C226" i="1" s="1"/>
  <c r="J47" i="1"/>
  <c r="G47" i="1"/>
  <c r="H47" i="1"/>
  <c r="D51" i="1"/>
  <c r="D224" i="1"/>
  <c r="F220" i="1"/>
  <c r="J220" i="1"/>
  <c r="G220" i="1"/>
  <c r="K220" i="1"/>
  <c r="C220" i="1"/>
  <c r="H220" i="1"/>
  <c r="D189" i="1"/>
  <c r="E220" i="1"/>
  <c r="I220" i="1"/>
  <c r="D223" i="1"/>
  <c r="D71" i="1"/>
  <c r="D196" i="1"/>
  <c r="D229" i="1" s="1"/>
  <c r="D195" i="1"/>
  <c r="D194" i="1"/>
  <c r="D11" i="1"/>
  <c r="D38" i="1"/>
  <c r="D133" i="1"/>
  <c r="D74" i="1"/>
  <c r="D207" i="1"/>
  <c r="M214" i="1"/>
  <c r="M71" i="1"/>
  <c r="M198" i="1"/>
  <c r="M183" i="1"/>
  <c r="M218" i="1"/>
  <c r="J232" i="1"/>
  <c r="M42" i="1"/>
  <c r="D209" i="1"/>
  <c r="D42" i="1"/>
  <c r="K232" i="1"/>
  <c r="D44" i="1"/>
  <c r="M92" i="1"/>
  <c r="M166" i="1"/>
  <c r="D216" i="1"/>
  <c r="M98" i="1"/>
  <c r="M119" i="1"/>
  <c r="M172" i="1"/>
  <c r="D62" i="1"/>
  <c r="D183" i="1"/>
  <c r="D218" i="1"/>
  <c r="C232" i="1"/>
  <c r="M53" i="1"/>
  <c r="D23" i="1"/>
  <c r="M207" i="1"/>
  <c r="M216" i="1"/>
  <c r="M175" i="1"/>
  <c r="M62" i="1"/>
  <c r="M161" i="1"/>
  <c r="D164" i="1"/>
  <c r="M209" i="1"/>
  <c r="D126" i="1"/>
  <c r="D211" i="1"/>
  <c r="M129" i="1"/>
  <c r="D203" i="1"/>
  <c r="M203" i="1"/>
  <c r="M189" i="1"/>
  <c r="M205" i="1"/>
  <c r="D214" i="1"/>
  <c r="H232" i="1"/>
  <c r="D141" i="1"/>
  <c r="D15" i="1"/>
  <c r="M11" i="1"/>
  <c r="D178" i="1"/>
  <c r="M112" i="1"/>
  <c r="D112" i="1"/>
  <c r="M168" i="1"/>
  <c r="M123" i="1"/>
  <c r="M23" i="1"/>
  <c r="K227" i="1"/>
  <c r="M185" i="1"/>
  <c r="M83" i="1"/>
  <c r="M76" i="1"/>
  <c r="M55" i="1"/>
  <c r="D55" i="1"/>
  <c r="J228" i="1"/>
  <c r="M211" i="1"/>
  <c r="M150" i="1"/>
  <c r="D150" i="1"/>
  <c r="M133" i="1"/>
  <c r="M74" i="1"/>
  <c r="M156" i="1"/>
  <c r="M143" i="1"/>
  <c r="M105" i="1"/>
  <c r="D92" i="1"/>
  <c r="M86" i="1"/>
  <c r="M44" i="1"/>
  <c r="M38" i="1"/>
  <c r="M32" i="1"/>
  <c r="M27" i="1"/>
  <c r="M15" i="1"/>
  <c r="J231" i="1"/>
  <c r="M221" i="1"/>
  <c r="K228" i="1"/>
  <c r="M222" i="1"/>
  <c r="M224" i="1"/>
  <c r="M223" i="1"/>
  <c r="D205" i="1"/>
  <c r="F231" i="1"/>
  <c r="H230" i="1"/>
  <c r="I230" i="1"/>
  <c r="J230" i="1"/>
  <c r="F230" i="1"/>
  <c r="G231" i="1"/>
  <c r="K231" i="1"/>
  <c r="E228" i="1"/>
  <c r="M178" i="1"/>
  <c r="M196" i="1"/>
  <c r="D168" i="1"/>
  <c r="F227" i="1"/>
  <c r="J227" i="1"/>
  <c r="M164" i="1"/>
  <c r="D161" i="1"/>
  <c r="D143" i="1"/>
  <c r="M141" i="1"/>
  <c r="D138" i="1"/>
  <c r="M197" i="1"/>
  <c r="D129" i="1"/>
  <c r="D123" i="1"/>
  <c r="M194" i="1"/>
  <c r="D119" i="1"/>
  <c r="K230" i="1"/>
  <c r="E230" i="1"/>
  <c r="D105" i="1"/>
  <c r="G230" i="1"/>
  <c r="M199" i="1"/>
  <c r="D86" i="1"/>
  <c r="D76" i="1"/>
  <c r="H227" i="1"/>
  <c r="M195" i="1"/>
  <c r="E227" i="1"/>
  <c r="I227" i="1"/>
  <c r="F232" i="1"/>
  <c r="G232" i="1"/>
  <c r="M48" i="1"/>
  <c r="D27" i="1"/>
  <c r="E229" i="1"/>
  <c r="I229" i="1"/>
  <c r="D49" i="1"/>
  <c r="M49" i="1"/>
  <c r="M51" i="1"/>
  <c r="M66" i="1"/>
  <c r="C227" i="1"/>
  <c r="C229" i="1"/>
  <c r="H229" i="1"/>
  <c r="D172" i="1"/>
  <c r="F229" i="1"/>
  <c r="J229" i="1"/>
  <c r="M126" i="1"/>
  <c r="D47" i="1" l="1"/>
  <c r="D220" i="1"/>
  <c r="M193" i="1"/>
  <c r="H226" i="1"/>
  <c r="D231" i="1"/>
  <c r="M231" i="1"/>
  <c r="D227" i="1"/>
  <c r="M228" i="1"/>
  <c r="J226" i="1"/>
  <c r="D228" i="1"/>
  <c r="M220" i="1"/>
  <c r="M230" i="1"/>
  <c r="K226" i="1"/>
  <c r="D230" i="1"/>
  <c r="M232" i="1"/>
  <c r="D232" i="1"/>
  <c r="I226" i="1"/>
  <c r="G226" i="1"/>
  <c r="M227" i="1"/>
  <c r="M229" i="1"/>
  <c r="F226" i="1"/>
  <c r="M47" i="1"/>
  <c r="E226" i="1"/>
  <c r="D226" i="1" l="1"/>
  <c r="M226" i="1"/>
</calcChain>
</file>

<file path=xl/sharedStrings.xml><?xml version="1.0" encoding="utf-8"?>
<sst xmlns="http://schemas.openxmlformats.org/spreadsheetml/2006/main" count="380" uniqueCount="91">
  <si>
    <t>кг</t>
  </si>
  <si>
    <t>Бор бял</t>
  </si>
  <si>
    <t>Бор черен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</si>
  <si>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</si>
  <si>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</si>
  <si>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</si>
  <si>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</si>
  <si>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</si>
  <si>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Акация бяла</t>
  </si>
  <si>
    <t>Бреза обикновена</t>
  </si>
  <si>
    <t>Бук обикновен</t>
  </si>
  <si>
    <t>Гледичия тришипна</t>
  </si>
  <si>
    <t>Дъб благун</t>
  </si>
  <si>
    <t>Дъб вардимски</t>
  </si>
  <si>
    <t>Дъб зимен</t>
  </si>
  <si>
    <t>Дъб космат</t>
  </si>
  <si>
    <t>Дъб летен</t>
  </si>
  <si>
    <t>Дъб цер</t>
  </si>
  <si>
    <t>Дъб червен</t>
  </si>
  <si>
    <t>Кестен обикновен</t>
  </si>
  <si>
    <t>Липа дребнолистна</t>
  </si>
  <si>
    <t>Липа едролистна</t>
  </si>
  <si>
    <t>Липа сребролистна</t>
  </si>
  <si>
    <t>Орех обикновен</t>
  </si>
  <si>
    <t>Шестил</t>
  </si>
  <si>
    <t>Явор обикновен</t>
  </si>
  <si>
    <t>Ясен полски</t>
  </si>
  <si>
    <t>ІІІ. ХРАСТИ</t>
  </si>
  <si>
    <t>ОБЩО І + ІІ + ІІІ</t>
  </si>
  <si>
    <t>ГОДИШЕН РАЗЧЕТ</t>
  </si>
  <si>
    <t>Дървесни и храстови видове</t>
  </si>
  <si>
    <t>№ по ред</t>
  </si>
  <si>
    <t>Наличен резерв - всичко, кг</t>
  </si>
  <si>
    <t>Необходими семена - всичко, кг</t>
  </si>
  <si>
    <t>Семена за</t>
  </si>
  <si>
    <t>Собствени нужди</t>
  </si>
  <si>
    <t>производство на фиданки, кг</t>
  </si>
  <si>
    <t>залесяване,</t>
  </si>
  <si>
    <t>попълване на резерва, кг</t>
  </si>
  <si>
    <t>други потребители, кг</t>
  </si>
  <si>
    <t>Семената ще се осигурят от</t>
  </si>
  <si>
    <t>наличен резерв, кг</t>
  </si>
  <si>
    <t>собствен добив, кг</t>
  </si>
  <si>
    <t>закупуване, кг</t>
  </si>
  <si>
    <t>І. ИГЛОЛИСТНИ ДЪРВЕСНИ ВИДОВЕ</t>
  </si>
  <si>
    <t>ІІ. ШИРОКОЛИСТНИ ДЪРВЕСНИ ВИДОВЕ</t>
  </si>
  <si>
    <t>СЗДП- Враца</t>
  </si>
  <si>
    <t>СЦДП-Габрово</t>
  </si>
  <si>
    <t>СИДП-Шумен</t>
  </si>
  <si>
    <t>ЮЗДП- Благоевград</t>
  </si>
  <si>
    <t xml:space="preserve">ЮЦДП- Смолян </t>
  </si>
  <si>
    <t>ЮИДП-Сливен</t>
  </si>
  <si>
    <t>Туя златиста</t>
  </si>
  <si>
    <t>Туя източна</t>
  </si>
  <si>
    <t>Киселица</t>
  </si>
  <si>
    <t>Кестен конски</t>
  </si>
  <si>
    <t>Круша дива</t>
  </si>
  <si>
    <t>Офика</t>
  </si>
  <si>
    <t>Пауловня</t>
  </si>
  <si>
    <t>Дюля японска</t>
  </si>
  <si>
    <t>Люляк</t>
  </si>
  <si>
    <t>Ружа дървовидна</t>
  </si>
  <si>
    <t>ВСИЧКО храсти</t>
  </si>
  <si>
    <t>ВСИЧКО широколистни</t>
  </si>
  <si>
    <t>ВСИЧКО иглолистни</t>
  </si>
  <si>
    <t>Птиче грозде</t>
  </si>
  <si>
    <t>Лавровишна</t>
  </si>
  <si>
    <t xml:space="preserve">Котонеастър </t>
  </si>
  <si>
    <t>Пираканта</t>
  </si>
  <si>
    <t>Череша обикновена</t>
  </si>
  <si>
    <t>Ела обикновена</t>
  </si>
  <si>
    <t>Китайски мехурник</t>
  </si>
  <si>
    <t>Платан източен</t>
  </si>
  <si>
    <t>Платан западен</t>
  </si>
  <si>
    <t>Дрян обикновен</t>
  </si>
  <si>
    <t>Джанка</t>
  </si>
  <si>
    <t>Магнолия вечнозелена</t>
  </si>
  <si>
    <t>Явор ясеноволистен</t>
  </si>
  <si>
    <t>Елша черна</t>
  </si>
  <si>
    <t>Мъждрян</t>
  </si>
  <si>
    <t>Мукиня</t>
  </si>
  <si>
    <t>Ясен планински</t>
  </si>
  <si>
    <t>Ликвидамбър</t>
  </si>
  <si>
    <t>Ела кавказка</t>
  </si>
  <si>
    <t>Ела сребриста</t>
  </si>
  <si>
    <t>Габър обикновен</t>
  </si>
  <si>
    <t>Копривка южна</t>
  </si>
  <si>
    <t>Арония</t>
  </si>
  <si>
    <t>Брекина</t>
  </si>
  <si>
    <t xml:space="preserve"> за необходимите семена през 2021/ 2022 г., обобщен за страната по държавни предприятия по чл. 163 от Закона за горите</t>
  </si>
  <si>
    <t xml:space="preserve"> (с отразена корекция от 23.06.2022 г.  на ЮЦДП, гр. Смолян)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</si>
</sst>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0"/>
      <name val="Calibri"/>
      <family val="2"/>
      <charset val="204"/>
    </font>
    <font>
      <b/>
      <sz val="8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b/>
      <i/>
      <sz val="12"/>
      <name val="Calibri"/>
      <family val="2"/>
      <charset val="204"/>
    </font>
    <font>
      <u/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7" xfId="1" applyNumberFormat="1" applyFont="1" applyFill="1" applyBorder="1" applyAlignment="1">
      <alignment vertical="top"/>
    </xf>
    <xf numFmtId="0" fontId="10" fillId="0" borderId="7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vertical="top"/>
    </xf>
    <xf numFmtId="0" fontId="7" fillId="0" borderId="11" xfId="1" applyNumberFormat="1" applyFont="1" applyFill="1" applyBorder="1" applyAlignment="1">
      <alignment vertical="top"/>
    </xf>
    <xf numFmtId="0" fontId="7" fillId="0" borderId="12" xfId="1" applyNumberFormat="1" applyFont="1" applyFill="1" applyBorder="1" applyAlignment="1">
      <alignment vertical="top"/>
    </xf>
    <xf numFmtId="0" fontId="7" fillId="0" borderId="7" xfId="1" applyNumberFormat="1" applyFont="1" applyFill="1" applyBorder="1" applyAlignment="1">
      <alignment vertical="top"/>
    </xf>
    <xf numFmtId="0" fontId="7" fillId="0" borderId="1" xfId="1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vertical="top"/>
    </xf>
    <xf numFmtId="0" fontId="10" fillId="0" borderId="0" xfId="1" applyNumberFormat="1" applyFont="1" applyFill="1" applyBorder="1" applyAlignment="1">
      <alignment vertical="top"/>
    </xf>
    <xf numFmtId="0" fontId="5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vertical="top"/>
    </xf>
    <xf numFmtId="0" fontId="7" fillId="0" borderId="16" xfId="1" applyNumberFormat="1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top"/>
    </xf>
    <xf numFmtId="0" fontId="8" fillId="0" borderId="22" xfId="1" applyNumberFormat="1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5" fillId="0" borderId="25" xfId="0" applyFont="1" applyFill="1" applyBorder="1" applyAlignment="1">
      <alignment horizontal="center" vertical="top"/>
    </xf>
    <xf numFmtId="0" fontId="8" fillId="0" borderId="26" xfId="1" applyNumberFormat="1" applyFont="1" applyFill="1" applyBorder="1" applyAlignment="1">
      <alignment vertical="top"/>
    </xf>
    <xf numFmtId="0" fontId="4" fillId="0" borderId="26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5" fillId="0" borderId="29" xfId="0" applyFont="1" applyFill="1" applyBorder="1" applyAlignment="1">
      <alignment horizontal="center" vertical="top"/>
    </xf>
    <xf numFmtId="0" fontId="8" fillId="0" borderId="30" xfId="1" applyNumberFormat="1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29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2" fontId="5" fillId="0" borderId="16" xfId="0" applyNumberFormat="1" applyFont="1" applyFill="1" applyBorder="1" applyAlignment="1">
      <alignment vertical="top"/>
    </xf>
    <xf numFmtId="164" fontId="5" fillId="0" borderId="17" xfId="0" applyNumberFormat="1" applyFont="1" applyFill="1" applyBorder="1" applyAlignment="1">
      <alignment vertical="top"/>
    </xf>
    <xf numFmtId="164" fontId="5" fillId="0" borderId="15" xfId="0" applyNumberFormat="1" applyFont="1" applyFill="1" applyBorder="1" applyAlignment="1">
      <alignment vertical="top"/>
    </xf>
    <xf numFmtId="2" fontId="5" fillId="0" borderId="18" xfId="0" applyNumberFormat="1" applyFont="1" applyFill="1" applyBorder="1" applyAlignment="1">
      <alignment vertical="top"/>
    </xf>
    <xf numFmtId="164" fontId="5" fillId="0" borderId="20" xfId="0" applyNumberFormat="1" applyFont="1" applyFill="1" applyBorder="1" applyAlignment="1">
      <alignment vertical="top"/>
    </xf>
    <xf numFmtId="164" fontId="4" fillId="0" borderId="26" xfId="0" applyNumberFormat="1" applyFont="1" applyFill="1" applyBorder="1" applyAlignment="1">
      <alignment vertical="top"/>
    </xf>
    <xf numFmtId="164" fontId="4" fillId="0" borderId="28" xfId="0" applyNumberFormat="1" applyFont="1" applyFill="1" applyBorder="1" applyAlignment="1">
      <alignment vertical="top"/>
    </xf>
    <xf numFmtId="164" fontId="4" fillId="0" borderId="32" xfId="0" applyNumberFormat="1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6" xfId="0" applyFont="1" applyFill="1" applyBorder="1" applyAlignment="1">
      <alignment vertical="top"/>
    </xf>
    <xf numFmtId="0" fontId="5" fillId="0" borderId="33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36" xfId="0" applyFont="1" applyFill="1" applyBorder="1" applyAlignment="1">
      <alignment vertical="top"/>
    </xf>
    <xf numFmtId="0" fontId="5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vertical="top"/>
    </xf>
    <xf numFmtId="0" fontId="4" fillId="0" borderId="39" xfId="0" applyFont="1" applyFill="1" applyBorder="1" applyAlignment="1">
      <alignment vertical="top"/>
    </xf>
    <xf numFmtId="0" fontId="4" fillId="0" borderId="37" xfId="0" applyFont="1" applyFill="1" applyBorder="1" applyAlignment="1">
      <alignment vertical="top"/>
    </xf>
    <xf numFmtId="0" fontId="4" fillId="0" borderId="40" xfId="0" applyFont="1" applyFill="1" applyBorder="1" applyAlignment="1">
      <alignment vertical="top"/>
    </xf>
    <xf numFmtId="0" fontId="4" fillId="0" borderId="41" xfId="0" applyFont="1" applyFill="1" applyBorder="1" applyAlignment="1">
      <alignment vertical="top"/>
    </xf>
    <xf numFmtId="0" fontId="8" fillId="0" borderId="38" xfId="1" applyNumberFormat="1" applyFont="1" applyFill="1" applyBorder="1" applyAlignment="1">
      <alignment vertical="top"/>
    </xf>
    <xf numFmtId="0" fontId="5" fillId="0" borderId="30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4" fillId="0" borderId="42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8" fillId="0" borderId="8" xfId="1" applyNumberFormat="1" applyFont="1" applyFill="1" applyBorder="1" applyAlignment="1">
      <alignment vertical="top"/>
    </xf>
    <xf numFmtId="164" fontId="4" fillId="0" borderId="8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2" fontId="4" fillId="0" borderId="8" xfId="0" applyNumberFormat="1" applyFont="1" applyFill="1" applyBorder="1" applyAlignment="1">
      <alignment vertical="top"/>
    </xf>
    <xf numFmtId="2" fontId="4" fillId="0" borderId="9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7" fillId="0" borderId="35" xfId="1" applyNumberFormat="1" applyFont="1" applyFill="1" applyBorder="1" applyAlignment="1">
      <alignment vertical="top"/>
    </xf>
    <xf numFmtId="0" fontId="5" fillId="0" borderId="35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8" fillId="0" borderId="19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vertical="top"/>
    </xf>
    <xf numFmtId="0" fontId="8" fillId="0" borderId="6" xfId="1" applyNumberFormat="1" applyFont="1" applyFill="1" applyBorder="1" applyAlignment="1">
      <alignment vertical="top"/>
    </xf>
    <xf numFmtId="0" fontId="8" fillId="0" borderId="35" xfId="1" applyNumberFormat="1" applyFont="1" applyFill="1" applyBorder="1" applyAlignment="1">
      <alignment vertical="top"/>
    </xf>
    <xf numFmtId="0" fontId="15" fillId="0" borderId="26" xfId="0" applyFont="1" applyFill="1" applyBorder="1" applyAlignment="1">
      <alignment vertical="top"/>
    </xf>
    <xf numFmtId="0" fontId="8" fillId="0" borderId="39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horizontal="left" vertical="top"/>
    </xf>
    <xf numFmtId="0" fontId="8" fillId="0" borderId="42" xfId="1" applyNumberFormat="1" applyFont="1" applyFill="1" applyBorder="1" applyAlignment="1">
      <alignment vertical="top"/>
    </xf>
    <xf numFmtId="0" fontId="5" fillId="0" borderId="43" xfId="0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8" fillId="0" borderId="10" xfId="1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5" fillId="0" borderId="45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vertical="top"/>
    </xf>
    <xf numFmtId="0" fontId="5" fillId="0" borderId="47" xfId="0" applyFont="1" applyFill="1" applyBorder="1" applyAlignment="1">
      <alignment horizontal="center" vertical="top"/>
    </xf>
    <xf numFmtId="0" fontId="5" fillId="0" borderId="38" xfId="0" applyFont="1" applyFill="1" applyBorder="1" applyAlignment="1">
      <alignment vertical="top"/>
    </xf>
    <xf numFmtId="2" fontId="4" fillId="0" borderId="48" xfId="0" applyNumberFormat="1" applyFont="1" applyFill="1" applyBorder="1" applyAlignment="1">
      <alignment vertical="top"/>
    </xf>
    <xf numFmtId="0" fontId="4" fillId="0" borderId="49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44" xfId="0" applyFont="1" applyFill="1" applyBorder="1" applyAlignment="1">
      <alignment vertical="top"/>
    </xf>
    <xf numFmtId="0" fontId="4" fillId="0" borderId="46" xfId="0" applyFont="1" applyFill="1" applyBorder="1" applyAlignment="1">
      <alignment vertical="top"/>
    </xf>
    <xf numFmtId="0" fontId="4" fillId="0" borderId="25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10" fillId="0" borderId="51" xfId="1" applyNumberFormat="1" applyFont="1" applyFill="1" applyBorder="1" applyAlignment="1">
      <alignment vertical="top"/>
    </xf>
    <xf numFmtId="0" fontId="8" fillId="0" borderId="52" xfId="1" applyNumberFormat="1" applyFont="1" applyFill="1" applyBorder="1" applyAlignment="1">
      <alignment vertical="top"/>
    </xf>
    <xf numFmtId="0" fontId="4" fillId="0" borderId="51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5" fillId="0" borderId="33" xfId="1" applyNumberFormat="1" applyFont="1" applyFill="1" applyBorder="1" applyAlignment="1">
      <alignment vertical="top"/>
    </xf>
    <xf numFmtId="0" fontId="8" fillId="0" borderId="14" xfId="1" applyNumberFormat="1" applyFont="1" applyFill="1" applyBorder="1" applyAlignment="1">
      <alignment vertical="top"/>
    </xf>
    <xf numFmtId="164" fontId="4" fillId="0" borderId="34" xfId="0" applyNumberFormat="1" applyFont="1" applyFill="1" applyBorder="1" applyAlignment="1">
      <alignment vertical="top"/>
    </xf>
    <xf numFmtId="164" fontId="4" fillId="0" borderId="42" xfId="0" applyNumberFormat="1" applyFont="1" applyFill="1" applyBorder="1" applyAlignment="1">
      <alignment vertical="top"/>
    </xf>
    <xf numFmtId="164" fontId="4" fillId="0" borderId="51" xfId="0" applyNumberFormat="1" applyFont="1" applyFill="1" applyBorder="1" applyAlignment="1">
      <alignment vertical="top"/>
    </xf>
    <xf numFmtId="164" fontId="4" fillId="0" borderId="14" xfId="0" applyNumberFormat="1" applyFont="1" applyFill="1" applyBorder="1" applyAlignment="1">
      <alignment vertical="top"/>
    </xf>
    <xf numFmtId="164" fontId="4" fillId="0" borderId="49" xfId="0" applyNumberFormat="1" applyFont="1" applyFill="1" applyBorder="1" applyAlignment="1">
      <alignment vertical="top"/>
    </xf>
    <xf numFmtId="164" fontId="4" fillId="0" borderId="33" xfId="0" applyNumberFormat="1" applyFont="1" applyFill="1" applyBorder="1" applyAlignment="1">
      <alignment vertical="top"/>
    </xf>
    <xf numFmtId="164" fontId="4" fillId="0" borderId="36" xfId="0" applyNumberFormat="1" applyFont="1" applyFill="1" applyBorder="1" applyAlignment="1">
      <alignment vertical="top"/>
    </xf>
    <xf numFmtId="0" fontId="7" fillId="0" borderId="53" xfId="1" applyNumberFormat="1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7" fillId="0" borderId="51" xfId="1" applyNumberFormat="1" applyFont="1" applyFill="1" applyBorder="1" applyAlignment="1">
      <alignment vertical="top"/>
    </xf>
    <xf numFmtId="0" fontId="4" fillId="0" borderId="52" xfId="0" applyFont="1" applyFill="1" applyBorder="1" applyAlignment="1">
      <alignment vertical="top"/>
    </xf>
    <xf numFmtId="2" fontId="4" fillId="0" borderId="10" xfId="0" applyNumberFormat="1" applyFont="1" applyFill="1" applyBorder="1" applyAlignment="1">
      <alignment vertical="top"/>
    </xf>
    <xf numFmtId="2" fontId="4" fillId="0" borderId="7" xfId="0" applyNumberFormat="1" applyFont="1" applyFill="1" applyBorder="1" applyAlignment="1">
      <alignment vertical="top"/>
    </xf>
    <xf numFmtId="164" fontId="4" fillId="0" borderId="9" xfId="0" applyNumberFormat="1" applyFont="1" applyFill="1" applyBorder="1" applyAlignment="1">
      <alignment vertical="top"/>
    </xf>
    <xf numFmtId="164" fontId="4" fillId="0" borderId="48" xfId="0" applyNumberFormat="1" applyFont="1" applyFill="1" applyBorder="1" applyAlignment="1">
      <alignment vertical="top"/>
    </xf>
    <xf numFmtId="0" fontId="4" fillId="0" borderId="62" xfId="0" applyFont="1" applyFill="1" applyBorder="1" applyAlignment="1">
      <alignment vertical="top"/>
    </xf>
    <xf numFmtId="0" fontId="4" fillId="0" borderId="63" xfId="0" applyFont="1" applyFill="1" applyBorder="1" applyAlignment="1">
      <alignment vertical="top"/>
    </xf>
    <xf numFmtId="0" fontId="4" fillId="0" borderId="64" xfId="0" applyFont="1" applyFill="1" applyBorder="1" applyAlignment="1">
      <alignment vertical="top"/>
    </xf>
    <xf numFmtId="0" fontId="4" fillId="0" borderId="33" xfId="0" applyFont="1" applyFill="1" applyBorder="1" applyAlignment="1">
      <alignment horizontal="center" vertical="top"/>
    </xf>
    <xf numFmtId="3" fontId="4" fillId="0" borderId="26" xfId="0" applyNumberFormat="1" applyFont="1" applyFill="1" applyBorder="1" applyAlignment="1">
      <alignment vertical="top"/>
    </xf>
    <xf numFmtId="0" fontId="8" fillId="0" borderId="30" xfId="1" applyFont="1" applyFill="1" applyBorder="1" applyAlignment="1">
      <alignment vertical="top"/>
    </xf>
    <xf numFmtId="4" fontId="4" fillId="0" borderId="53" xfId="0" applyNumberFormat="1" applyFont="1" applyFill="1" applyBorder="1" applyAlignment="1">
      <alignment vertical="top"/>
    </xf>
    <xf numFmtId="4" fontId="4" fillId="0" borderId="49" xfId="0" applyNumberFormat="1" applyFont="1" applyFill="1" applyBorder="1" applyAlignment="1">
      <alignment vertical="top"/>
    </xf>
    <xf numFmtId="4" fontId="4" fillId="0" borderId="51" xfId="0" applyNumberFormat="1" applyFont="1" applyFill="1" applyBorder="1" applyAlignment="1">
      <alignment vertical="top"/>
    </xf>
    <xf numFmtId="4" fontId="4" fillId="0" borderId="14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vertical="top"/>
    </xf>
    <xf numFmtId="4" fontId="4" fillId="0" borderId="9" xfId="0" applyNumberFormat="1" applyFont="1" applyFill="1" applyBorder="1" applyAlignment="1">
      <alignment vertical="top"/>
    </xf>
    <xf numFmtId="4" fontId="4" fillId="0" borderId="7" xfId="0" applyNumberFormat="1" applyFont="1" applyFill="1" applyBorder="1" applyAlignment="1">
      <alignment vertical="top"/>
    </xf>
    <xf numFmtId="4" fontId="4" fillId="0" borderId="8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vertical="top"/>
    </xf>
    <xf numFmtId="4" fontId="4" fillId="0" borderId="50" xfId="0" applyNumberFormat="1" applyFont="1" applyFill="1" applyBorder="1" applyAlignment="1">
      <alignment vertical="top"/>
    </xf>
    <xf numFmtId="4" fontId="4" fillId="0" borderId="12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0" fontId="8" fillId="0" borderId="3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64" fontId="7" fillId="0" borderId="56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4" fontId="5" fillId="0" borderId="54" xfId="0" applyNumberFormat="1" applyFont="1" applyFill="1" applyBorder="1" applyAlignment="1">
      <alignment vertical="top"/>
    </xf>
    <xf numFmtId="4" fontId="5" fillId="0" borderId="57" xfId="0" applyNumberFormat="1" applyFont="1" applyFill="1" applyBorder="1" applyAlignment="1">
      <alignment vertical="top"/>
    </xf>
    <xf numFmtId="4" fontId="5" fillId="0" borderId="55" xfId="0" applyNumberFormat="1" applyFont="1" applyFill="1" applyBorder="1" applyAlignment="1">
      <alignment vertical="top"/>
    </xf>
    <xf numFmtId="4" fontId="5" fillId="0" borderId="56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Alignment="1">
      <alignment vertical="top"/>
    </xf>
    <xf numFmtId="0" fontId="5" fillId="0" borderId="56" xfId="0" applyFont="1" applyFill="1" applyBorder="1" applyAlignment="1">
      <alignment vertical="top"/>
    </xf>
    <xf numFmtId="0" fontId="8" fillId="0" borderId="2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4" fontId="5" fillId="0" borderId="58" xfId="0" applyNumberFormat="1" applyFont="1" applyFill="1" applyBorder="1" applyAlignment="1">
      <alignment vertical="top"/>
    </xf>
    <xf numFmtId="4" fontId="4" fillId="0" borderId="52" xfId="0" applyNumberFormat="1" applyFont="1" applyFill="1" applyBorder="1" applyAlignment="1">
      <alignment vertical="top"/>
    </xf>
    <xf numFmtId="165" fontId="4" fillId="0" borderId="8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165" fontId="4" fillId="0" borderId="9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4" fontId="4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4" fillId="0" borderId="0" xfId="0" applyFont="1" applyFill="1" applyAlignment="1">
      <alignment horizontal="justify"/>
    </xf>
    <xf numFmtId="0" fontId="4" fillId="0" borderId="0" xfId="0" applyFont="1" applyFill="1" applyAlignment="1"/>
    <xf numFmtId="0" fontId="5" fillId="0" borderId="59" xfId="0" applyFont="1" applyFill="1" applyBorder="1" applyAlignment="1">
      <alignment vertical="top"/>
    </xf>
    <xf numFmtId="0" fontId="5" fillId="0" borderId="60" xfId="0" applyFont="1" applyFill="1" applyBorder="1" applyAlignment="1">
      <alignment vertical="top"/>
    </xf>
    <xf numFmtId="0" fontId="5" fillId="0" borderId="61" xfId="0" applyFont="1" applyFill="1" applyBorder="1" applyAlignment="1">
      <alignment vertical="top"/>
    </xf>
    <xf numFmtId="0" fontId="7" fillId="0" borderId="55" xfId="1" applyNumberFormat="1" applyFont="1" applyFill="1" applyBorder="1" applyAlignment="1">
      <alignment vertical="top"/>
    </xf>
    <xf numFmtId="0" fontId="8" fillId="0" borderId="56" xfId="0" applyFont="1" applyFill="1" applyBorder="1" applyAlignment="1">
      <alignment vertical="top"/>
    </xf>
    <xf numFmtId="0" fontId="7" fillId="0" borderId="54" xfId="1" applyNumberFormat="1" applyFont="1" applyFill="1" applyBorder="1" applyAlignment="1">
      <alignment vertical="top"/>
    </xf>
    <xf numFmtId="0" fontId="7" fillId="0" borderId="68" xfId="0" applyFont="1" applyFill="1" applyBorder="1" applyAlignment="1">
      <alignment vertical="top"/>
    </xf>
    <xf numFmtId="0" fontId="7" fillId="0" borderId="59" xfId="0" applyFont="1" applyFill="1" applyBorder="1" applyAlignment="1">
      <alignment vertical="top"/>
    </xf>
    <xf numFmtId="0" fontId="7" fillId="0" borderId="60" xfId="0" applyFont="1" applyFill="1" applyBorder="1" applyAlignment="1">
      <alignment vertical="top"/>
    </xf>
    <xf numFmtId="0" fontId="7" fillId="0" borderId="61" xfId="0" applyFont="1" applyFill="1" applyBorder="1" applyAlignment="1">
      <alignment vertical="top"/>
    </xf>
    <xf numFmtId="0" fontId="8" fillId="0" borderId="68" xfId="0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7" fillId="0" borderId="6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66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67" xfId="1" applyNumberFormat="1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7" fillId="0" borderId="6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65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</cellXfs>
  <cellStyles count="2">
    <cellStyle name="Normal" xfId="0" builtinId="0"/>
    <cellStyle name="Normal_razchet_semena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abSelected="1" topLeftCell="A194" zoomScaleNormal="100" workbookViewId="0">
      <selection activeCell="I227" sqref="I227:I232"/>
    </sheetView>
  </sheetViews>
  <sheetFormatPr defaultColWidth="9.140625" defaultRowHeight="12.75" x14ac:dyDescent="0.2"/>
  <cols>
    <col min="1" max="1" width="5.42578125" style="147" customWidth="1"/>
    <col min="2" max="2" width="25" style="146" customWidth="1"/>
    <col min="3" max="3" width="13.28515625" style="146" customWidth="1"/>
    <col min="4" max="4" width="14.5703125" style="146" customWidth="1"/>
    <col min="5" max="5" width="15.140625" style="146" customWidth="1"/>
    <col min="6" max="6" width="12.28515625" style="146" customWidth="1"/>
    <col min="7" max="7" width="10.85546875" style="146" customWidth="1"/>
    <col min="8" max="8" width="14.28515625" style="146" customWidth="1"/>
    <col min="9" max="9" width="9.140625" style="146"/>
    <col min="10" max="10" width="10.28515625" style="146" customWidth="1"/>
    <col min="11" max="11" width="11.7109375" style="146" customWidth="1"/>
    <col min="12" max="16384" width="9.140625" style="146"/>
  </cols>
  <sheetData>
    <row r="1" spans="1:15" ht="15.75" x14ac:dyDescent="0.2">
      <c r="A1" s="194" t="s">
        <v>29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O1" s="72"/>
    </row>
    <row r="2" spans="1:15" ht="15.75" x14ac:dyDescent="0.2">
      <c r="A2" s="194" t="s">
        <v>89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5" ht="15.75" x14ac:dyDescent="0.2">
      <c r="A3" s="194" t="s">
        <v>90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5" ht="13.5" thickBot="1" x14ac:dyDescent="0.25">
      <c r="H4" s="148"/>
      <c r="I4" s="148"/>
      <c r="J4" s="148"/>
    </row>
    <row r="5" spans="1:15" ht="14.25" customHeight="1" x14ac:dyDescent="0.2">
      <c r="A5" s="197" t="s">
        <v>31</v>
      </c>
      <c r="B5" s="203" t="s">
        <v>30</v>
      </c>
      <c r="C5" s="199" t="s">
        <v>32</v>
      </c>
      <c r="D5" s="201" t="s">
        <v>33</v>
      </c>
      <c r="E5" s="197" t="s">
        <v>34</v>
      </c>
      <c r="F5" s="199"/>
      <c r="G5" s="199"/>
      <c r="H5" s="206"/>
      <c r="I5" s="208" t="s">
        <v>40</v>
      </c>
      <c r="J5" s="199"/>
      <c r="K5" s="206"/>
    </row>
    <row r="6" spans="1:15" ht="15" x14ac:dyDescent="0.2">
      <c r="A6" s="198"/>
      <c r="B6" s="204"/>
      <c r="C6" s="200"/>
      <c r="D6" s="202"/>
      <c r="E6" s="198" t="s">
        <v>35</v>
      </c>
      <c r="F6" s="200"/>
      <c r="G6" s="200" t="s">
        <v>38</v>
      </c>
      <c r="H6" s="207" t="s">
        <v>39</v>
      </c>
      <c r="I6" s="209" t="s">
        <v>41</v>
      </c>
      <c r="J6" s="200" t="s">
        <v>42</v>
      </c>
      <c r="K6" s="207" t="s">
        <v>43</v>
      </c>
    </row>
    <row r="7" spans="1:15" ht="15" x14ac:dyDescent="0.2">
      <c r="A7" s="198"/>
      <c r="B7" s="204"/>
      <c r="C7" s="200"/>
      <c r="D7" s="202"/>
      <c r="E7" s="198" t="s">
        <v>36</v>
      </c>
      <c r="F7" s="149" t="s">
        <v>37</v>
      </c>
      <c r="G7" s="200"/>
      <c r="H7" s="207"/>
      <c r="I7" s="209"/>
      <c r="J7" s="200"/>
      <c r="K7" s="207"/>
    </row>
    <row r="8" spans="1:15" ht="30" customHeight="1" x14ac:dyDescent="0.2">
      <c r="A8" s="198"/>
      <c r="B8" s="205"/>
      <c r="C8" s="200"/>
      <c r="D8" s="202"/>
      <c r="E8" s="198"/>
      <c r="F8" s="150" t="s">
        <v>0</v>
      </c>
      <c r="G8" s="200"/>
      <c r="H8" s="207"/>
      <c r="I8" s="209"/>
      <c r="J8" s="200"/>
      <c r="K8" s="207"/>
    </row>
    <row r="9" spans="1:15" ht="13.5" thickBot="1" x14ac:dyDescent="0.25">
      <c r="A9" s="151">
        <v>1</v>
      </c>
      <c r="B9" s="152">
        <v>2</v>
      </c>
      <c r="C9" s="152">
        <v>3</v>
      </c>
      <c r="D9" s="153">
        <v>4</v>
      </c>
      <c r="E9" s="154">
        <v>5</v>
      </c>
      <c r="F9" s="152">
        <v>6</v>
      </c>
      <c r="G9" s="152">
        <v>7</v>
      </c>
      <c r="H9" s="155">
        <v>8</v>
      </c>
      <c r="I9" s="156">
        <v>9</v>
      </c>
      <c r="J9" s="152">
        <v>10</v>
      </c>
      <c r="K9" s="155">
        <v>11</v>
      </c>
    </row>
    <row r="10" spans="1:15" ht="15" x14ac:dyDescent="0.2">
      <c r="A10" s="190" t="s">
        <v>44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5" s="147" customFormat="1" ht="15" x14ac:dyDescent="0.2">
      <c r="A11" s="12">
        <v>1</v>
      </c>
      <c r="B11" s="14" t="s">
        <v>1</v>
      </c>
      <c r="C11" s="15">
        <f t="shared" ref="C11:K11" si="0">SUM(C12:C14)</f>
        <v>479.33</v>
      </c>
      <c r="D11" s="16">
        <f t="shared" si="0"/>
        <v>55.6</v>
      </c>
      <c r="E11" s="17">
        <f t="shared" si="0"/>
        <v>14.1</v>
      </c>
      <c r="F11" s="15">
        <f t="shared" si="0"/>
        <v>0</v>
      </c>
      <c r="G11" s="15">
        <f t="shared" si="0"/>
        <v>41.5</v>
      </c>
      <c r="H11" s="18">
        <f t="shared" si="0"/>
        <v>0</v>
      </c>
      <c r="I11" s="19">
        <f t="shared" si="0"/>
        <v>3.6</v>
      </c>
      <c r="J11" s="15">
        <f t="shared" si="0"/>
        <v>44.5</v>
      </c>
      <c r="K11" s="18">
        <f t="shared" si="0"/>
        <v>7.5</v>
      </c>
      <c r="M11" s="147" t="b">
        <f>IF((E11+F11+G11+H11)=(I11+J11+K11),TRUE,FALSE)</f>
        <v>1</v>
      </c>
    </row>
    <row r="12" spans="1:15" ht="15" x14ac:dyDescent="0.2">
      <c r="A12" s="103"/>
      <c r="B12" s="21" t="s">
        <v>46</v>
      </c>
      <c r="C12" s="22"/>
      <c r="D12" s="23">
        <f t="shared" ref="D12:D20" si="1">SUM(E12:H12)</f>
        <v>1</v>
      </c>
      <c r="E12" s="24">
        <v>1</v>
      </c>
      <c r="F12" s="22"/>
      <c r="G12" s="22"/>
      <c r="H12" s="25"/>
      <c r="I12" s="26"/>
      <c r="J12" s="22"/>
      <c r="K12" s="25">
        <v>1</v>
      </c>
      <c r="M12" s="147" t="b">
        <f>IF((E12+F12+G12+H12)=(I12+J12+K12),TRUE,FALSE)</f>
        <v>1</v>
      </c>
    </row>
    <row r="13" spans="1:15" ht="15" x14ac:dyDescent="0.2">
      <c r="A13" s="27"/>
      <c r="B13" s="28" t="s">
        <v>49</v>
      </c>
      <c r="C13" s="29">
        <v>29.8</v>
      </c>
      <c r="D13" s="23">
        <f t="shared" si="1"/>
        <v>21</v>
      </c>
      <c r="E13" s="30">
        <v>10.5</v>
      </c>
      <c r="F13" s="29"/>
      <c r="G13" s="29">
        <v>10.5</v>
      </c>
      <c r="H13" s="31"/>
      <c r="I13" s="32">
        <v>1</v>
      </c>
      <c r="J13" s="29">
        <v>13.5</v>
      </c>
      <c r="K13" s="31">
        <v>6.5</v>
      </c>
      <c r="M13" s="147" t="b">
        <f t="shared" ref="M13:M50" si="2">IF((E13+F13+G13+H13)=(I13+J13+K13),TRUE,FALSE)</f>
        <v>1</v>
      </c>
    </row>
    <row r="14" spans="1:15" ht="15" x14ac:dyDescent="0.2">
      <c r="A14" s="27"/>
      <c r="B14" s="28" t="s">
        <v>50</v>
      </c>
      <c r="C14" s="29">
        <v>449.53</v>
      </c>
      <c r="D14" s="23">
        <f t="shared" si="1"/>
        <v>33.6</v>
      </c>
      <c r="E14" s="30">
        <v>2.6</v>
      </c>
      <c r="F14" s="29"/>
      <c r="G14" s="29">
        <v>31</v>
      </c>
      <c r="H14" s="31"/>
      <c r="I14" s="32">
        <v>2.6</v>
      </c>
      <c r="J14" s="29">
        <v>31</v>
      </c>
      <c r="K14" s="31"/>
      <c r="M14" s="147" t="b">
        <f t="shared" si="2"/>
        <v>1</v>
      </c>
    </row>
    <row r="15" spans="1:15" s="147" customFormat="1" ht="15" x14ac:dyDescent="0.2">
      <c r="A15" s="12">
        <v>2</v>
      </c>
      <c r="B15" s="14" t="s">
        <v>2</v>
      </c>
      <c r="C15" s="40">
        <f>SUM(C16:C20)</f>
        <v>319.26</v>
      </c>
      <c r="D15" s="41">
        <f t="shared" si="1"/>
        <v>109.85</v>
      </c>
      <c r="E15" s="42">
        <f t="shared" ref="E15:K15" si="3">SUM(E16:E20)</f>
        <v>66.849999999999994</v>
      </c>
      <c r="F15" s="40">
        <f t="shared" si="3"/>
        <v>0</v>
      </c>
      <c r="G15" s="40">
        <f t="shared" si="3"/>
        <v>43</v>
      </c>
      <c r="H15" s="43">
        <f t="shared" si="3"/>
        <v>0</v>
      </c>
      <c r="I15" s="44">
        <f t="shared" si="3"/>
        <v>43.85</v>
      </c>
      <c r="J15" s="40">
        <f t="shared" si="3"/>
        <v>60</v>
      </c>
      <c r="K15" s="43">
        <f t="shared" si="3"/>
        <v>6</v>
      </c>
      <c r="M15" s="147" t="b">
        <f t="shared" si="2"/>
        <v>1</v>
      </c>
    </row>
    <row r="16" spans="1:15" ht="15" x14ac:dyDescent="0.2">
      <c r="A16" s="27"/>
      <c r="B16" s="28" t="s">
        <v>46</v>
      </c>
      <c r="C16" s="45"/>
      <c r="D16" s="23">
        <f>SUM(E16:H16)</f>
        <v>2</v>
      </c>
      <c r="E16" s="30">
        <v>2</v>
      </c>
      <c r="F16" s="29"/>
      <c r="G16" s="29"/>
      <c r="H16" s="31"/>
      <c r="I16" s="46"/>
      <c r="J16" s="29"/>
      <c r="K16" s="31">
        <v>2</v>
      </c>
      <c r="M16" s="147" t="b">
        <f t="shared" si="2"/>
        <v>1</v>
      </c>
    </row>
    <row r="17" spans="1:13" ht="15" x14ac:dyDescent="0.2">
      <c r="A17" s="27"/>
      <c r="B17" s="28" t="s">
        <v>47</v>
      </c>
      <c r="C17" s="45"/>
      <c r="D17" s="23">
        <f t="shared" si="1"/>
        <v>4</v>
      </c>
      <c r="E17" s="30">
        <v>4</v>
      </c>
      <c r="F17" s="29"/>
      <c r="G17" s="29"/>
      <c r="H17" s="31"/>
      <c r="I17" s="46"/>
      <c r="J17" s="29"/>
      <c r="K17" s="31">
        <v>4</v>
      </c>
      <c r="M17" s="147" t="b">
        <f t="shared" si="2"/>
        <v>1</v>
      </c>
    </row>
    <row r="18" spans="1:13" ht="15" x14ac:dyDescent="0.2">
      <c r="A18" s="27"/>
      <c r="B18" s="28" t="s">
        <v>49</v>
      </c>
      <c r="C18" s="29">
        <v>111.3</v>
      </c>
      <c r="D18" s="23">
        <f t="shared" si="1"/>
        <v>56.5</v>
      </c>
      <c r="E18" s="30">
        <v>48.5</v>
      </c>
      <c r="F18" s="29"/>
      <c r="G18" s="29">
        <v>8</v>
      </c>
      <c r="H18" s="31"/>
      <c r="I18" s="46">
        <v>31.5</v>
      </c>
      <c r="J18" s="29">
        <v>25</v>
      </c>
      <c r="K18" s="31"/>
      <c r="M18" s="147" t="b">
        <f t="shared" si="2"/>
        <v>1</v>
      </c>
    </row>
    <row r="19" spans="1:13" ht="15" x14ac:dyDescent="0.2">
      <c r="A19" s="27"/>
      <c r="B19" s="28" t="s">
        <v>50</v>
      </c>
      <c r="C19" s="29">
        <v>194.56</v>
      </c>
      <c r="D19" s="23">
        <f t="shared" si="1"/>
        <v>43.85</v>
      </c>
      <c r="E19" s="30">
        <v>8.85</v>
      </c>
      <c r="F19" s="29"/>
      <c r="G19" s="29">
        <v>35</v>
      </c>
      <c r="H19" s="31"/>
      <c r="I19" s="46">
        <v>8.85</v>
      </c>
      <c r="J19" s="29">
        <v>35</v>
      </c>
      <c r="K19" s="31"/>
      <c r="M19" s="147" t="b">
        <f t="shared" si="2"/>
        <v>1</v>
      </c>
    </row>
    <row r="20" spans="1:13" ht="15" x14ac:dyDescent="0.2">
      <c r="A20" s="33"/>
      <c r="B20" s="34" t="s">
        <v>51</v>
      </c>
      <c r="C20" s="35">
        <v>13.4</v>
      </c>
      <c r="D20" s="36">
        <f t="shared" si="1"/>
        <v>3.5</v>
      </c>
      <c r="E20" s="37">
        <v>3.5</v>
      </c>
      <c r="F20" s="35"/>
      <c r="G20" s="35"/>
      <c r="H20" s="38"/>
      <c r="I20" s="47">
        <v>3.5</v>
      </c>
      <c r="J20" s="35"/>
      <c r="K20" s="38"/>
      <c r="M20" s="147" t="b">
        <f t="shared" si="2"/>
        <v>1</v>
      </c>
    </row>
    <row r="21" spans="1:13" s="147" customFormat="1" ht="15" x14ac:dyDescent="0.2">
      <c r="A21" s="12">
        <v>3</v>
      </c>
      <c r="B21" s="14" t="s">
        <v>83</v>
      </c>
      <c r="C21" s="15">
        <f t="shared" ref="C21:K21" si="4">SUM(C22:C22)</f>
        <v>0</v>
      </c>
      <c r="D21" s="18">
        <f t="shared" si="4"/>
        <v>1</v>
      </c>
      <c r="E21" s="17">
        <f t="shared" si="4"/>
        <v>1</v>
      </c>
      <c r="F21" s="15">
        <f t="shared" si="4"/>
        <v>0</v>
      </c>
      <c r="G21" s="15">
        <f t="shared" si="4"/>
        <v>0</v>
      </c>
      <c r="H21" s="18">
        <f t="shared" si="4"/>
        <v>0</v>
      </c>
      <c r="I21" s="19">
        <f t="shared" si="4"/>
        <v>0</v>
      </c>
      <c r="J21" s="15">
        <f t="shared" si="4"/>
        <v>0</v>
      </c>
      <c r="K21" s="18">
        <f t="shared" si="4"/>
        <v>1</v>
      </c>
      <c r="M21" s="147" t="b">
        <f t="shared" si="2"/>
        <v>1</v>
      </c>
    </row>
    <row r="22" spans="1:13" s="147" customFormat="1" ht="15" x14ac:dyDescent="0.2">
      <c r="A22" s="33"/>
      <c r="B22" s="130" t="s">
        <v>49</v>
      </c>
      <c r="C22" s="35"/>
      <c r="D22" s="36">
        <f t="shared" ref="D22" si="5">SUM(E22:H22)</f>
        <v>1</v>
      </c>
      <c r="E22" s="37">
        <v>1</v>
      </c>
      <c r="F22" s="35"/>
      <c r="G22" s="35"/>
      <c r="H22" s="38"/>
      <c r="I22" s="39"/>
      <c r="J22" s="35"/>
      <c r="K22" s="38">
        <v>1</v>
      </c>
      <c r="M22" s="147" t="b">
        <f t="shared" si="2"/>
        <v>1</v>
      </c>
    </row>
    <row r="23" spans="1:13" s="147" customFormat="1" ht="15" x14ac:dyDescent="0.2">
      <c r="A23" s="12">
        <v>4</v>
      </c>
      <c r="B23" s="14" t="s">
        <v>70</v>
      </c>
      <c r="C23" s="15">
        <f t="shared" ref="C23:K23" si="6">SUM(C24:C24)</f>
        <v>0</v>
      </c>
      <c r="D23" s="18">
        <f t="shared" si="6"/>
        <v>0.3</v>
      </c>
      <c r="E23" s="17">
        <f t="shared" si="6"/>
        <v>0.3</v>
      </c>
      <c r="F23" s="15">
        <f t="shared" si="6"/>
        <v>0</v>
      </c>
      <c r="G23" s="15">
        <f t="shared" si="6"/>
        <v>0</v>
      </c>
      <c r="H23" s="18">
        <f t="shared" si="6"/>
        <v>0</v>
      </c>
      <c r="I23" s="19">
        <f t="shared" si="6"/>
        <v>0</v>
      </c>
      <c r="J23" s="15">
        <f t="shared" si="6"/>
        <v>0.3</v>
      </c>
      <c r="K23" s="18">
        <f t="shared" si="6"/>
        <v>0</v>
      </c>
      <c r="M23" s="147" t="b">
        <f t="shared" si="2"/>
        <v>1</v>
      </c>
    </row>
    <row r="24" spans="1:13" ht="15" x14ac:dyDescent="0.2">
      <c r="A24" s="33"/>
      <c r="B24" s="130" t="s">
        <v>49</v>
      </c>
      <c r="C24" s="35"/>
      <c r="D24" s="36">
        <f t="shared" ref="D24:D28" si="7">SUM(E24:H24)</f>
        <v>0.3</v>
      </c>
      <c r="E24" s="37">
        <v>0.3</v>
      </c>
      <c r="F24" s="35"/>
      <c r="G24" s="35"/>
      <c r="H24" s="38"/>
      <c r="I24" s="39"/>
      <c r="J24" s="35">
        <v>0.3</v>
      </c>
      <c r="K24" s="38"/>
      <c r="M24" s="147" t="b">
        <f t="shared" si="2"/>
        <v>1</v>
      </c>
    </row>
    <row r="25" spans="1:13" ht="15" x14ac:dyDescent="0.2">
      <c r="A25" s="12">
        <v>5</v>
      </c>
      <c r="B25" s="14" t="s">
        <v>84</v>
      </c>
      <c r="C25" s="15">
        <f t="shared" ref="C25:K25" si="8">SUM(C26:C26)</f>
        <v>0</v>
      </c>
      <c r="D25" s="18">
        <f t="shared" si="8"/>
        <v>1</v>
      </c>
      <c r="E25" s="17">
        <f t="shared" si="8"/>
        <v>1</v>
      </c>
      <c r="F25" s="15">
        <f t="shared" si="8"/>
        <v>0</v>
      </c>
      <c r="G25" s="15">
        <f t="shared" si="8"/>
        <v>0</v>
      </c>
      <c r="H25" s="18">
        <f t="shared" si="8"/>
        <v>0</v>
      </c>
      <c r="I25" s="19">
        <f t="shared" si="8"/>
        <v>0</v>
      </c>
      <c r="J25" s="15">
        <f t="shared" si="8"/>
        <v>0</v>
      </c>
      <c r="K25" s="18">
        <f t="shared" si="8"/>
        <v>1</v>
      </c>
      <c r="M25" s="147" t="b">
        <f t="shared" si="2"/>
        <v>1</v>
      </c>
    </row>
    <row r="26" spans="1:13" ht="15" x14ac:dyDescent="0.2">
      <c r="A26" s="33"/>
      <c r="B26" s="130" t="s">
        <v>49</v>
      </c>
      <c r="C26" s="35"/>
      <c r="D26" s="36">
        <f t="shared" ref="D26" si="9">SUM(E26:H26)</f>
        <v>1</v>
      </c>
      <c r="E26" s="37">
        <v>1</v>
      </c>
      <c r="F26" s="35"/>
      <c r="G26" s="35"/>
      <c r="H26" s="38"/>
      <c r="I26" s="39"/>
      <c r="J26" s="35"/>
      <c r="K26" s="38">
        <v>1</v>
      </c>
      <c r="M26" s="147" t="b">
        <f t="shared" si="2"/>
        <v>1</v>
      </c>
    </row>
    <row r="27" spans="1:13" s="147" customFormat="1" ht="15" x14ac:dyDescent="0.2">
      <c r="A27" s="12">
        <v>6</v>
      </c>
      <c r="B27" s="14" t="s">
        <v>3</v>
      </c>
      <c r="C27" s="15">
        <f>SUM(C28:C29)</f>
        <v>0</v>
      </c>
      <c r="D27" s="48">
        <f t="shared" si="7"/>
        <v>22.8</v>
      </c>
      <c r="E27" s="17">
        <f t="shared" ref="E27:K27" si="10">SUM(E28:E29)</f>
        <v>22.8</v>
      </c>
      <c r="F27" s="15">
        <f t="shared" si="10"/>
        <v>0</v>
      </c>
      <c r="G27" s="15">
        <f t="shared" si="10"/>
        <v>0</v>
      </c>
      <c r="H27" s="18">
        <f t="shared" si="10"/>
        <v>0</v>
      </c>
      <c r="I27" s="19">
        <f t="shared" si="10"/>
        <v>0</v>
      </c>
      <c r="J27" s="15">
        <f t="shared" si="10"/>
        <v>0.3</v>
      </c>
      <c r="K27" s="18">
        <f t="shared" si="10"/>
        <v>22.5</v>
      </c>
      <c r="M27" s="147" t="b">
        <f t="shared" si="2"/>
        <v>1</v>
      </c>
    </row>
    <row r="28" spans="1:13" ht="15" x14ac:dyDescent="0.2">
      <c r="A28" s="27"/>
      <c r="B28" s="28" t="s">
        <v>49</v>
      </c>
      <c r="C28" s="29"/>
      <c r="D28" s="23">
        <f t="shared" si="7"/>
        <v>0.8</v>
      </c>
      <c r="E28" s="30">
        <v>0.8</v>
      </c>
      <c r="F28" s="29"/>
      <c r="G28" s="29"/>
      <c r="H28" s="31"/>
      <c r="I28" s="32"/>
      <c r="J28" s="29">
        <v>0.3</v>
      </c>
      <c r="K28" s="31">
        <v>0.5</v>
      </c>
      <c r="M28" s="147" t="b">
        <f t="shared" si="2"/>
        <v>1</v>
      </c>
    </row>
    <row r="29" spans="1:13" ht="15" x14ac:dyDescent="0.2">
      <c r="A29" s="33"/>
      <c r="B29" s="34" t="s">
        <v>51</v>
      </c>
      <c r="C29" s="35"/>
      <c r="D29" s="36">
        <f t="shared" ref="D29:D46" si="11">SUM(E29:H29)</f>
        <v>22</v>
      </c>
      <c r="E29" s="37">
        <v>22</v>
      </c>
      <c r="F29" s="35"/>
      <c r="G29" s="35"/>
      <c r="H29" s="38"/>
      <c r="I29" s="39"/>
      <c r="J29" s="35"/>
      <c r="K29" s="38">
        <v>22</v>
      </c>
      <c r="M29" s="147" t="b">
        <f t="shared" si="2"/>
        <v>1</v>
      </c>
    </row>
    <row r="30" spans="1:13" s="147" customFormat="1" ht="15" x14ac:dyDescent="0.2">
      <c r="A30" s="12">
        <v>7</v>
      </c>
      <c r="B30" s="14" t="s">
        <v>4</v>
      </c>
      <c r="C30" s="15">
        <f>SUM(C31:C31)</f>
        <v>0</v>
      </c>
      <c r="D30" s="48">
        <f>SUM(E30:H30)</f>
        <v>0.9</v>
      </c>
      <c r="E30" s="17">
        <f t="shared" ref="E30:K30" si="12">SUM(E31:E31)</f>
        <v>0.9</v>
      </c>
      <c r="F30" s="15">
        <f t="shared" si="12"/>
        <v>0</v>
      </c>
      <c r="G30" s="15">
        <f t="shared" si="12"/>
        <v>0</v>
      </c>
      <c r="H30" s="18">
        <f t="shared" si="12"/>
        <v>0</v>
      </c>
      <c r="I30" s="19">
        <f t="shared" si="12"/>
        <v>0</v>
      </c>
      <c r="J30" s="15">
        <f t="shared" si="12"/>
        <v>0.4</v>
      </c>
      <c r="K30" s="18">
        <f t="shared" si="12"/>
        <v>0.5</v>
      </c>
      <c r="M30" s="147" t="b">
        <f t="shared" si="2"/>
        <v>1</v>
      </c>
    </row>
    <row r="31" spans="1:13" ht="15" x14ac:dyDescent="0.2">
      <c r="A31" s="27"/>
      <c r="B31" s="28" t="s">
        <v>49</v>
      </c>
      <c r="C31" s="29"/>
      <c r="D31" s="23">
        <f t="shared" si="11"/>
        <v>0.9</v>
      </c>
      <c r="E31" s="30">
        <v>0.9</v>
      </c>
      <c r="F31" s="29"/>
      <c r="G31" s="29"/>
      <c r="H31" s="31"/>
      <c r="I31" s="32"/>
      <c r="J31" s="29">
        <v>0.4</v>
      </c>
      <c r="K31" s="31">
        <v>0.5</v>
      </c>
      <c r="M31" s="147" t="b">
        <f t="shared" si="2"/>
        <v>1</v>
      </c>
    </row>
    <row r="32" spans="1:13" s="147" customFormat="1" ht="15" x14ac:dyDescent="0.2">
      <c r="A32" s="12">
        <v>8</v>
      </c>
      <c r="B32" s="14" t="s">
        <v>5</v>
      </c>
      <c r="C32" s="15">
        <f>SUM(C33:C35)</f>
        <v>0</v>
      </c>
      <c r="D32" s="48">
        <f t="shared" ref="D32:K32" si="13">SUM(D33:D35)</f>
        <v>1.1000000000000001</v>
      </c>
      <c r="E32" s="17">
        <f t="shared" si="13"/>
        <v>1.1000000000000001</v>
      </c>
      <c r="F32" s="15">
        <f t="shared" si="13"/>
        <v>0</v>
      </c>
      <c r="G32" s="15">
        <f t="shared" si="13"/>
        <v>0</v>
      </c>
      <c r="H32" s="18">
        <f t="shared" si="13"/>
        <v>0</v>
      </c>
      <c r="I32" s="19">
        <f t="shared" si="13"/>
        <v>0</v>
      </c>
      <c r="J32" s="15">
        <f t="shared" si="13"/>
        <v>0.6</v>
      </c>
      <c r="K32" s="18">
        <f t="shared" si="13"/>
        <v>0.5</v>
      </c>
      <c r="M32" s="147" t="b">
        <f t="shared" si="2"/>
        <v>1</v>
      </c>
    </row>
    <row r="33" spans="1:13" ht="15" x14ac:dyDescent="0.2">
      <c r="A33" s="103"/>
      <c r="B33" s="21" t="s">
        <v>46</v>
      </c>
      <c r="C33" s="22"/>
      <c r="D33" s="51">
        <f t="shared" si="11"/>
        <v>0.5</v>
      </c>
      <c r="E33" s="24">
        <v>0.5</v>
      </c>
      <c r="F33" s="22"/>
      <c r="G33" s="22"/>
      <c r="H33" s="25"/>
      <c r="I33" s="26"/>
      <c r="J33" s="22"/>
      <c r="K33" s="25">
        <v>0.5</v>
      </c>
      <c r="M33" s="147" t="b">
        <f t="shared" si="2"/>
        <v>1</v>
      </c>
    </row>
    <row r="34" spans="1:13" ht="15" x14ac:dyDescent="0.2">
      <c r="A34" s="27"/>
      <c r="B34" s="28" t="s">
        <v>49</v>
      </c>
      <c r="C34" s="29"/>
      <c r="D34" s="23">
        <f t="shared" si="11"/>
        <v>0.3</v>
      </c>
      <c r="E34" s="30">
        <v>0.3</v>
      </c>
      <c r="F34" s="29"/>
      <c r="G34" s="29"/>
      <c r="H34" s="31"/>
      <c r="I34" s="32"/>
      <c r="J34" s="29">
        <v>0.3</v>
      </c>
      <c r="K34" s="31"/>
      <c r="M34" s="147" t="b">
        <f t="shared" si="2"/>
        <v>1</v>
      </c>
    </row>
    <row r="35" spans="1:13" ht="15" x14ac:dyDescent="0.2">
      <c r="A35" s="20"/>
      <c r="B35" s="21" t="s">
        <v>50</v>
      </c>
      <c r="C35" s="22"/>
      <c r="D35" s="23">
        <f t="shared" si="11"/>
        <v>0.3</v>
      </c>
      <c r="E35" s="24">
        <v>0.3</v>
      </c>
      <c r="F35" s="22"/>
      <c r="G35" s="22"/>
      <c r="H35" s="25"/>
      <c r="I35" s="26"/>
      <c r="J35" s="22">
        <v>0.3</v>
      </c>
      <c r="K35" s="25"/>
      <c r="M35" s="147" t="b">
        <f t="shared" si="2"/>
        <v>1</v>
      </c>
    </row>
    <row r="36" spans="1:13" ht="15" x14ac:dyDescent="0.2">
      <c r="A36" s="12">
        <v>9</v>
      </c>
      <c r="B36" s="14" t="s">
        <v>6</v>
      </c>
      <c r="C36" s="15">
        <f>SUM(C37:C37)</f>
        <v>0</v>
      </c>
      <c r="D36" s="48">
        <f t="shared" si="11"/>
        <v>0.3</v>
      </c>
      <c r="E36" s="17">
        <f t="shared" ref="E36:K36" si="14">SUM(E37:E37)</f>
        <v>0.3</v>
      </c>
      <c r="F36" s="15">
        <f t="shared" si="14"/>
        <v>0</v>
      </c>
      <c r="G36" s="15">
        <f t="shared" si="14"/>
        <v>0</v>
      </c>
      <c r="H36" s="18">
        <f t="shared" si="14"/>
        <v>0</v>
      </c>
      <c r="I36" s="19">
        <f t="shared" si="14"/>
        <v>0</v>
      </c>
      <c r="J36" s="15">
        <f t="shared" si="14"/>
        <v>0.3</v>
      </c>
      <c r="K36" s="18">
        <f t="shared" si="14"/>
        <v>0</v>
      </c>
      <c r="M36" s="147" t="b">
        <f t="shared" si="2"/>
        <v>1</v>
      </c>
    </row>
    <row r="37" spans="1:13" ht="15" x14ac:dyDescent="0.2">
      <c r="A37" s="55"/>
      <c r="B37" s="61" t="s">
        <v>49</v>
      </c>
      <c r="C37" s="56"/>
      <c r="D37" s="57">
        <f>SUM(E37:H37)</f>
        <v>0.3</v>
      </c>
      <c r="E37" s="58">
        <v>0.3</v>
      </c>
      <c r="F37" s="56"/>
      <c r="G37" s="56"/>
      <c r="H37" s="59"/>
      <c r="I37" s="60"/>
      <c r="J37" s="56">
        <v>0.3</v>
      </c>
      <c r="K37" s="59"/>
      <c r="M37" s="147" t="b">
        <f t="shared" si="2"/>
        <v>1</v>
      </c>
    </row>
    <row r="38" spans="1:13" ht="15" x14ac:dyDescent="0.2">
      <c r="A38" s="12">
        <v>10</v>
      </c>
      <c r="B38" s="14" t="s">
        <v>7</v>
      </c>
      <c r="C38" s="15">
        <f>SUM(C39:C41)</f>
        <v>183.85</v>
      </c>
      <c r="D38" s="48">
        <f t="shared" ref="D38:K38" si="15">SUM(D39:D41)</f>
        <v>6.1</v>
      </c>
      <c r="E38" s="17">
        <f t="shared" si="15"/>
        <v>6.1</v>
      </c>
      <c r="F38" s="15">
        <f t="shared" si="15"/>
        <v>0</v>
      </c>
      <c r="G38" s="15">
        <f t="shared" si="15"/>
        <v>0</v>
      </c>
      <c r="H38" s="18">
        <f t="shared" si="15"/>
        <v>0</v>
      </c>
      <c r="I38" s="19">
        <f t="shared" si="15"/>
        <v>5.0999999999999996</v>
      </c>
      <c r="J38" s="15">
        <f t="shared" si="15"/>
        <v>0</v>
      </c>
      <c r="K38" s="18">
        <f t="shared" si="15"/>
        <v>1</v>
      </c>
      <c r="M38" s="147" t="b">
        <f t="shared" si="2"/>
        <v>1</v>
      </c>
    </row>
    <row r="39" spans="1:13" ht="15" x14ac:dyDescent="0.2">
      <c r="A39" s="103"/>
      <c r="B39" s="21" t="s">
        <v>46</v>
      </c>
      <c r="C39" s="22"/>
      <c r="D39" s="51">
        <f t="shared" si="11"/>
        <v>1</v>
      </c>
      <c r="E39" s="24">
        <v>1</v>
      </c>
      <c r="F39" s="22"/>
      <c r="G39" s="22"/>
      <c r="H39" s="25"/>
      <c r="I39" s="26"/>
      <c r="J39" s="22"/>
      <c r="K39" s="25">
        <v>1</v>
      </c>
      <c r="M39" s="147" t="b">
        <f t="shared" si="2"/>
        <v>1</v>
      </c>
    </row>
    <row r="40" spans="1:13" ht="15" x14ac:dyDescent="0.2">
      <c r="A40" s="27"/>
      <c r="B40" s="28" t="s">
        <v>49</v>
      </c>
      <c r="C40" s="29">
        <v>38.6</v>
      </c>
      <c r="D40" s="23">
        <f t="shared" si="11"/>
        <v>4.3</v>
      </c>
      <c r="E40" s="30">
        <v>4.3</v>
      </c>
      <c r="F40" s="29"/>
      <c r="G40" s="29"/>
      <c r="H40" s="31"/>
      <c r="I40" s="32">
        <v>4.3</v>
      </c>
      <c r="J40" s="29"/>
      <c r="K40" s="31"/>
      <c r="M40" s="147" t="b">
        <f t="shared" si="2"/>
        <v>1</v>
      </c>
    </row>
    <row r="41" spans="1:13" ht="15" x14ac:dyDescent="0.2">
      <c r="A41" s="33"/>
      <c r="B41" s="34" t="s">
        <v>50</v>
      </c>
      <c r="C41" s="35">
        <v>145.25</v>
      </c>
      <c r="D41" s="36">
        <f t="shared" si="11"/>
        <v>0.8</v>
      </c>
      <c r="E41" s="37">
        <v>0.8</v>
      </c>
      <c r="F41" s="35"/>
      <c r="G41" s="35"/>
      <c r="H41" s="38"/>
      <c r="I41" s="39">
        <v>0.8</v>
      </c>
      <c r="J41" s="35"/>
      <c r="K41" s="38"/>
      <c r="M41" s="147" t="b">
        <f t="shared" si="2"/>
        <v>1</v>
      </c>
    </row>
    <row r="42" spans="1:13" ht="15" x14ac:dyDescent="0.2">
      <c r="A42" s="12">
        <v>11</v>
      </c>
      <c r="B42" s="14" t="s">
        <v>52</v>
      </c>
      <c r="C42" s="15">
        <f>SUM(C43)</f>
        <v>0</v>
      </c>
      <c r="D42" s="48">
        <f t="shared" si="11"/>
        <v>0.2</v>
      </c>
      <c r="E42" s="17">
        <f t="shared" ref="E42:K42" si="16">SUM(E43)</f>
        <v>0.2</v>
      </c>
      <c r="F42" s="15">
        <f t="shared" si="16"/>
        <v>0</v>
      </c>
      <c r="G42" s="15">
        <f t="shared" si="16"/>
        <v>0</v>
      </c>
      <c r="H42" s="18">
        <f t="shared" si="16"/>
        <v>0</v>
      </c>
      <c r="I42" s="19">
        <f t="shared" si="16"/>
        <v>0</v>
      </c>
      <c r="J42" s="15">
        <f t="shared" si="16"/>
        <v>0.2</v>
      </c>
      <c r="K42" s="18">
        <f t="shared" si="16"/>
        <v>0</v>
      </c>
      <c r="M42" s="147" t="b">
        <f t="shared" si="2"/>
        <v>1</v>
      </c>
    </row>
    <row r="43" spans="1:13" ht="15" x14ac:dyDescent="0.2">
      <c r="A43" s="33"/>
      <c r="B43" s="34" t="s">
        <v>50</v>
      </c>
      <c r="C43" s="35"/>
      <c r="D43" s="36">
        <f>SUM(E43:H43)</f>
        <v>0.2</v>
      </c>
      <c r="E43" s="37">
        <v>0.2</v>
      </c>
      <c r="F43" s="35"/>
      <c r="G43" s="35"/>
      <c r="H43" s="38"/>
      <c r="I43" s="39"/>
      <c r="J43" s="35">
        <v>0.2</v>
      </c>
      <c r="K43" s="38"/>
      <c r="M43" s="147" t="b">
        <f t="shared" si="2"/>
        <v>1</v>
      </c>
    </row>
    <row r="44" spans="1:13" ht="15" x14ac:dyDescent="0.2">
      <c r="A44" s="12">
        <v>12</v>
      </c>
      <c r="B44" s="14" t="s">
        <v>53</v>
      </c>
      <c r="C44" s="15">
        <f>SUM(C45:C46)</f>
        <v>0</v>
      </c>
      <c r="D44" s="18">
        <f>SUM(E44:H44)</f>
        <v>3.3</v>
      </c>
      <c r="E44" s="19">
        <f t="shared" ref="E44:K44" si="17">SUM(E45:E46)</f>
        <v>3.3</v>
      </c>
      <c r="F44" s="15">
        <f t="shared" si="17"/>
        <v>0</v>
      </c>
      <c r="G44" s="15">
        <f t="shared" si="17"/>
        <v>0</v>
      </c>
      <c r="H44" s="18">
        <f t="shared" si="17"/>
        <v>0</v>
      </c>
      <c r="I44" s="19">
        <f t="shared" si="17"/>
        <v>0</v>
      </c>
      <c r="J44" s="15">
        <f t="shared" si="17"/>
        <v>3.3</v>
      </c>
      <c r="K44" s="18">
        <f t="shared" si="17"/>
        <v>0</v>
      </c>
      <c r="M44" s="147" t="b">
        <f t="shared" si="2"/>
        <v>1</v>
      </c>
    </row>
    <row r="45" spans="1:13" ht="15" x14ac:dyDescent="0.2">
      <c r="A45" s="20"/>
      <c r="B45" s="21" t="s">
        <v>47</v>
      </c>
      <c r="C45" s="22"/>
      <c r="D45" s="31">
        <f t="shared" si="11"/>
        <v>3</v>
      </c>
      <c r="E45" s="26">
        <v>3</v>
      </c>
      <c r="F45" s="22"/>
      <c r="G45" s="22"/>
      <c r="H45" s="25"/>
      <c r="I45" s="26"/>
      <c r="J45" s="22">
        <v>3</v>
      </c>
      <c r="K45" s="25"/>
      <c r="M45" s="147" t="b">
        <f t="shared" si="2"/>
        <v>1</v>
      </c>
    </row>
    <row r="46" spans="1:13" ht="15.75" thickBot="1" x14ac:dyDescent="0.25">
      <c r="A46" s="27"/>
      <c r="B46" s="28" t="s">
        <v>49</v>
      </c>
      <c r="C46" s="29"/>
      <c r="D46" s="25">
        <f t="shared" si="11"/>
        <v>0.3</v>
      </c>
      <c r="E46" s="32">
        <v>0.3</v>
      </c>
      <c r="F46" s="29"/>
      <c r="G46" s="29"/>
      <c r="H46" s="31"/>
      <c r="I46" s="32"/>
      <c r="J46" s="29">
        <v>0.3</v>
      </c>
      <c r="K46" s="31"/>
      <c r="M46" s="147" t="b">
        <f t="shared" si="2"/>
        <v>1</v>
      </c>
    </row>
    <row r="47" spans="1:13" s="158" customFormat="1" ht="15.75" thickBot="1" x14ac:dyDescent="0.25">
      <c r="A47" s="186" t="s">
        <v>64</v>
      </c>
      <c r="B47" s="187"/>
      <c r="C47" s="157">
        <f t="shared" ref="C47:K47" si="18">C11+C15+C23+C27+C30+C32+C36+C38+C42+C44+C21+C25</f>
        <v>982.43999999999994</v>
      </c>
      <c r="D47" s="157">
        <f t="shared" si="18"/>
        <v>202.45000000000002</v>
      </c>
      <c r="E47" s="157">
        <f t="shared" si="18"/>
        <v>117.94999999999997</v>
      </c>
      <c r="F47" s="157">
        <f t="shared" si="18"/>
        <v>0</v>
      </c>
      <c r="G47" s="157">
        <f t="shared" si="18"/>
        <v>84.5</v>
      </c>
      <c r="H47" s="157">
        <f t="shared" si="18"/>
        <v>0</v>
      </c>
      <c r="I47" s="157">
        <f t="shared" si="18"/>
        <v>52.550000000000004</v>
      </c>
      <c r="J47" s="157">
        <f t="shared" si="18"/>
        <v>109.89999999999999</v>
      </c>
      <c r="K47" s="157">
        <f t="shared" si="18"/>
        <v>40</v>
      </c>
      <c r="M47" s="147" t="b">
        <f t="shared" si="2"/>
        <v>1</v>
      </c>
    </row>
    <row r="48" spans="1:13" ht="15" x14ac:dyDescent="0.2">
      <c r="A48" s="108"/>
      <c r="B48" s="109" t="s">
        <v>46</v>
      </c>
      <c r="C48" s="110">
        <f t="shared" ref="C48:K48" si="19">C16+C12+C33+C39</f>
        <v>0</v>
      </c>
      <c r="D48" s="111">
        <f t="shared" si="19"/>
        <v>4.5</v>
      </c>
      <c r="E48" s="112">
        <f t="shared" si="19"/>
        <v>4.5</v>
      </c>
      <c r="F48" s="113">
        <f t="shared" si="19"/>
        <v>0</v>
      </c>
      <c r="G48" s="113">
        <f t="shared" si="19"/>
        <v>0</v>
      </c>
      <c r="H48" s="114">
        <f t="shared" si="19"/>
        <v>0</v>
      </c>
      <c r="I48" s="115">
        <f t="shared" si="19"/>
        <v>0</v>
      </c>
      <c r="J48" s="110">
        <f t="shared" si="19"/>
        <v>0</v>
      </c>
      <c r="K48" s="116">
        <f t="shared" si="19"/>
        <v>4.5</v>
      </c>
      <c r="M48" s="147" t="b">
        <f t="shared" si="2"/>
        <v>1</v>
      </c>
    </row>
    <row r="49" spans="1:13" ht="15" x14ac:dyDescent="0.2">
      <c r="A49" s="3"/>
      <c r="B49" s="66" t="s">
        <v>47</v>
      </c>
      <c r="C49" s="67">
        <f>C17+C45</f>
        <v>0</v>
      </c>
      <c r="D49" s="68">
        <f>SUM(E49:H49)</f>
        <v>7</v>
      </c>
      <c r="E49" s="69">
        <f t="shared" ref="E49:K49" si="20">E17+E45</f>
        <v>7</v>
      </c>
      <c r="F49" s="70">
        <f t="shared" si="20"/>
        <v>0</v>
      </c>
      <c r="G49" s="70">
        <f t="shared" si="20"/>
        <v>0</v>
      </c>
      <c r="H49" s="71">
        <f t="shared" si="20"/>
        <v>0</v>
      </c>
      <c r="I49" s="69">
        <f t="shared" si="20"/>
        <v>0</v>
      </c>
      <c r="J49" s="70">
        <f t="shared" si="20"/>
        <v>3</v>
      </c>
      <c r="K49" s="71">
        <f t="shared" si="20"/>
        <v>4</v>
      </c>
      <c r="M49" s="147" t="b">
        <f t="shared" si="2"/>
        <v>1</v>
      </c>
    </row>
    <row r="50" spans="1:13" ht="15" x14ac:dyDescent="0.2">
      <c r="A50" s="3"/>
      <c r="B50" s="66" t="s">
        <v>48</v>
      </c>
      <c r="C50" s="67">
        <v>0</v>
      </c>
      <c r="D50" s="68">
        <v>0</v>
      </c>
      <c r="E50" s="69">
        <v>0</v>
      </c>
      <c r="F50" s="70">
        <v>0</v>
      </c>
      <c r="G50" s="70">
        <v>0</v>
      </c>
      <c r="H50" s="71">
        <v>0</v>
      </c>
      <c r="I50" s="69">
        <v>0</v>
      </c>
      <c r="J50" s="70">
        <v>0</v>
      </c>
      <c r="K50" s="71">
        <v>0</v>
      </c>
      <c r="M50" s="147" t="b">
        <f t="shared" si="2"/>
        <v>1</v>
      </c>
    </row>
    <row r="51" spans="1:13" ht="15" x14ac:dyDescent="0.2">
      <c r="A51" s="3"/>
      <c r="B51" s="66" t="s">
        <v>49</v>
      </c>
      <c r="C51" s="70">
        <f t="shared" ref="C51:K51" si="21">C13+C18+C24+C28+C31+C34+C37+C40+C46+C22+C26</f>
        <v>179.7</v>
      </c>
      <c r="D51" s="121">
        <f t="shared" si="21"/>
        <v>86.699999999999989</v>
      </c>
      <c r="E51" s="122">
        <f t="shared" si="21"/>
        <v>68.199999999999989</v>
      </c>
      <c r="F51" s="72">
        <f t="shared" si="21"/>
        <v>0</v>
      </c>
      <c r="G51" s="72">
        <f t="shared" si="21"/>
        <v>18.5</v>
      </c>
      <c r="H51" s="73">
        <f t="shared" si="21"/>
        <v>0</v>
      </c>
      <c r="I51" s="97">
        <f t="shared" si="21"/>
        <v>36.799999999999997</v>
      </c>
      <c r="J51" s="72">
        <f t="shared" si="21"/>
        <v>40.399999999999984</v>
      </c>
      <c r="K51" s="73">
        <f t="shared" si="21"/>
        <v>9.5</v>
      </c>
      <c r="M51" s="147" t="b">
        <f t="shared" ref="M51:M116" si="22">IF((E51+F51+G51+H51)=(I51+J51+K51),TRUE,FALSE)</f>
        <v>1</v>
      </c>
    </row>
    <row r="52" spans="1:13" ht="15" x14ac:dyDescent="0.2">
      <c r="A52" s="3"/>
      <c r="B52" s="66" t="s">
        <v>50</v>
      </c>
      <c r="C52" s="72">
        <f>C14+C19+C41+C43+C35</f>
        <v>789.33999999999992</v>
      </c>
      <c r="D52" s="123">
        <f t="shared" ref="D52:K52" si="23">D14+D19+D41+D43+D35</f>
        <v>78.75</v>
      </c>
      <c r="E52" s="124">
        <f t="shared" si="23"/>
        <v>12.75</v>
      </c>
      <c r="F52" s="67">
        <f t="shared" si="23"/>
        <v>0</v>
      </c>
      <c r="G52" s="67">
        <f t="shared" si="23"/>
        <v>66</v>
      </c>
      <c r="H52" s="123">
        <f t="shared" si="23"/>
        <v>0</v>
      </c>
      <c r="I52" s="124">
        <f t="shared" si="23"/>
        <v>12.25</v>
      </c>
      <c r="J52" s="67">
        <f t="shared" si="23"/>
        <v>66.5</v>
      </c>
      <c r="K52" s="123">
        <f t="shared" si="23"/>
        <v>0</v>
      </c>
      <c r="M52" s="147" t="b">
        <f>IF((E52+F52+G52+H52)=(I52+J52+K52),TRUE,FALSE)</f>
        <v>1</v>
      </c>
    </row>
    <row r="53" spans="1:13" ht="15.75" thickBot="1" x14ac:dyDescent="0.25">
      <c r="A53" s="3"/>
      <c r="B53" s="66" t="s">
        <v>51</v>
      </c>
      <c r="C53" s="70">
        <f t="shared" ref="C53:K53" si="24">C20+C29</f>
        <v>13.4</v>
      </c>
      <c r="D53" s="68">
        <f t="shared" si="24"/>
        <v>25.5</v>
      </c>
      <c r="E53" s="74">
        <f t="shared" si="24"/>
        <v>25.5</v>
      </c>
      <c r="F53" s="75">
        <f t="shared" si="24"/>
        <v>0</v>
      </c>
      <c r="G53" s="75">
        <f t="shared" si="24"/>
        <v>0</v>
      </c>
      <c r="H53" s="76">
        <f t="shared" si="24"/>
        <v>0</v>
      </c>
      <c r="I53" s="99">
        <f t="shared" si="24"/>
        <v>3.5</v>
      </c>
      <c r="J53" s="75">
        <f t="shared" si="24"/>
        <v>0</v>
      </c>
      <c r="K53" s="76">
        <f t="shared" si="24"/>
        <v>22</v>
      </c>
      <c r="M53" s="147" t="b">
        <f t="shared" si="22"/>
        <v>1</v>
      </c>
    </row>
    <row r="54" spans="1:13" x14ac:dyDescent="0.2">
      <c r="A54" s="183" t="s">
        <v>45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5"/>
      <c r="M54" s="147" t="b">
        <f t="shared" si="22"/>
        <v>1</v>
      </c>
    </row>
    <row r="55" spans="1:13" s="147" customFormat="1" ht="15" x14ac:dyDescent="0.2">
      <c r="A55" s="20">
        <v>1</v>
      </c>
      <c r="B55" s="77" t="s">
        <v>8</v>
      </c>
      <c r="C55" s="65">
        <f>SUM(C56:C61)</f>
        <v>183.35</v>
      </c>
      <c r="D55" s="78">
        <f t="shared" ref="D55:D192" si="25">SUM(E55:H55)</f>
        <v>45.6</v>
      </c>
      <c r="E55" s="79">
        <f t="shared" ref="E55:K55" si="26">SUM(E56:E61)</f>
        <v>45.6</v>
      </c>
      <c r="F55" s="65">
        <f t="shared" si="26"/>
        <v>0</v>
      </c>
      <c r="G55" s="65">
        <f t="shared" si="26"/>
        <v>0</v>
      </c>
      <c r="H55" s="63">
        <f t="shared" si="26"/>
        <v>0</v>
      </c>
      <c r="I55" s="79">
        <f t="shared" si="26"/>
        <v>11</v>
      </c>
      <c r="J55" s="65">
        <f t="shared" si="26"/>
        <v>29.6</v>
      </c>
      <c r="K55" s="63">
        <f t="shared" si="26"/>
        <v>5</v>
      </c>
      <c r="M55" s="147" t="b">
        <f t="shared" si="22"/>
        <v>1</v>
      </c>
    </row>
    <row r="56" spans="1:13" ht="15" x14ac:dyDescent="0.2">
      <c r="A56" s="27"/>
      <c r="B56" s="28" t="s">
        <v>46</v>
      </c>
      <c r="C56" s="29">
        <v>17</v>
      </c>
      <c r="D56" s="51">
        <f t="shared" si="25"/>
        <v>8</v>
      </c>
      <c r="E56" s="30">
        <v>8</v>
      </c>
      <c r="F56" s="29"/>
      <c r="G56" s="29"/>
      <c r="H56" s="31"/>
      <c r="I56" s="30">
        <v>6</v>
      </c>
      <c r="J56" s="29"/>
      <c r="K56" s="31">
        <v>2</v>
      </c>
      <c r="M56" s="147" t="b">
        <f t="shared" si="22"/>
        <v>1</v>
      </c>
    </row>
    <row r="57" spans="1:13" ht="15" x14ac:dyDescent="0.2">
      <c r="A57" s="27"/>
      <c r="B57" s="28" t="s">
        <v>47</v>
      </c>
      <c r="C57" s="29"/>
      <c r="D57" s="23">
        <f>SUM(E57:H57)</f>
        <v>17</v>
      </c>
      <c r="E57" s="30">
        <v>17</v>
      </c>
      <c r="F57" s="29"/>
      <c r="G57" s="29"/>
      <c r="H57" s="31"/>
      <c r="I57" s="30"/>
      <c r="J57" s="29">
        <v>17</v>
      </c>
      <c r="K57" s="31"/>
      <c r="M57" s="147" t="b">
        <f t="shared" si="22"/>
        <v>1</v>
      </c>
    </row>
    <row r="58" spans="1:13" ht="15" x14ac:dyDescent="0.2">
      <c r="A58" s="27"/>
      <c r="B58" s="28" t="s">
        <v>48</v>
      </c>
      <c r="C58" s="29"/>
      <c r="D58" s="23">
        <f>SUM(E58:H58)</f>
        <v>4</v>
      </c>
      <c r="E58" s="30">
        <v>4</v>
      </c>
      <c r="F58" s="29"/>
      <c r="G58" s="29"/>
      <c r="H58" s="31"/>
      <c r="I58" s="30"/>
      <c r="J58" s="29">
        <v>4</v>
      </c>
      <c r="K58" s="31"/>
      <c r="M58" s="147" t="b">
        <f t="shared" si="22"/>
        <v>1</v>
      </c>
    </row>
    <row r="59" spans="1:13" ht="15" x14ac:dyDescent="0.2">
      <c r="A59" s="27"/>
      <c r="B59" s="28" t="s">
        <v>49</v>
      </c>
      <c r="C59" s="29"/>
      <c r="D59" s="23">
        <f t="shared" si="25"/>
        <v>11.5</v>
      </c>
      <c r="E59" s="30">
        <v>11.5</v>
      </c>
      <c r="F59" s="29"/>
      <c r="G59" s="29"/>
      <c r="H59" s="31"/>
      <c r="I59" s="30"/>
      <c r="J59" s="29">
        <v>8.5</v>
      </c>
      <c r="K59" s="31">
        <v>3</v>
      </c>
      <c r="M59" s="147" t="b">
        <f t="shared" si="22"/>
        <v>1</v>
      </c>
    </row>
    <row r="60" spans="1:13" ht="15" x14ac:dyDescent="0.2">
      <c r="A60" s="27"/>
      <c r="B60" s="80" t="s">
        <v>50</v>
      </c>
      <c r="C60" s="29">
        <v>157.35</v>
      </c>
      <c r="D60" s="23">
        <f t="shared" si="25"/>
        <v>0.1</v>
      </c>
      <c r="E60" s="30">
        <v>0.1</v>
      </c>
      <c r="F60" s="29"/>
      <c r="G60" s="29"/>
      <c r="H60" s="31"/>
      <c r="I60" s="30"/>
      <c r="J60" s="29">
        <v>0.1</v>
      </c>
      <c r="K60" s="31"/>
      <c r="M60" s="147" t="b">
        <f t="shared" si="22"/>
        <v>1</v>
      </c>
    </row>
    <row r="61" spans="1:13" ht="15" x14ac:dyDescent="0.2">
      <c r="A61" s="33"/>
      <c r="B61" s="34" t="s">
        <v>51</v>
      </c>
      <c r="C61" s="35">
        <v>9</v>
      </c>
      <c r="D61" s="36">
        <f t="shared" si="25"/>
        <v>5</v>
      </c>
      <c r="E61" s="37">
        <v>5</v>
      </c>
      <c r="F61" s="35"/>
      <c r="G61" s="35"/>
      <c r="H61" s="38"/>
      <c r="I61" s="37">
        <v>5</v>
      </c>
      <c r="J61" s="35"/>
      <c r="K61" s="38"/>
      <c r="M61" s="147" t="b">
        <f t="shared" si="22"/>
        <v>1</v>
      </c>
    </row>
    <row r="62" spans="1:13" s="147" customFormat="1" ht="15" x14ac:dyDescent="0.2">
      <c r="A62" s="12">
        <v>2</v>
      </c>
      <c r="B62" s="81" t="s">
        <v>9</v>
      </c>
      <c r="C62" s="15">
        <f>SUM(C63:C63)</f>
        <v>0</v>
      </c>
      <c r="D62" s="48">
        <f>SUM(E62:H62)</f>
        <v>2.2999999999999998</v>
      </c>
      <c r="E62" s="17">
        <f t="shared" ref="E62:K62" si="27">SUM(E63:E63)</f>
        <v>2.2999999999999998</v>
      </c>
      <c r="F62" s="15">
        <f t="shared" si="27"/>
        <v>0</v>
      </c>
      <c r="G62" s="15">
        <f t="shared" si="27"/>
        <v>0</v>
      </c>
      <c r="H62" s="18">
        <f t="shared" si="27"/>
        <v>0</v>
      </c>
      <c r="I62" s="17">
        <f t="shared" si="27"/>
        <v>0</v>
      </c>
      <c r="J62" s="15">
        <f t="shared" si="27"/>
        <v>2.2999999999999998</v>
      </c>
      <c r="K62" s="18">
        <f t="shared" si="27"/>
        <v>0</v>
      </c>
      <c r="M62" s="147" t="b">
        <f t="shared" si="22"/>
        <v>1</v>
      </c>
    </row>
    <row r="63" spans="1:13" ht="15" x14ac:dyDescent="0.2">
      <c r="A63" s="33"/>
      <c r="B63" s="34" t="s">
        <v>49</v>
      </c>
      <c r="C63" s="35"/>
      <c r="D63" s="36">
        <f t="shared" si="25"/>
        <v>2.2999999999999998</v>
      </c>
      <c r="E63" s="37">
        <v>2.2999999999999998</v>
      </c>
      <c r="F63" s="35"/>
      <c r="G63" s="35"/>
      <c r="H63" s="38"/>
      <c r="I63" s="37"/>
      <c r="J63" s="35">
        <v>2.2999999999999998</v>
      </c>
      <c r="K63" s="38"/>
      <c r="M63" s="147" t="b">
        <f t="shared" si="22"/>
        <v>1</v>
      </c>
    </row>
    <row r="64" spans="1:13" s="147" customFormat="1" ht="15" x14ac:dyDescent="0.2">
      <c r="A64" s="20">
        <v>3</v>
      </c>
      <c r="B64" s="77" t="s">
        <v>88</v>
      </c>
      <c r="C64" s="65">
        <f>SUM(C65:C65)</f>
        <v>0</v>
      </c>
      <c r="D64" s="78">
        <f>SUM(E64:H64)</f>
        <v>3</v>
      </c>
      <c r="E64" s="79">
        <f t="shared" ref="E64:K64" si="28">SUM(E65:E65)</f>
        <v>3</v>
      </c>
      <c r="F64" s="65">
        <f t="shared" si="28"/>
        <v>0</v>
      </c>
      <c r="G64" s="65">
        <f t="shared" si="28"/>
        <v>0</v>
      </c>
      <c r="H64" s="63">
        <f t="shared" si="28"/>
        <v>0</v>
      </c>
      <c r="I64" s="79">
        <f t="shared" si="28"/>
        <v>0</v>
      </c>
      <c r="J64" s="65">
        <f t="shared" si="28"/>
        <v>3</v>
      </c>
      <c r="K64" s="63">
        <f t="shared" si="28"/>
        <v>0</v>
      </c>
    </row>
    <row r="65" spans="1:13" ht="15" x14ac:dyDescent="0.2">
      <c r="A65" s="20"/>
      <c r="B65" s="83" t="s">
        <v>51</v>
      </c>
      <c r="C65" s="22"/>
      <c r="D65" s="51">
        <f t="shared" ref="D65" si="29">SUM(E65:H65)</f>
        <v>3</v>
      </c>
      <c r="E65" s="24">
        <v>3</v>
      </c>
      <c r="F65" s="22"/>
      <c r="G65" s="22"/>
      <c r="H65" s="25"/>
      <c r="I65" s="24"/>
      <c r="J65" s="22">
        <v>3</v>
      </c>
      <c r="K65" s="25"/>
      <c r="M65" s="147"/>
    </row>
    <row r="66" spans="1:13" s="147" customFormat="1" ht="15" x14ac:dyDescent="0.2">
      <c r="A66" s="12">
        <v>4</v>
      </c>
      <c r="B66" s="81" t="s">
        <v>10</v>
      </c>
      <c r="C66" s="15">
        <f>SUM(C67:C68)</f>
        <v>0</v>
      </c>
      <c r="D66" s="48">
        <f>SUM(E66:H66)</f>
        <v>120</v>
      </c>
      <c r="E66" s="17">
        <f>SUM(E67:E68)</f>
        <v>100</v>
      </c>
      <c r="F66" s="15">
        <f>SUM(F67:F68)</f>
        <v>20</v>
      </c>
      <c r="G66" s="15">
        <f>SUM(G67:G68)</f>
        <v>0</v>
      </c>
      <c r="H66" s="18">
        <f>SUM(H67:H68)</f>
        <v>0</v>
      </c>
      <c r="I66" s="17">
        <f>SUM(I67:I68)</f>
        <v>0</v>
      </c>
      <c r="J66" s="15">
        <f>SUM(J67:J68)</f>
        <v>120</v>
      </c>
      <c r="K66" s="18">
        <f>SUM(K67:K68)</f>
        <v>0</v>
      </c>
      <c r="M66" s="147" t="b">
        <f t="shared" si="22"/>
        <v>1</v>
      </c>
    </row>
    <row r="67" spans="1:13" ht="15" x14ac:dyDescent="0.2">
      <c r="A67" s="27"/>
      <c r="B67" s="28" t="s">
        <v>47</v>
      </c>
      <c r="C67" s="29"/>
      <c r="D67" s="23">
        <f t="shared" si="25"/>
        <v>20</v>
      </c>
      <c r="E67" s="30"/>
      <c r="F67" s="29">
        <v>20</v>
      </c>
      <c r="G67" s="29"/>
      <c r="H67" s="31"/>
      <c r="I67" s="30"/>
      <c r="J67" s="29">
        <v>20</v>
      </c>
      <c r="K67" s="31"/>
      <c r="M67" s="147" t="b">
        <f t="shared" si="22"/>
        <v>1</v>
      </c>
    </row>
    <row r="68" spans="1:13" ht="15" x14ac:dyDescent="0.2">
      <c r="A68" s="27"/>
      <c r="B68" s="28" t="s">
        <v>49</v>
      </c>
      <c r="C68" s="29"/>
      <c r="D68" s="23">
        <f t="shared" si="25"/>
        <v>100</v>
      </c>
      <c r="E68" s="30">
        <v>100</v>
      </c>
      <c r="F68" s="29"/>
      <c r="G68" s="29"/>
      <c r="H68" s="31"/>
      <c r="I68" s="30"/>
      <c r="J68" s="29">
        <v>100</v>
      </c>
      <c r="K68" s="31"/>
      <c r="M68" s="147" t="b">
        <f t="shared" si="22"/>
        <v>1</v>
      </c>
    </row>
    <row r="69" spans="1:13" ht="15" x14ac:dyDescent="0.2">
      <c r="A69" s="12">
        <v>5</v>
      </c>
      <c r="B69" s="14" t="s">
        <v>85</v>
      </c>
      <c r="C69" s="15">
        <f>SUM(C70)</f>
        <v>0</v>
      </c>
      <c r="D69" s="48">
        <f>SUM(E69:H69)</f>
        <v>1</v>
      </c>
      <c r="E69" s="17">
        <f t="shared" ref="E69" si="30">SUM(E70)</f>
        <v>1</v>
      </c>
      <c r="F69" s="15">
        <f t="shared" ref="F69" si="31">SUM(F70)</f>
        <v>0</v>
      </c>
      <c r="G69" s="15">
        <f t="shared" ref="G69" si="32">SUM(G70)</f>
        <v>0</v>
      </c>
      <c r="H69" s="18">
        <f t="shared" ref="H69" si="33">SUM(H70)</f>
        <v>0</v>
      </c>
      <c r="I69" s="19">
        <f t="shared" ref="I69" si="34">SUM(I70)</f>
        <v>0</v>
      </c>
      <c r="J69" s="15">
        <f t="shared" ref="J69" si="35">SUM(J70)</f>
        <v>1</v>
      </c>
      <c r="K69" s="18">
        <f t="shared" ref="K69" si="36">SUM(K70)</f>
        <v>0</v>
      </c>
      <c r="M69" s="147" t="b">
        <f t="shared" si="22"/>
        <v>1</v>
      </c>
    </row>
    <row r="70" spans="1:13" ht="15" x14ac:dyDescent="0.2">
      <c r="A70" s="27"/>
      <c r="B70" s="28" t="s">
        <v>49</v>
      </c>
      <c r="C70" s="29"/>
      <c r="D70" s="23">
        <f>SUM(E70:H70)</f>
        <v>1</v>
      </c>
      <c r="E70" s="30">
        <v>1</v>
      </c>
      <c r="F70" s="29"/>
      <c r="G70" s="29"/>
      <c r="H70" s="31"/>
      <c r="I70" s="32"/>
      <c r="J70" s="29">
        <v>1</v>
      </c>
      <c r="K70" s="31"/>
      <c r="M70" s="147" t="b">
        <f t="shared" si="22"/>
        <v>1</v>
      </c>
    </row>
    <row r="71" spans="1:13" s="147" customFormat="1" ht="15" x14ac:dyDescent="0.2">
      <c r="A71" s="12">
        <v>6</v>
      </c>
      <c r="B71" s="81" t="s">
        <v>11</v>
      </c>
      <c r="C71" s="15">
        <f>SUM(C72:C73)</f>
        <v>19</v>
      </c>
      <c r="D71" s="48">
        <f t="shared" ref="D71:K71" si="37">SUM(D72:D73)</f>
        <v>34</v>
      </c>
      <c r="E71" s="17">
        <f t="shared" si="37"/>
        <v>34</v>
      </c>
      <c r="F71" s="15">
        <f t="shared" si="37"/>
        <v>0</v>
      </c>
      <c r="G71" s="15">
        <f t="shared" si="37"/>
        <v>0</v>
      </c>
      <c r="H71" s="18">
        <f t="shared" si="37"/>
        <v>0</v>
      </c>
      <c r="I71" s="17">
        <f t="shared" si="37"/>
        <v>19</v>
      </c>
      <c r="J71" s="15">
        <f t="shared" si="37"/>
        <v>15</v>
      </c>
      <c r="K71" s="18">
        <f t="shared" si="37"/>
        <v>0</v>
      </c>
      <c r="M71" s="147" t="b">
        <f t="shared" si="22"/>
        <v>1</v>
      </c>
    </row>
    <row r="72" spans="1:13" ht="15" x14ac:dyDescent="0.2">
      <c r="A72" s="128"/>
      <c r="B72" s="87" t="s">
        <v>46</v>
      </c>
      <c r="C72" s="53">
        <v>19</v>
      </c>
      <c r="D72" s="64">
        <f t="shared" si="25"/>
        <v>19</v>
      </c>
      <c r="E72" s="52">
        <v>19</v>
      </c>
      <c r="F72" s="53"/>
      <c r="G72" s="53"/>
      <c r="H72" s="54"/>
      <c r="I72" s="52">
        <v>19</v>
      </c>
      <c r="J72" s="53"/>
      <c r="K72" s="54"/>
      <c r="M72" s="147" t="b">
        <f t="shared" si="22"/>
        <v>1</v>
      </c>
    </row>
    <row r="73" spans="1:13" ht="15" x14ac:dyDescent="0.2">
      <c r="A73" s="55"/>
      <c r="B73" s="61" t="s">
        <v>48</v>
      </c>
      <c r="C73" s="56"/>
      <c r="D73" s="57">
        <f t="shared" si="25"/>
        <v>15</v>
      </c>
      <c r="E73" s="58">
        <v>15</v>
      </c>
      <c r="F73" s="56"/>
      <c r="G73" s="56"/>
      <c r="H73" s="59"/>
      <c r="I73" s="58"/>
      <c r="J73" s="56">
        <v>15</v>
      </c>
      <c r="K73" s="59"/>
      <c r="M73" s="147" t="b">
        <f t="shared" si="22"/>
        <v>1</v>
      </c>
    </row>
    <row r="74" spans="1:13" ht="15" x14ac:dyDescent="0.2">
      <c r="A74" s="12">
        <v>7</v>
      </c>
      <c r="B74" s="14" t="s">
        <v>75</v>
      </c>
      <c r="C74" s="13"/>
      <c r="D74" s="48">
        <f>SUM(D75)</f>
        <v>3</v>
      </c>
      <c r="E74" s="17">
        <f t="shared" ref="E74:K74" si="38">SUM(E75)</f>
        <v>3</v>
      </c>
      <c r="F74" s="15">
        <f t="shared" si="38"/>
        <v>0</v>
      </c>
      <c r="G74" s="15">
        <f t="shared" si="38"/>
        <v>0</v>
      </c>
      <c r="H74" s="18">
        <f t="shared" si="38"/>
        <v>0</v>
      </c>
      <c r="I74" s="19">
        <f t="shared" si="38"/>
        <v>0</v>
      </c>
      <c r="J74" s="15">
        <f t="shared" si="38"/>
        <v>3</v>
      </c>
      <c r="K74" s="18">
        <f t="shared" si="38"/>
        <v>0</v>
      </c>
      <c r="M74" s="147" t="b">
        <f t="shared" si="22"/>
        <v>1</v>
      </c>
    </row>
    <row r="75" spans="1:13" ht="15" x14ac:dyDescent="0.2">
      <c r="A75" s="33"/>
      <c r="B75" s="34" t="s">
        <v>50</v>
      </c>
      <c r="C75" s="35"/>
      <c r="D75" s="36">
        <f t="shared" si="25"/>
        <v>3</v>
      </c>
      <c r="E75" s="37">
        <v>3</v>
      </c>
      <c r="F75" s="35"/>
      <c r="G75" s="35"/>
      <c r="H75" s="38"/>
      <c r="I75" s="39"/>
      <c r="J75" s="35">
        <v>3</v>
      </c>
      <c r="K75" s="38"/>
      <c r="M75" s="147" t="b">
        <f t="shared" si="22"/>
        <v>1</v>
      </c>
    </row>
    <row r="76" spans="1:13" s="147" customFormat="1" ht="15" x14ac:dyDescent="0.2">
      <c r="A76" s="12">
        <v>8</v>
      </c>
      <c r="B76" s="81" t="s">
        <v>12</v>
      </c>
      <c r="C76" s="15">
        <f>SUM(C77:C82)</f>
        <v>0</v>
      </c>
      <c r="D76" s="48">
        <f>SUM(E76:H76)</f>
        <v>4130</v>
      </c>
      <c r="E76" s="17">
        <f t="shared" ref="E76:K76" si="39">SUM(E77:E82)</f>
        <v>4130</v>
      </c>
      <c r="F76" s="15">
        <f t="shared" si="39"/>
        <v>0</v>
      </c>
      <c r="G76" s="15">
        <f t="shared" si="39"/>
        <v>0</v>
      </c>
      <c r="H76" s="18">
        <f t="shared" si="39"/>
        <v>0</v>
      </c>
      <c r="I76" s="17">
        <f t="shared" si="39"/>
        <v>0</v>
      </c>
      <c r="J76" s="15">
        <f t="shared" si="39"/>
        <v>3630</v>
      </c>
      <c r="K76" s="18">
        <f t="shared" si="39"/>
        <v>500</v>
      </c>
      <c r="M76" s="147" t="b">
        <f t="shared" si="22"/>
        <v>1</v>
      </c>
    </row>
    <row r="77" spans="1:13" ht="15" x14ac:dyDescent="0.2">
      <c r="A77" s="27"/>
      <c r="B77" s="28" t="s">
        <v>46</v>
      </c>
      <c r="C77" s="29"/>
      <c r="D77" s="23">
        <f>SUM(E77:H77)</f>
        <v>100</v>
      </c>
      <c r="E77" s="30">
        <v>100</v>
      </c>
      <c r="F77" s="29"/>
      <c r="G77" s="29"/>
      <c r="H77" s="31"/>
      <c r="I77" s="30"/>
      <c r="J77" s="29">
        <v>100</v>
      </c>
      <c r="K77" s="31"/>
      <c r="M77" s="147" t="b">
        <f t="shared" si="22"/>
        <v>1</v>
      </c>
    </row>
    <row r="78" spans="1:13" ht="15" x14ac:dyDescent="0.2">
      <c r="A78" s="27"/>
      <c r="B78" s="28" t="s">
        <v>47</v>
      </c>
      <c r="C78" s="29"/>
      <c r="D78" s="23">
        <f>SUM(E78:H78)</f>
        <v>100</v>
      </c>
      <c r="E78" s="30">
        <v>100</v>
      </c>
      <c r="F78" s="29"/>
      <c r="G78" s="29"/>
      <c r="H78" s="31"/>
      <c r="I78" s="30"/>
      <c r="J78" s="29">
        <v>100</v>
      </c>
      <c r="K78" s="31"/>
      <c r="M78" s="147" t="b">
        <f t="shared" si="22"/>
        <v>1</v>
      </c>
    </row>
    <row r="79" spans="1:13" ht="15" x14ac:dyDescent="0.2">
      <c r="A79" s="27"/>
      <c r="B79" s="28" t="s">
        <v>48</v>
      </c>
      <c r="C79" s="29"/>
      <c r="D79" s="23">
        <f>SUM(E79:H79)</f>
        <v>200</v>
      </c>
      <c r="E79" s="30">
        <v>200</v>
      </c>
      <c r="F79" s="29"/>
      <c r="G79" s="29"/>
      <c r="H79" s="31"/>
      <c r="I79" s="30"/>
      <c r="J79" s="29">
        <v>200</v>
      </c>
      <c r="K79" s="31"/>
      <c r="M79" s="147" t="b">
        <f t="shared" si="22"/>
        <v>1</v>
      </c>
    </row>
    <row r="80" spans="1:13" ht="15" x14ac:dyDescent="0.2">
      <c r="A80" s="27"/>
      <c r="B80" s="28" t="s">
        <v>49</v>
      </c>
      <c r="C80" s="29"/>
      <c r="D80" s="23">
        <f t="shared" si="25"/>
        <v>1050</v>
      </c>
      <c r="E80" s="30">
        <v>1050</v>
      </c>
      <c r="F80" s="29"/>
      <c r="G80" s="29"/>
      <c r="H80" s="31"/>
      <c r="I80" s="30"/>
      <c r="J80" s="29">
        <v>550</v>
      </c>
      <c r="K80" s="31">
        <v>500</v>
      </c>
      <c r="M80" s="147" t="b">
        <f t="shared" si="22"/>
        <v>1</v>
      </c>
    </row>
    <row r="81" spans="1:13" ht="15" x14ac:dyDescent="0.2">
      <c r="A81" s="27"/>
      <c r="B81" s="80" t="s">
        <v>50</v>
      </c>
      <c r="C81" s="29"/>
      <c r="D81" s="23">
        <f t="shared" si="25"/>
        <v>30</v>
      </c>
      <c r="E81" s="30">
        <v>30</v>
      </c>
      <c r="F81" s="29"/>
      <c r="G81" s="29"/>
      <c r="H81" s="31"/>
      <c r="I81" s="30"/>
      <c r="J81" s="29">
        <v>30</v>
      </c>
      <c r="K81" s="31"/>
      <c r="M81" s="147" t="b">
        <f t="shared" si="22"/>
        <v>1</v>
      </c>
    </row>
    <row r="82" spans="1:13" ht="15" x14ac:dyDescent="0.2">
      <c r="A82" s="33"/>
      <c r="B82" s="82" t="s">
        <v>51</v>
      </c>
      <c r="C82" s="35"/>
      <c r="D82" s="36">
        <f t="shared" si="25"/>
        <v>2650</v>
      </c>
      <c r="E82" s="37">
        <v>2650</v>
      </c>
      <c r="F82" s="35"/>
      <c r="G82" s="35"/>
      <c r="H82" s="38"/>
      <c r="I82" s="37"/>
      <c r="J82" s="35">
        <v>2650</v>
      </c>
      <c r="K82" s="38"/>
      <c r="M82" s="147" t="b">
        <f t="shared" si="22"/>
        <v>1</v>
      </c>
    </row>
    <row r="83" spans="1:13" s="147" customFormat="1" ht="15" x14ac:dyDescent="0.2">
      <c r="A83" s="12">
        <v>9</v>
      </c>
      <c r="B83" s="81" t="s">
        <v>13</v>
      </c>
      <c r="C83" s="15">
        <f>SUM(C84:C85)</f>
        <v>0</v>
      </c>
      <c r="D83" s="48">
        <f t="shared" ref="D83:K83" si="40">SUM(D84:D85)</f>
        <v>350</v>
      </c>
      <c r="E83" s="17">
        <f t="shared" si="40"/>
        <v>350</v>
      </c>
      <c r="F83" s="15">
        <f t="shared" si="40"/>
        <v>0</v>
      </c>
      <c r="G83" s="15">
        <f t="shared" si="40"/>
        <v>0</v>
      </c>
      <c r="H83" s="18">
        <f t="shared" si="40"/>
        <v>0</v>
      </c>
      <c r="I83" s="17">
        <f t="shared" si="40"/>
        <v>0</v>
      </c>
      <c r="J83" s="15">
        <f t="shared" si="40"/>
        <v>350</v>
      </c>
      <c r="K83" s="18">
        <f t="shared" si="40"/>
        <v>0</v>
      </c>
      <c r="M83" s="147" t="b">
        <f t="shared" si="22"/>
        <v>1</v>
      </c>
    </row>
    <row r="84" spans="1:13" ht="15" x14ac:dyDescent="0.2">
      <c r="A84" s="55"/>
      <c r="B84" s="61" t="s">
        <v>47</v>
      </c>
      <c r="C84" s="56"/>
      <c r="D84" s="57">
        <f t="shared" si="25"/>
        <v>150</v>
      </c>
      <c r="E84" s="58">
        <v>150</v>
      </c>
      <c r="F84" s="56"/>
      <c r="G84" s="56"/>
      <c r="H84" s="59"/>
      <c r="I84" s="58"/>
      <c r="J84" s="56">
        <v>150</v>
      </c>
      <c r="K84" s="59"/>
      <c r="M84" s="147" t="b">
        <f t="shared" si="22"/>
        <v>1</v>
      </c>
    </row>
    <row r="85" spans="1:13" ht="15" x14ac:dyDescent="0.2">
      <c r="A85" s="33"/>
      <c r="B85" s="82" t="s">
        <v>48</v>
      </c>
      <c r="C85" s="35"/>
      <c r="D85" s="36">
        <f t="shared" si="25"/>
        <v>200</v>
      </c>
      <c r="E85" s="37">
        <v>200</v>
      </c>
      <c r="F85" s="35"/>
      <c r="G85" s="35"/>
      <c r="H85" s="38"/>
      <c r="I85" s="37"/>
      <c r="J85" s="35">
        <v>200</v>
      </c>
      <c r="K85" s="38"/>
      <c r="M85" s="147" t="b">
        <f t="shared" si="22"/>
        <v>1</v>
      </c>
    </row>
    <row r="86" spans="1:13" s="147" customFormat="1" ht="15" x14ac:dyDescent="0.2">
      <c r="A86" s="12">
        <v>10</v>
      </c>
      <c r="B86" s="81" t="s">
        <v>14</v>
      </c>
      <c r="C86" s="15">
        <f>SUM(C87:C91)</f>
        <v>0</v>
      </c>
      <c r="D86" s="48">
        <f t="shared" si="25"/>
        <v>7590</v>
      </c>
      <c r="E86" s="17">
        <f t="shared" ref="E86:K86" si="41">SUM(E87:E91)</f>
        <v>5240</v>
      </c>
      <c r="F86" s="15">
        <f t="shared" si="41"/>
        <v>2350</v>
      </c>
      <c r="G86" s="15">
        <f t="shared" si="41"/>
        <v>0</v>
      </c>
      <c r="H86" s="18">
        <f t="shared" si="41"/>
        <v>0</v>
      </c>
      <c r="I86" s="17">
        <f t="shared" si="41"/>
        <v>0</v>
      </c>
      <c r="J86" s="15">
        <f t="shared" si="41"/>
        <v>5440</v>
      </c>
      <c r="K86" s="18">
        <f t="shared" si="41"/>
        <v>2150</v>
      </c>
      <c r="M86" s="147" t="b">
        <f t="shared" si="22"/>
        <v>1</v>
      </c>
    </row>
    <row r="87" spans="1:13" ht="15" x14ac:dyDescent="0.2">
      <c r="A87" s="27"/>
      <c r="B87" s="28" t="s">
        <v>46</v>
      </c>
      <c r="C87" s="29"/>
      <c r="D87" s="23">
        <f t="shared" si="25"/>
        <v>100</v>
      </c>
      <c r="E87" s="30">
        <v>100</v>
      </c>
      <c r="F87" s="29"/>
      <c r="G87" s="29"/>
      <c r="H87" s="31"/>
      <c r="I87" s="30"/>
      <c r="J87" s="29">
        <v>100</v>
      </c>
      <c r="K87" s="31"/>
      <c r="M87" s="147" t="b">
        <f t="shared" si="22"/>
        <v>1</v>
      </c>
    </row>
    <row r="88" spans="1:13" ht="15" x14ac:dyDescent="0.2">
      <c r="A88" s="27"/>
      <c r="B88" s="28" t="s">
        <v>47</v>
      </c>
      <c r="C88" s="29"/>
      <c r="D88" s="23">
        <f t="shared" si="25"/>
        <v>2350</v>
      </c>
      <c r="E88" s="30">
        <v>500</v>
      </c>
      <c r="F88" s="29">
        <v>1850</v>
      </c>
      <c r="G88" s="29"/>
      <c r="H88" s="31"/>
      <c r="I88" s="30"/>
      <c r="J88" s="29">
        <v>500</v>
      </c>
      <c r="K88" s="31">
        <v>1850</v>
      </c>
      <c r="M88" s="147" t="b">
        <f t="shared" si="22"/>
        <v>1</v>
      </c>
    </row>
    <row r="89" spans="1:13" ht="15" x14ac:dyDescent="0.2">
      <c r="A89" s="27"/>
      <c r="B89" s="28" t="s">
        <v>49</v>
      </c>
      <c r="C89" s="29"/>
      <c r="D89" s="23">
        <f t="shared" si="25"/>
        <v>3710</v>
      </c>
      <c r="E89" s="30">
        <v>3210</v>
      </c>
      <c r="F89" s="29">
        <v>500</v>
      </c>
      <c r="G89" s="29"/>
      <c r="H89" s="31"/>
      <c r="I89" s="30"/>
      <c r="J89" s="29">
        <v>3410</v>
      </c>
      <c r="K89" s="31">
        <v>300</v>
      </c>
      <c r="M89" s="147" t="b">
        <f t="shared" si="22"/>
        <v>1</v>
      </c>
    </row>
    <row r="90" spans="1:13" ht="15" x14ac:dyDescent="0.2">
      <c r="A90" s="27"/>
      <c r="B90" s="80" t="s">
        <v>50</v>
      </c>
      <c r="C90" s="29"/>
      <c r="D90" s="23">
        <f t="shared" si="25"/>
        <v>230</v>
      </c>
      <c r="E90" s="30">
        <v>230</v>
      </c>
      <c r="F90" s="29"/>
      <c r="G90" s="29"/>
      <c r="H90" s="31"/>
      <c r="I90" s="30"/>
      <c r="J90" s="29">
        <v>230</v>
      </c>
      <c r="K90" s="31"/>
      <c r="M90" s="147" t="b">
        <f t="shared" si="22"/>
        <v>1</v>
      </c>
    </row>
    <row r="91" spans="1:13" ht="15" x14ac:dyDescent="0.2">
      <c r="A91" s="33"/>
      <c r="B91" s="82" t="s">
        <v>51</v>
      </c>
      <c r="C91" s="35"/>
      <c r="D91" s="36">
        <f t="shared" si="25"/>
        <v>1200</v>
      </c>
      <c r="E91" s="37">
        <v>1200</v>
      </c>
      <c r="F91" s="35"/>
      <c r="G91" s="35"/>
      <c r="H91" s="38"/>
      <c r="I91" s="37"/>
      <c r="J91" s="35">
        <v>1200</v>
      </c>
      <c r="K91" s="38"/>
      <c r="M91" s="147" t="b">
        <f t="shared" si="22"/>
        <v>1</v>
      </c>
    </row>
    <row r="92" spans="1:13" s="147" customFormat="1" ht="15" x14ac:dyDescent="0.2">
      <c r="A92" s="12">
        <v>11</v>
      </c>
      <c r="B92" s="81" t="s">
        <v>15</v>
      </c>
      <c r="C92" s="15">
        <f>SUM(C93:C97)</f>
        <v>0</v>
      </c>
      <c r="D92" s="48">
        <f>SUM(E92:H92)</f>
        <v>2400</v>
      </c>
      <c r="E92" s="17">
        <f t="shared" ref="E92:K92" si="42">SUM(E93:E97)</f>
        <v>1850</v>
      </c>
      <c r="F92" s="15">
        <f t="shared" si="42"/>
        <v>550</v>
      </c>
      <c r="G92" s="15">
        <f t="shared" si="42"/>
        <v>0</v>
      </c>
      <c r="H92" s="18">
        <f t="shared" si="42"/>
        <v>0</v>
      </c>
      <c r="I92" s="17">
        <f t="shared" si="42"/>
        <v>0</v>
      </c>
      <c r="J92" s="15">
        <f t="shared" si="42"/>
        <v>1500</v>
      </c>
      <c r="K92" s="18">
        <f t="shared" si="42"/>
        <v>900</v>
      </c>
      <c r="M92" s="147" t="b">
        <f t="shared" si="22"/>
        <v>1</v>
      </c>
    </row>
    <row r="93" spans="1:13" ht="15" x14ac:dyDescent="0.2">
      <c r="A93" s="20"/>
      <c r="B93" s="83" t="s">
        <v>48</v>
      </c>
      <c r="C93" s="22"/>
      <c r="D93" s="51">
        <f t="shared" si="25"/>
        <v>750</v>
      </c>
      <c r="E93" s="24">
        <v>200</v>
      </c>
      <c r="F93" s="22">
        <v>550</v>
      </c>
      <c r="G93" s="22"/>
      <c r="H93" s="25"/>
      <c r="I93" s="24"/>
      <c r="J93" s="22">
        <v>750</v>
      </c>
      <c r="K93" s="25"/>
      <c r="M93" s="147" t="b">
        <f t="shared" si="22"/>
        <v>1</v>
      </c>
    </row>
    <row r="94" spans="1:13" ht="15" x14ac:dyDescent="0.2">
      <c r="A94" s="20"/>
      <c r="B94" s="83" t="s">
        <v>47</v>
      </c>
      <c r="C94" s="22"/>
      <c r="D94" s="51">
        <f t="shared" si="25"/>
        <v>120</v>
      </c>
      <c r="E94" s="24">
        <v>120</v>
      </c>
      <c r="F94" s="22"/>
      <c r="G94" s="22"/>
      <c r="H94" s="25"/>
      <c r="I94" s="24"/>
      <c r="J94" s="22">
        <v>120</v>
      </c>
      <c r="K94" s="25"/>
      <c r="M94" s="147" t="b">
        <f t="shared" si="22"/>
        <v>1</v>
      </c>
    </row>
    <row r="95" spans="1:13" ht="15" x14ac:dyDescent="0.2">
      <c r="A95" s="27"/>
      <c r="B95" s="80" t="s">
        <v>49</v>
      </c>
      <c r="C95" s="29"/>
      <c r="D95" s="31">
        <f t="shared" si="25"/>
        <v>1520</v>
      </c>
      <c r="E95" s="30">
        <v>1520</v>
      </c>
      <c r="F95" s="29"/>
      <c r="G95" s="29"/>
      <c r="H95" s="31"/>
      <c r="I95" s="30"/>
      <c r="J95" s="29">
        <v>620</v>
      </c>
      <c r="K95" s="31">
        <v>900</v>
      </c>
      <c r="M95" s="147" t="b">
        <f t="shared" si="22"/>
        <v>1</v>
      </c>
    </row>
    <row r="96" spans="1:13" ht="15" x14ac:dyDescent="0.2">
      <c r="A96" s="55"/>
      <c r="B96" s="85" t="s">
        <v>50</v>
      </c>
      <c r="C96" s="56"/>
      <c r="D96" s="31">
        <f t="shared" si="25"/>
        <v>10</v>
      </c>
      <c r="E96" s="58">
        <v>10</v>
      </c>
      <c r="F96" s="56"/>
      <c r="G96" s="56"/>
      <c r="H96" s="59"/>
      <c r="I96" s="58"/>
      <c r="J96" s="56">
        <v>10</v>
      </c>
      <c r="K96" s="59"/>
      <c r="M96" s="147" t="b">
        <f t="shared" si="22"/>
        <v>1</v>
      </c>
    </row>
    <row r="97" spans="1:13" ht="15" x14ac:dyDescent="0.2">
      <c r="A97" s="33"/>
      <c r="B97" s="82" t="s">
        <v>51</v>
      </c>
      <c r="C97" s="35"/>
      <c r="D97" s="36">
        <f t="shared" si="25"/>
        <v>0</v>
      </c>
      <c r="E97" s="37"/>
      <c r="F97" s="35"/>
      <c r="G97" s="35"/>
      <c r="H97" s="38"/>
      <c r="I97" s="37"/>
      <c r="J97" s="35"/>
      <c r="K97" s="38"/>
      <c r="M97" s="147" t="b">
        <f t="shared" si="22"/>
        <v>1</v>
      </c>
    </row>
    <row r="98" spans="1:13" s="147" customFormat="1" ht="15" x14ac:dyDescent="0.2">
      <c r="A98" s="12">
        <v>12</v>
      </c>
      <c r="B98" s="81" t="s">
        <v>16</v>
      </c>
      <c r="C98" s="15">
        <f>SUM(C99:C104)</f>
        <v>0</v>
      </c>
      <c r="D98" s="18">
        <f t="shared" ref="D98:K98" si="43">SUM(D99:D104)</f>
        <v>1800</v>
      </c>
      <c r="E98" s="19">
        <f t="shared" si="43"/>
        <v>800</v>
      </c>
      <c r="F98" s="15">
        <f t="shared" si="43"/>
        <v>1000</v>
      </c>
      <c r="G98" s="15">
        <f t="shared" si="43"/>
        <v>0</v>
      </c>
      <c r="H98" s="48">
        <f t="shared" si="43"/>
        <v>0</v>
      </c>
      <c r="I98" s="17">
        <f t="shared" si="43"/>
        <v>0</v>
      </c>
      <c r="J98" s="15">
        <f t="shared" si="43"/>
        <v>1800</v>
      </c>
      <c r="K98" s="18">
        <f t="shared" si="43"/>
        <v>0</v>
      </c>
      <c r="M98" s="147" t="b">
        <f t="shared" si="22"/>
        <v>1</v>
      </c>
    </row>
    <row r="99" spans="1:13" ht="15" x14ac:dyDescent="0.2">
      <c r="A99" s="103"/>
      <c r="B99" s="83" t="s">
        <v>46</v>
      </c>
      <c r="C99" s="22"/>
      <c r="D99" s="25">
        <f t="shared" si="25"/>
        <v>1000</v>
      </c>
      <c r="E99" s="26"/>
      <c r="F99" s="22">
        <v>1000</v>
      </c>
      <c r="G99" s="22"/>
      <c r="H99" s="51"/>
      <c r="I99" s="24"/>
      <c r="J99" s="22">
        <v>1000</v>
      </c>
      <c r="K99" s="25"/>
      <c r="M99" s="147" t="b">
        <f t="shared" si="22"/>
        <v>1</v>
      </c>
    </row>
    <row r="100" spans="1:13" ht="15" x14ac:dyDescent="0.2">
      <c r="A100" s="20"/>
      <c r="B100" s="83" t="s">
        <v>47</v>
      </c>
      <c r="C100" s="22"/>
      <c r="D100" s="25">
        <f t="shared" si="25"/>
        <v>100</v>
      </c>
      <c r="E100" s="26">
        <v>100</v>
      </c>
      <c r="F100" s="22"/>
      <c r="G100" s="22"/>
      <c r="H100" s="25"/>
      <c r="I100" s="24"/>
      <c r="J100" s="22">
        <v>100</v>
      </c>
      <c r="K100" s="25"/>
      <c r="M100" s="147" t="b">
        <f t="shared" si="22"/>
        <v>1</v>
      </c>
    </row>
    <row r="101" spans="1:13" ht="15" x14ac:dyDescent="0.2">
      <c r="A101" s="20"/>
      <c r="B101" s="28" t="s">
        <v>48</v>
      </c>
      <c r="C101" s="22"/>
      <c r="D101" s="25">
        <f t="shared" si="25"/>
        <v>150</v>
      </c>
      <c r="E101" s="26">
        <v>150</v>
      </c>
      <c r="F101" s="22"/>
      <c r="G101" s="22"/>
      <c r="H101" s="25"/>
      <c r="I101" s="24"/>
      <c r="J101" s="22">
        <v>150</v>
      </c>
      <c r="K101" s="25"/>
      <c r="M101" s="147" t="b">
        <f t="shared" si="22"/>
        <v>1</v>
      </c>
    </row>
    <row r="102" spans="1:13" ht="15" x14ac:dyDescent="0.2">
      <c r="A102" s="20"/>
      <c r="B102" s="80" t="s">
        <v>49</v>
      </c>
      <c r="C102" s="22"/>
      <c r="D102" s="25">
        <f t="shared" si="25"/>
        <v>100</v>
      </c>
      <c r="E102" s="26">
        <v>100</v>
      </c>
      <c r="F102" s="22"/>
      <c r="G102" s="22"/>
      <c r="H102" s="25"/>
      <c r="I102" s="24"/>
      <c r="J102" s="22">
        <v>100</v>
      </c>
      <c r="K102" s="25"/>
      <c r="M102" s="147" t="b">
        <f t="shared" si="22"/>
        <v>1</v>
      </c>
    </row>
    <row r="103" spans="1:13" ht="15" x14ac:dyDescent="0.2">
      <c r="A103" s="27"/>
      <c r="B103" s="80" t="s">
        <v>50</v>
      </c>
      <c r="C103" s="29"/>
      <c r="D103" s="31">
        <f t="shared" si="25"/>
        <v>400</v>
      </c>
      <c r="E103" s="32">
        <v>400</v>
      </c>
      <c r="F103" s="29"/>
      <c r="G103" s="29"/>
      <c r="H103" s="31"/>
      <c r="I103" s="30"/>
      <c r="J103" s="29">
        <v>400</v>
      </c>
      <c r="K103" s="31"/>
      <c r="M103" s="147" t="b">
        <f t="shared" si="22"/>
        <v>1</v>
      </c>
    </row>
    <row r="104" spans="1:13" ht="15" x14ac:dyDescent="0.2">
      <c r="A104" s="20"/>
      <c r="B104" s="83" t="s">
        <v>51</v>
      </c>
      <c r="C104" s="22"/>
      <c r="D104" s="38">
        <f t="shared" si="25"/>
        <v>50</v>
      </c>
      <c r="E104" s="32">
        <v>50</v>
      </c>
      <c r="F104" s="22"/>
      <c r="G104" s="22"/>
      <c r="H104" s="25"/>
      <c r="I104" s="24"/>
      <c r="J104" s="22">
        <v>50</v>
      </c>
      <c r="K104" s="25"/>
      <c r="M104" s="147" t="b">
        <f t="shared" si="22"/>
        <v>1</v>
      </c>
    </row>
    <row r="105" spans="1:13" s="147" customFormat="1" ht="15" x14ac:dyDescent="0.2">
      <c r="A105" s="12">
        <v>13</v>
      </c>
      <c r="B105" s="81" t="s">
        <v>17</v>
      </c>
      <c r="C105" s="15">
        <f>SUM(C106:C111)</f>
        <v>0</v>
      </c>
      <c r="D105" s="48">
        <f t="shared" si="25"/>
        <v>31600</v>
      </c>
      <c r="E105" s="17">
        <f t="shared" ref="E105:K105" si="44">SUM(E106:E111)</f>
        <v>18130</v>
      </c>
      <c r="F105" s="15">
        <f t="shared" si="44"/>
        <v>13470</v>
      </c>
      <c r="G105" s="15">
        <f t="shared" si="44"/>
        <v>0</v>
      </c>
      <c r="H105" s="18">
        <f t="shared" si="44"/>
        <v>0</v>
      </c>
      <c r="I105" s="17">
        <f t="shared" si="44"/>
        <v>0</v>
      </c>
      <c r="J105" s="15">
        <f t="shared" si="44"/>
        <v>31600</v>
      </c>
      <c r="K105" s="18">
        <f t="shared" si="44"/>
        <v>0</v>
      </c>
      <c r="M105" s="147" t="b">
        <f t="shared" si="22"/>
        <v>1</v>
      </c>
    </row>
    <row r="106" spans="1:13" ht="15" x14ac:dyDescent="0.2">
      <c r="A106" s="27"/>
      <c r="B106" s="28" t="s">
        <v>46</v>
      </c>
      <c r="C106" s="29"/>
      <c r="D106" s="23">
        <f>SUM(E106:H106)</f>
        <v>200</v>
      </c>
      <c r="E106" s="30">
        <v>200</v>
      </c>
      <c r="F106" s="29"/>
      <c r="G106" s="29"/>
      <c r="H106" s="31"/>
      <c r="I106" s="30"/>
      <c r="J106" s="29">
        <v>200</v>
      </c>
      <c r="K106" s="31"/>
      <c r="M106" s="147" t="b">
        <f t="shared" si="22"/>
        <v>1</v>
      </c>
    </row>
    <row r="107" spans="1:13" ht="15" x14ac:dyDescent="0.2">
      <c r="A107" s="27"/>
      <c r="B107" s="28" t="s">
        <v>47</v>
      </c>
      <c r="C107" s="29"/>
      <c r="D107" s="23">
        <f t="shared" si="25"/>
        <v>13740</v>
      </c>
      <c r="E107" s="30">
        <v>3250</v>
      </c>
      <c r="F107" s="129">
        <v>10490</v>
      </c>
      <c r="G107" s="29"/>
      <c r="H107" s="31"/>
      <c r="I107" s="30"/>
      <c r="J107" s="129">
        <v>13740</v>
      </c>
      <c r="K107" s="31"/>
      <c r="M107" s="147" t="b">
        <f t="shared" si="22"/>
        <v>1</v>
      </c>
    </row>
    <row r="108" spans="1:13" ht="15" x14ac:dyDescent="0.2">
      <c r="A108" s="27"/>
      <c r="B108" s="28" t="s">
        <v>48</v>
      </c>
      <c r="C108" s="84"/>
      <c r="D108" s="23">
        <f t="shared" si="25"/>
        <v>3730</v>
      </c>
      <c r="E108" s="30">
        <v>1150</v>
      </c>
      <c r="F108" s="29">
        <v>2580</v>
      </c>
      <c r="G108" s="29"/>
      <c r="H108" s="31"/>
      <c r="I108" s="30"/>
      <c r="J108" s="29">
        <v>3730</v>
      </c>
      <c r="K108" s="31"/>
      <c r="M108" s="147" t="b">
        <f t="shared" si="22"/>
        <v>1</v>
      </c>
    </row>
    <row r="109" spans="1:13" ht="15" x14ac:dyDescent="0.2">
      <c r="A109" s="27"/>
      <c r="B109" s="28" t="s">
        <v>49</v>
      </c>
      <c r="C109" s="29"/>
      <c r="D109" s="23">
        <f t="shared" si="25"/>
        <v>2300</v>
      </c>
      <c r="E109" s="30">
        <v>1900</v>
      </c>
      <c r="F109" s="29">
        <v>400</v>
      </c>
      <c r="G109" s="29"/>
      <c r="H109" s="31"/>
      <c r="I109" s="30"/>
      <c r="J109" s="29">
        <v>2300</v>
      </c>
      <c r="K109" s="31"/>
      <c r="M109" s="147" t="b">
        <f t="shared" si="22"/>
        <v>1</v>
      </c>
    </row>
    <row r="110" spans="1:13" ht="15" x14ac:dyDescent="0.2">
      <c r="A110" s="27"/>
      <c r="B110" s="80" t="s">
        <v>50</v>
      </c>
      <c r="C110" s="29"/>
      <c r="D110" s="23">
        <f t="shared" si="25"/>
        <v>210</v>
      </c>
      <c r="E110" s="30">
        <v>210</v>
      </c>
      <c r="F110" s="29"/>
      <c r="G110" s="29"/>
      <c r="H110" s="31"/>
      <c r="I110" s="30"/>
      <c r="J110" s="29">
        <v>210</v>
      </c>
      <c r="K110" s="31"/>
      <c r="M110" s="147" t="b">
        <f t="shared" si="22"/>
        <v>1</v>
      </c>
    </row>
    <row r="111" spans="1:13" ht="15" x14ac:dyDescent="0.2">
      <c r="A111" s="33"/>
      <c r="B111" s="82" t="s">
        <v>51</v>
      </c>
      <c r="C111" s="35"/>
      <c r="D111" s="36">
        <f t="shared" si="25"/>
        <v>11420</v>
      </c>
      <c r="E111" s="37">
        <v>11420</v>
      </c>
      <c r="F111" s="35"/>
      <c r="G111" s="35"/>
      <c r="H111" s="38"/>
      <c r="I111" s="37"/>
      <c r="J111" s="35">
        <v>11420</v>
      </c>
      <c r="K111" s="38"/>
      <c r="M111" s="147" t="b">
        <f t="shared" si="22"/>
        <v>1</v>
      </c>
    </row>
    <row r="112" spans="1:13" s="147" customFormat="1" ht="15" x14ac:dyDescent="0.2">
      <c r="A112" s="12">
        <v>14</v>
      </c>
      <c r="B112" s="81" t="s">
        <v>18</v>
      </c>
      <c r="C112" s="15">
        <f>SUM(C113:C116)</f>
        <v>0</v>
      </c>
      <c r="D112" s="48">
        <f t="shared" si="25"/>
        <v>2382</v>
      </c>
      <c r="E112" s="17">
        <f t="shared" ref="E112:K112" si="45">SUM(E113:E116)</f>
        <v>1682</v>
      </c>
      <c r="F112" s="15">
        <f t="shared" si="45"/>
        <v>700</v>
      </c>
      <c r="G112" s="15">
        <f t="shared" si="45"/>
        <v>0</v>
      </c>
      <c r="H112" s="18">
        <f t="shared" si="45"/>
        <v>0</v>
      </c>
      <c r="I112" s="17">
        <f t="shared" si="45"/>
        <v>0</v>
      </c>
      <c r="J112" s="15">
        <f t="shared" si="45"/>
        <v>2382</v>
      </c>
      <c r="K112" s="18">
        <f t="shared" si="45"/>
        <v>0</v>
      </c>
      <c r="M112" s="147" t="b">
        <f t="shared" si="22"/>
        <v>1</v>
      </c>
    </row>
    <row r="113" spans="1:13" ht="15" x14ac:dyDescent="0.2">
      <c r="A113" s="27"/>
      <c r="B113" s="28" t="s">
        <v>47</v>
      </c>
      <c r="C113" s="29"/>
      <c r="D113" s="23">
        <f t="shared" si="25"/>
        <v>500</v>
      </c>
      <c r="E113" s="30">
        <v>500</v>
      </c>
      <c r="F113" s="29"/>
      <c r="G113" s="29"/>
      <c r="H113" s="31"/>
      <c r="I113" s="30"/>
      <c r="J113" s="29">
        <v>500</v>
      </c>
      <c r="K113" s="31"/>
      <c r="M113" s="147" t="b">
        <f t="shared" si="22"/>
        <v>1</v>
      </c>
    </row>
    <row r="114" spans="1:13" ht="15" x14ac:dyDescent="0.2">
      <c r="A114" s="27"/>
      <c r="B114" s="28" t="s">
        <v>48</v>
      </c>
      <c r="C114" s="84"/>
      <c r="D114" s="23">
        <f t="shared" si="25"/>
        <v>500</v>
      </c>
      <c r="E114" s="30">
        <v>300</v>
      </c>
      <c r="F114" s="29">
        <v>200</v>
      </c>
      <c r="G114" s="29"/>
      <c r="H114" s="31"/>
      <c r="I114" s="30"/>
      <c r="J114" s="29">
        <v>500</v>
      </c>
      <c r="K114" s="31"/>
      <c r="M114" s="147" t="b">
        <f t="shared" si="22"/>
        <v>1</v>
      </c>
    </row>
    <row r="115" spans="1:13" ht="15" x14ac:dyDescent="0.2">
      <c r="A115" s="27"/>
      <c r="B115" s="28" t="s">
        <v>49</v>
      </c>
      <c r="C115" s="29"/>
      <c r="D115" s="23">
        <f t="shared" si="25"/>
        <v>112</v>
      </c>
      <c r="E115" s="30">
        <v>112</v>
      </c>
      <c r="F115" s="29"/>
      <c r="G115" s="29"/>
      <c r="H115" s="31"/>
      <c r="I115" s="30"/>
      <c r="J115" s="29">
        <v>112</v>
      </c>
      <c r="K115" s="31"/>
      <c r="M115" s="147" t="b">
        <f t="shared" si="22"/>
        <v>1</v>
      </c>
    </row>
    <row r="116" spans="1:13" ht="15" x14ac:dyDescent="0.2">
      <c r="A116" s="33"/>
      <c r="B116" s="82" t="s">
        <v>51</v>
      </c>
      <c r="C116" s="35"/>
      <c r="D116" s="36">
        <f t="shared" si="25"/>
        <v>1270</v>
      </c>
      <c r="E116" s="37">
        <v>770</v>
      </c>
      <c r="F116" s="35">
        <v>500</v>
      </c>
      <c r="G116" s="35"/>
      <c r="H116" s="38"/>
      <c r="I116" s="37"/>
      <c r="J116" s="35">
        <v>1270</v>
      </c>
      <c r="K116" s="38"/>
      <c r="M116" s="147" t="b">
        <f t="shared" si="22"/>
        <v>1</v>
      </c>
    </row>
    <row r="117" spans="1:13" ht="15" x14ac:dyDescent="0.2">
      <c r="A117" s="12">
        <v>15</v>
      </c>
      <c r="B117" s="81" t="s">
        <v>78</v>
      </c>
      <c r="C117" s="15">
        <f>C118</f>
        <v>0</v>
      </c>
      <c r="D117" s="48">
        <f t="shared" ref="D117" si="46">SUM(E117:H117)</f>
        <v>2</v>
      </c>
      <c r="E117" s="17">
        <f t="shared" ref="E117:K117" si="47">E118</f>
        <v>2</v>
      </c>
      <c r="F117" s="15">
        <f t="shared" si="47"/>
        <v>0</v>
      </c>
      <c r="G117" s="15">
        <f t="shared" si="47"/>
        <v>0</v>
      </c>
      <c r="H117" s="18">
        <f t="shared" si="47"/>
        <v>0</v>
      </c>
      <c r="I117" s="17">
        <f t="shared" si="47"/>
        <v>0</v>
      </c>
      <c r="J117" s="15">
        <f t="shared" si="47"/>
        <v>2</v>
      </c>
      <c r="K117" s="18">
        <f t="shared" si="47"/>
        <v>0</v>
      </c>
      <c r="M117" s="147" t="b">
        <f t="shared" ref="M117:M118" si="48">IF((E117+F117+G117+H117)=(I117+J117+K117),TRUE,FALSE)</f>
        <v>1</v>
      </c>
    </row>
    <row r="118" spans="1:13" ht="15" x14ac:dyDescent="0.2">
      <c r="A118" s="33"/>
      <c r="B118" s="82" t="s">
        <v>49</v>
      </c>
      <c r="C118" s="35"/>
      <c r="D118" s="36">
        <f>SUM(E118:H118)</f>
        <v>2</v>
      </c>
      <c r="E118" s="37">
        <v>2</v>
      </c>
      <c r="F118" s="35"/>
      <c r="G118" s="35"/>
      <c r="H118" s="38"/>
      <c r="I118" s="37"/>
      <c r="J118" s="35">
        <v>2</v>
      </c>
      <c r="K118" s="38"/>
      <c r="M118" s="147" t="b">
        <f t="shared" si="48"/>
        <v>1</v>
      </c>
    </row>
    <row r="119" spans="1:13" s="147" customFormat="1" ht="15" x14ac:dyDescent="0.2">
      <c r="A119" s="12">
        <v>16</v>
      </c>
      <c r="B119" s="81" t="s">
        <v>55</v>
      </c>
      <c r="C119" s="15">
        <f t="shared" ref="C119:K119" si="49">SUM(C120:C122)</f>
        <v>0</v>
      </c>
      <c r="D119" s="48">
        <f t="shared" si="49"/>
        <v>58</v>
      </c>
      <c r="E119" s="17">
        <f t="shared" si="49"/>
        <v>58</v>
      </c>
      <c r="F119" s="15">
        <f t="shared" si="49"/>
        <v>0</v>
      </c>
      <c r="G119" s="15">
        <f t="shared" si="49"/>
        <v>0</v>
      </c>
      <c r="H119" s="18">
        <f t="shared" si="49"/>
        <v>0</v>
      </c>
      <c r="I119" s="17">
        <f t="shared" si="49"/>
        <v>0</v>
      </c>
      <c r="J119" s="15">
        <f t="shared" si="49"/>
        <v>58</v>
      </c>
      <c r="K119" s="18">
        <f t="shared" si="49"/>
        <v>0</v>
      </c>
      <c r="M119" s="147" t="b">
        <f t="shared" ref="M119:M185" si="50">IF((E119+F119+G119+H119)=(I119+J119+K119),TRUE,FALSE)</f>
        <v>1</v>
      </c>
    </row>
    <row r="120" spans="1:13" ht="15" x14ac:dyDescent="0.2">
      <c r="A120" s="27"/>
      <c r="B120" s="28" t="s">
        <v>49</v>
      </c>
      <c r="C120" s="29"/>
      <c r="D120" s="23">
        <f>SUM(E120:H120)</f>
        <v>53</v>
      </c>
      <c r="E120" s="30">
        <v>53</v>
      </c>
      <c r="F120" s="29"/>
      <c r="G120" s="29"/>
      <c r="H120" s="31"/>
      <c r="I120" s="30"/>
      <c r="J120" s="29">
        <v>53</v>
      </c>
      <c r="K120" s="31"/>
      <c r="M120" s="147" t="b">
        <f t="shared" si="50"/>
        <v>1</v>
      </c>
    </row>
    <row r="121" spans="1:13" ht="15" x14ac:dyDescent="0.2">
      <c r="A121" s="20"/>
      <c r="B121" s="83" t="s">
        <v>50</v>
      </c>
      <c r="C121" s="22"/>
      <c r="D121" s="51">
        <f>SUM(E121:H121)</f>
        <v>5</v>
      </c>
      <c r="E121" s="24">
        <v>5</v>
      </c>
      <c r="F121" s="22"/>
      <c r="G121" s="22"/>
      <c r="H121" s="25"/>
      <c r="I121" s="24"/>
      <c r="J121" s="22">
        <v>5</v>
      </c>
      <c r="K121" s="25"/>
      <c r="M121" s="147" t="b">
        <f t="shared" si="50"/>
        <v>1</v>
      </c>
    </row>
    <row r="122" spans="1:13" ht="15" x14ac:dyDescent="0.2">
      <c r="A122" s="20"/>
      <c r="B122" s="83" t="s">
        <v>51</v>
      </c>
      <c r="C122" s="22"/>
      <c r="D122" s="51">
        <f>SUM(E122:H122)</f>
        <v>0</v>
      </c>
      <c r="E122" s="24"/>
      <c r="F122" s="22"/>
      <c r="G122" s="22"/>
      <c r="H122" s="25"/>
      <c r="I122" s="24"/>
      <c r="J122" s="22"/>
      <c r="K122" s="25"/>
      <c r="M122" s="147" t="b">
        <f t="shared" si="50"/>
        <v>1</v>
      </c>
    </row>
    <row r="123" spans="1:13" ht="15" x14ac:dyDescent="0.2">
      <c r="A123" s="12">
        <v>17</v>
      </c>
      <c r="B123" s="81" t="s">
        <v>19</v>
      </c>
      <c r="C123" s="15">
        <f>SUM(C124:C125)</f>
        <v>0</v>
      </c>
      <c r="D123" s="48">
        <f t="shared" ref="D123:D129" si="51">SUM(E123:H123)</f>
        <v>215</v>
      </c>
      <c r="E123" s="17">
        <f t="shared" ref="E123:K123" si="52">SUM(E124:E125)</f>
        <v>215</v>
      </c>
      <c r="F123" s="15">
        <f t="shared" si="52"/>
        <v>0</v>
      </c>
      <c r="G123" s="15">
        <f t="shared" si="52"/>
        <v>0</v>
      </c>
      <c r="H123" s="18">
        <f t="shared" si="52"/>
        <v>0</v>
      </c>
      <c r="I123" s="17">
        <f t="shared" si="52"/>
        <v>0</v>
      </c>
      <c r="J123" s="15">
        <f t="shared" si="52"/>
        <v>215</v>
      </c>
      <c r="K123" s="18">
        <f t="shared" si="52"/>
        <v>0</v>
      </c>
      <c r="M123" s="147" t="b">
        <f t="shared" si="50"/>
        <v>1</v>
      </c>
    </row>
    <row r="124" spans="1:13" ht="15" x14ac:dyDescent="0.2">
      <c r="A124" s="27"/>
      <c r="B124" s="28" t="s">
        <v>46</v>
      </c>
      <c r="C124" s="29"/>
      <c r="D124" s="23">
        <f t="shared" si="51"/>
        <v>20</v>
      </c>
      <c r="E124" s="30">
        <v>20</v>
      </c>
      <c r="F124" s="29"/>
      <c r="G124" s="29"/>
      <c r="H124" s="31"/>
      <c r="I124" s="30"/>
      <c r="J124" s="29">
        <v>20</v>
      </c>
      <c r="K124" s="31"/>
      <c r="M124" s="147" t="b">
        <f t="shared" si="50"/>
        <v>1</v>
      </c>
    </row>
    <row r="125" spans="1:13" ht="15" x14ac:dyDescent="0.2">
      <c r="A125" s="27"/>
      <c r="B125" s="28" t="s">
        <v>49</v>
      </c>
      <c r="C125" s="29"/>
      <c r="D125" s="23">
        <f t="shared" si="51"/>
        <v>195</v>
      </c>
      <c r="E125" s="30">
        <v>195</v>
      </c>
      <c r="F125" s="29"/>
      <c r="G125" s="29"/>
      <c r="H125" s="31"/>
      <c r="I125" s="30"/>
      <c r="J125" s="29">
        <v>195</v>
      </c>
      <c r="K125" s="31"/>
      <c r="M125" s="147" t="b">
        <f t="shared" si="50"/>
        <v>1</v>
      </c>
    </row>
    <row r="126" spans="1:13" s="147" customFormat="1" ht="15" x14ac:dyDescent="0.2">
      <c r="A126" s="12">
        <v>18</v>
      </c>
      <c r="B126" s="81" t="s">
        <v>54</v>
      </c>
      <c r="C126" s="15">
        <f>SUM(C127:C128)</f>
        <v>0</v>
      </c>
      <c r="D126" s="48">
        <f t="shared" si="51"/>
        <v>7.54</v>
      </c>
      <c r="E126" s="17">
        <f t="shared" ref="E126:K126" si="53">SUM(E127:E128)</f>
        <v>7.54</v>
      </c>
      <c r="F126" s="15">
        <f t="shared" si="53"/>
        <v>0</v>
      </c>
      <c r="G126" s="15">
        <f t="shared" si="53"/>
        <v>0</v>
      </c>
      <c r="H126" s="18">
        <f t="shared" si="53"/>
        <v>0</v>
      </c>
      <c r="I126" s="17">
        <f t="shared" si="53"/>
        <v>0</v>
      </c>
      <c r="J126" s="15">
        <f t="shared" si="53"/>
        <v>7.54</v>
      </c>
      <c r="K126" s="18">
        <f t="shared" si="53"/>
        <v>0</v>
      </c>
      <c r="M126" s="147" t="b">
        <f t="shared" si="50"/>
        <v>1</v>
      </c>
    </row>
    <row r="127" spans="1:13" ht="15" x14ac:dyDescent="0.2">
      <c r="A127" s="55"/>
      <c r="B127" s="85" t="s">
        <v>50</v>
      </c>
      <c r="C127" s="56"/>
      <c r="D127" s="57">
        <f>SUM(E127:H127)</f>
        <v>0.34</v>
      </c>
      <c r="E127" s="58">
        <v>0.34</v>
      </c>
      <c r="F127" s="56"/>
      <c r="G127" s="56"/>
      <c r="H127" s="59"/>
      <c r="I127" s="58"/>
      <c r="J127" s="56">
        <v>0.34</v>
      </c>
      <c r="K127" s="59"/>
      <c r="M127" s="147" t="b">
        <f t="shared" si="50"/>
        <v>1</v>
      </c>
    </row>
    <row r="128" spans="1:13" ht="15" x14ac:dyDescent="0.2">
      <c r="A128" s="55"/>
      <c r="B128" s="85" t="s">
        <v>49</v>
      </c>
      <c r="C128" s="56"/>
      <c r="D128" s="57">
        <f t="shared" si="51"/>
        <v>7.2</v>
      </c>
      <c r="E128" s="58">
        <v>7.2</v>
      </c>
      <c r="F128" s="56"/>
      <c r="G128" s="56"/>
      <c r="H128" s="59"/>
      <c r="I128" s="58"/>
      <c r="J128" s="56">
        <v>7.2</v>
      </c>
      <c r="K128" s="59"/>
      <c r="M128" s="147" t="b">
        <f t="shared" si="50"/>
        <v>1</v>
      </c>
    </row>
    <row r="129" spans="1:13" ht="15" x14ac:dyDescent="0.2">
      <c r="A129" s="12">
        <v>19</v>
      </c>
      <c r="B129" s="81" t="s">
        <v>71</v>
      </c>
      <c r="C129" s="15">
        <f>C130</f>
        <v>0</v>
      </c>
      <c r="D129" s="48">
        <f t="shared" si="51"/>
        <v>0.3</v>
      </c>
      <c r="E129" s="17">
        <f t="shared" ref="E129:K131" si="54">E130</f>
        <v>0.3</v>
      </c>
      <c r="F129" s="15">
        <f t="shared" si="54"/>
        <v>0</v>
      </c>
      <c r="G129" s="15">
        <f t="shared" si="54"/>
        <v>0</v>
      </c>
      <c r="H129" s="18">
        <f t="shared" si="54"/>
        <v>0</v>
      </c>
      <c r="I129" s="17">
        <f t="shared" si="54"/>
        <v>0</v>
      </c>
      <c r="J129" s="15">
        <f t="shared" si="54"/>
        <v>0.3</v>
      </c>
      <c r="K129" s="18">
        <f t="shared" si="54"/>
        <v>0</v>
      </c>
      <c r="M129" s="147" t="b">
        <f t="shared" si="50"/>
        <v>1</v>
      </c>
    </row>
    <row r="130" spans="1:13" ht="15" x14ac:dyDescent="0.2">
      <c r="A130" s="33"/>
      <c r="B130" s="82" t="s">
        <v>49</v>
      </c>
      <c r="C130" s="35"/>
      <c r="D130" s="36">
        <f>SUM(E130:H130)</f>
        <v>0.3</v>
      </c>
      <c r="E130" s="37">
        <v>0.3</v>
      </c>
      <c r="F130" s="35"/>
      <c r="G130" s="35"/>
      <c r="H130" s="38"/>
      <c r="I130" s="37"/>
      <c r="J130" s="35">
        <v>0.3</v>
      </c>
      <c r="K130" s="38"/>
      <c r="M130" s="147" t="b">
        <f t="shared" si="50"/>
        <v>1</v>
      </c>
    </row>
    <row r="131" spans="1:13" ht="15" x14ac:dyDescent="0.2">
      <c r="A131" s="12">
        <v>20</v>
      </c>
      <c r="B131" s="81" t="s">
        <v>86</v>
      </c>
      <c r="C131" s="15">
        <f>C132</f>
        <v>0</v>
      </c>
      <c r="D131" s="48">
        <f t="shared" ref="D131" si="55">SUM(E131:H131)</f>
        <v>2</v>
      </c>
      <c r="E131" s="17">
        <f t="shared" si="54"/>
        <v>2</v>
      </c>
      <c r="F131" s="15">
        <f t="shared" si="54"/>
        <v>0</v>
      </c>
      <c r="G131" s="15">
        <f t="shared" si="54"/>
        <v>0</v>
      </c>
      <c r="H131" s="18">
        <f t="shared" si="54"/>
        <v>0</v>
      </c>
      <c r="I131" s="17">
        <f t="shared" si="54"/>
        <v>0</v>
      </c>
      <c r="J131" s="15">
        <f t="shared" si="54"/>
        <v>2</v>
      </c>
      <c r="K131" s="18">
        <f t="shared" si="54"/>
        <v>0</v>
      </c>
      <c r="M131" s="147" t="b">
        <f t="shared" si="50"/>
        <v>1</v>
      </c>
    </row>
    <row r="132" spans="1:13" ht="15" x14ac:dyDescent="0.2">
      <c r="A132" s="33"/>
      <c r="B132" s="82" t="s">
        <v>49</v>
      </c>
      <c r="C132" s="35"/>
      <c r="D132" s="36">
        <f>SUM(E132:H132)</f>
        <v>2</v>
      </c>
      <c r="E132" s="37">
        <v>2</v>
      </c>
      <c r="F132" s="35"/>
      <c r="G132" s="35"/>
      <c r="H132" s="38"/>
      <c r="I132" s="37"/>
      <c r="J132" s="35">
        <v>2</v>
      </c>
      <c r="K132" s="38"/>
      <c r="M132" s="147" t="b">
        <f t="shared" si="50"/>
        <v>1</v>
      </c>
    </row>
    <row r="133" spans="1:13" ht="15" x14ac:dyDescent="0.2">
      <c r="A133" s="12">
        <v>21</v>
      </c>
      <c r="B133" s="81" t="s">
        <v>56</v>
      </c>
      <c r="C133" s="15"/>
      <c r="D133" s="48">
        <f>SUM(E133:H133)</f>
        <v>4</v>
      </c>
      <c r="E133" s="17">
        <f t="shared" ref="E133:K133" si="56">SUM(E134:E135)</f>
        <v>4</v>
      </c>
      <c r="F133" s="15">
        <f t="shared" si="56"/>
        <v>0</v>
      </c>
      <c r="G133" s="15">
        <f t="shared" si="56"/>
        <v>0</v>
      </c>
      <c r="H133" s="18">
        <f t="shared" si="56"/>
        <v>0</v>
      </c>
      <c r="I133" s="17">
        <f t="shared" si="56"/>
        <v>0</v>
      </c>
      <c r="J133" s="15">
        <f t="shared" si="56"/>
        <v>4</v>
      </c>
      <c r="K133" s="18">
        <f t="shared" si="56"/>
        <v>0</v>
      </c>
      <c r="M133" s="147" t="b">
        <f t="shared" si="50"/>
        <v>1</v>
      </c>
    </row>
    <row r="134" spans="1:13" ht="15" x14ac:dyDescent="0.2">
      <c r="A134" s="102"/>
      <c r="B134" s="80" t="s">
        <v>50</v>
      </c>
      <c r="C134" s="29"/>
      <c r="D134" s="23">
        <f>SUM(E134:H134)</f>
        <v>0</v>
      </c>
      <c r="E134" s="30"/>
      <c r="F134" s="29"/>
      <c r="G134" s="29"/>
      <c r="H134" s="31"/>
      <c r="I134" s="30"/>
      <c r="J134" s="29"/>
      <c r="K134" s="31"/>
      <c r="M134" s="147" t="b">
        <f t="shared" si="50"/>
        <v>1</v>
      </c>
    </row>
    <row r="135" spans="1:13" ht="15" x14ac:dyDescent="0.2">
      <c r="A135" s="33"/>
      <c r="B135" s="82" t="s">
        <v>49</v>
      </c>
      <c r="C135" s="35"/>
      <c r="D135" s="36">
        <f>SUM(E135:H135)</f>
        <v>4</v>
      </c>
      <c r="E135" s="37">
        <v>4</v>
      </c>
      <c r="F135" s="35"/>
      <c r="G135" s="35"/>
      <c r="H135" s="38"/>
      <c r="I135" s="37"/>
      <c r="J135" s="35">
        <v>4</v>
      </c>
      <c r="K135" s="38"/>
      <c r="M135" s="147" t="b">
        <f t="shared" si="50"/>
        <v>1</v>
      </c>
    </row>
    <row r="136" spans="1:13" ht="15" x14ac:dyDescent="0.2">
      <c r="A136" s="12">
        <v>22</v>
      </c>
      <c r="B136" s="81" t="s">
        <v>82</v>
      </c>
      <c r="C136" s="15">
        <f>C137</f>
        <v>0</v>
      </c>
      <c r="D136" s="48">
        <f t="shared" ref="D136" si="57">SUM(E136:H136)</f>
        <v>0.5</v>
      </c>
      <c r="E136" s="17">
        <f t="shared" ref="E136:K136" si="58">E137</f>
        <v>0.5</v>
      </c>
      <c r="F136" s="15">
        <f t="shared" si="58"/>
        <v>0</v>
      </c>
      <c r="G136" s="15">
        <f t="shared" si="58"/>
        <v>0</v>
      </c>
      <c r="H136" s="18">
        <f t="shared" si="58"/>
        <v>0</v>
      </c>
      <c r="I136" s="17">
        <f t="shared" si="58"/>
        <v>0</v>
      </c>
      <c r="J136" s="15">
        <f t="shared" si="58"/>
        <v>0</v>
      </c>
      <c r="K136" s="18">
        <f t="shared" si="58"/>
        <v>0.5</v>
      </c>
      <c r="M136" s="147" t="b">
        <f t="shared" si="50"/>
        <v>1</v>
      </c>
    </row>
    <row r="137" spans="1:13" ht="15" x14ac:dyDescent="0.2">
      <c r="A137" s="33"/>
      <c r="B137" s="82" t="s">
        <v>46</v>
      </c>
      <c r="C137" s="35"/>
      <c r="D137" s="36">
        <f>SUM(E137:H137)</f>
        <v>0.5</v>
      </c>
      <c r="E137" s="37">
        <v>0.5</v>
      </c>
      <c r="F137" s="35"/>
      <c r="G137" s="35"/>
      <c r="H137" s="38"/>
      <c r="I137" s="37"/>
      <c r="J137" s="35"/>
      <c r="K137" s="38">
        <v>0.5</v>
      </c>
      <c r="M137" s="147" t="b">
        <f t="shared" si="50"/>
        <v>1</v>
      </c>
    </row>
    <row r="138" spans="1:13" ht="15" x14ac:dyDescent="0.2">
      <c r="A138" s="12">
        <v>23</v>
      </c>
      <c r="B138" s="86" t="s">
        <v>20</v>
      </c>
      <c r="C138" s="15">
        <f>SUM(C139:C140)</f>
        <v>0</v>
      </c>
      <c r="D138" s="48">
        <f t="shared" si="25"/>
        <v>5</v>
      </c>
      <c r="E138" s="17">
        <f t="shared" ref="E138:K138" si="59">SUM(E139:E140)</f>
        <v>5</v>
      </c>
      <c r="F138" s="15">
        <f t="shared" si="59"/>
        <v>0</v>
      </c>
      <c r="G138" s="15">
        <f t="shared" si="59"/>
        <v>0</v>
      </c>
      <c r="H138" s="18">
        <f t="shared" si="59"/>
        <v>0</v>
      </c>
      <c r="I138" s="17">
        <f t="shared" si="59"/>
        <v>0</v>
      </c>
      <c r="J138" s="15">
        <f t="shared" si="59"/>
        <v>5</v>
      </c>
      <c r="K138" s="18">
        <f t="shared" si="59"/>
        <v>0</v>
      </c>
      <c r="M138" s="147" t="b">
        <f t="shared" si="50"/>
        <v>1</v>
      </c>
    </row>
    <row r="139" spans="1:13" ht="15" x14ac:dyDescent="0.2">
      <c r="A139" s="27"/>
      <c r="B139" s="28" t="s">
        <v>49</v>
      </c>
      <c r="C139" s="29"/>
      <c r="D139" s="23">
        <f>SUM(E139:H139)</f>
        <v>4</v>
      </c>
      <c r="E139" s="30">
        <v>4</v>
      </c>
      <c r="F139" s="29"/>
      <c r="G139" s="29"/>
      <c r="H139" s="31"/>
      <c r="I139" s="30"/>
      <c r="J139" s="29">
        <v>4</v>
      </c>
      <c r="K139" s="31"/>
      <c r="M139" s="147" t="b">
        <f t="shared" si="50"/>
        <v>1</v>
      </c>
    </row>
    <row r="140" spans="1:13" ht="15" x14ac:dyDescent="0.2">
      <c r="A140" s="33"/>
      <c r="B140" s="82" t="s">
        <v>50</v>
      </c>
      <c r="C140" s="35"/>
      <c r="D140" s="36">
        <f t="shared" si="25"/>
        <v>1</v>
      </c>
      <c r="E140" s="37">
        <v>1</v>
      </c>
      <c r="F140" s="35"/>
      <c r="G140" s="35"/>
      <c r="H140" s="38"/>
      <c r="I140" s="37"/>
      <c r="J140" s="35">
        <v>1</v>
      </c>
      <c r="K140" s="38"/>
      <c r="M140" s="147" t="b">
        <f t="shared" si="50"/>
        <v>1</v>
      </c>
    </row>
    <row r="141" spans="1:13" s="147" customFormat="1" ht="15" x14ac:dyDescent="0.2">
      <c r="A141" s="12">
        <v>24</v>
      </c>
      <c r="B141" s="86" t="s">
        <v>21</v>
      </c>
      <c r="C141" s="15">
        <f>SUM(C142)</f>
        <v>0</v>
      </c>
      <c r="D141" s="48">
        <f t="shared" si="25"/>
        <v>3</v>
      </c>
      <c r="E141" s="17">
        <f t="shared" ref="E141:K141" si="60">SUM(E142)</f>
        <v>3</v>
      </c>
      <c r="F141" s="15">
        <f t="shared" si="60"/>
        <v>0</v>
      </c>
      <c r="G141" s="15">
        <f t="shared" si="60"/>
        <v>0</v>
      </c>
      <c r="H141" s="18">
        <f t="shared" si="60"/>
        <v>0</v>
      </c>
      <c r="I141" s="17">
        <f t="shared" si="60"/>
        <v>0</v>
      </c>
      <c r="J141" s="15">
        <f t="shared" si="60"/>
        <v>3</v>
      </c>
      <c r="K141" s="18">
        <f t="shared" si="60"/>
        <v>0</v>
      </c>
      <c r="M141" s="147" t="b">
        <f t="shared" si="50"/>
        <v>1</v>
      </c>
    </row>
    <row r="142" spans="1:13" ht="15" x14ac:dyDescent="0.2">
      <c r="A142" s="33"/>
      <c r="B142" s="34" t="s">
        <v>49</v>
      </c>
      <c r="C142" s="35"/>
      <c r="D142" s="36">
        <f>SUM(E142:H142)</f>
        <v>3</v>
      </c>
      <c r="E142" s="37">
        <v>3</v>
      </c>
      <c r="F142" s="35"/>
      <c r="G142" s="35"/>
      <c r="H142" s="38"/>
      <c r="I142" s="37"/>
      <c r="J142" s="35">
        <v>3</v>
      </c>
      <c r="K142" s="38"/>
      <c r="M142" s="147" t="b">
        <f t="shared" si="50"/>
        <v>1</v>
      </c>
    </row>
    <row r="143" spans="1:13" s="147" customFormat="1" ht="15" x14ac:dyDescent="0.2">
      <c r="A143" s="12">
        <v>25</v>
      </c>
      <c r="B143" s="81" t="s">
        <v>22</v>
      </c>
      <c r="C143" s="15">
        <f>SUM(C144:C149)</f>
        <v>0</v>
      </c>
      <c r="D143" s="48">
        <f t="shared" si="25"/>
        <v>233.5</v>
      </c>
      <c r="E143" s="17">
        <f t="shared" ref="E143:K143" si="61">SUM(E144:E149)</f>
        <v>219.5</v>
      </c>
      <c r="F143" s="15">
        <f t="shared" si="61"/>
        <v>0</v>
      </c>
      <c r="G143" s="15">
        <f t="shared" si="61"/>
        <v>0</v>
      </c>
      <c r="H143" s="18">
        <f t="shared" si="61"/>
        <v>14</v>
      </c>
      <c r="I143" s="17">
        <f t="shared" si="61"/>
        <v>0</v>
      </c>
      <c r="J143" s="15">
        <f t="shared" si="61"/>
        <v>223.5</v>
      </c>
      <c r="K143" s="18">
        <f t="shared" si="61"/>
        <v>10</v>
      </c>
      <c r="M143" s="147" t="b">
        <f t="shared" si="50"/>
        <v>1</v>
      </c>
    </row>
    <row r="144" spans="1:13" ht="15" x14ac:dyDescent="0.2">
      <c r="A144" s="27"/>
      <c r="B144" s="28" t="s">
        <v>46</v>
      </c>
      <c r="C144" s="29"/>
      <c r="D144" s="23">
        <f t="shared" si="25"/>
        <v>2</v>
      </c>
      <c r="E144" s="30">
        <v>2</v>
      </c>
      <c r="F144" s="29"/>
      <c r="G144" s="29"/>
      <c r="H144" s="31"/>
      <c r="I144" s="30"/>
      <c r="J144" s="29">
        <v>2</v>
      </c>
      <c r="K144" s="31"/>
      <c r="M144" s="147" t="b">
        <f t="shared" si="50"/>
        <v>1</v>
      </c>
    </row>
    <row r="145" spans="1:13" ht="15" x14ac:dyDescent="0.2">
      <c r="A145" s="27"/>
      <c r="B145" s="28" t="s">
        <v>48</v>
      </c>
      <c r="C145" s="29"/>
      <c r="D145" s="23">
        <f t="shared" si="25"/>
        <v>126</v>
      </c>
      <c r="E145" s="30">
        <v>126</v>
      </c>
      <c r="F145" s="29"/>
      <c r="G145" s="29"/>
      <c r="H145" s="31"/>
      <c r="I145" s="30"/>
      <c r="J145" s="29">
        <v>126</v>
      </c>
      <c r="K145" s="31"/>
      <c r="M145" s="147" t="b">
        <f t="shared" si="50"/>
        <v>1</v>
      </c>
    </row>
    <row r="146" spans="1:13" ht="15" x14ac:dyDescent="0.2">
      <c r="A146" s="27"/>
      <c r="B146" s="28" t="s">
        <v>47</v>
      </c>
      <c r="C146" s="29"/>
      <c r="D146" s="23">
        <f t="shared" si="25"/>
        <v>23</v>
      </c>
      <c r="E146" s="30">
        <v>23</v>
      </c>
      <c r="F146" s="29"/>
      <c r="G146" s="29"/>
      <c r="H146" s="31"/>
      <c r="I146" s="30"/>
      <c r="J146" s="29">
        <v>13</v>
      </c>
      <c r="K146" s="31">
        <v>10</v>
      </c>
      <c r="M146" s="147" t="b">
        <f t="shared" si="50"/>
        <v>1</v>
      </c>
    </row>
    <row r="147" spans="1:13" ht="15" x14ac:dyDescent="0.2">
      <c r="A147" s="27"/>
      <c r="B147" s="28" t="s">
        <v>49</v>
      </c>
      <c r="C147" s="29"/>
      <c r="D147" s="23">
        <f t="shared" si="25"/>
        <v>22.5</v>
      </c>
      <c r="E147" s="30">
        <v>8.5</v>
      </c>
      <c r="F147" s="29"/>
      <c r="G147" s="29"/>
      <c r="H147" s="31">
        <v>14</v>
      </c>
      <c r="I147" s="30"/>
      <c r="J147" s="29">
        <v>22.5</v>
      </c>
      <c r="K147" s="31"/>
      <c r="M147" s="147" t="b">
        <f t="shared" si="50"/>
        <v>1</v>
      </c>
    </row>
    <row r="148" spans="1:13" ht="15" x14ac:dyDescent="0.2">
      <c r="A148" s="27"/>
      <c r="B148" s="80" t="s">
        <v>50</v>
      </c>
      <c r="C148" s="29"/>
      <c r="D148" s="23">
        <f t="shared" si="25"/>
        <v>11</v>
      </c>
      <c r="E148" s="30">
        <v>11</v>
      </c>
      <c r="F148" s="29"/>
      <c r="G148" s="29"/>
      <c r="H148" s="31"/>
      <c r="I148" s="30"/>
      <c r="J148" s="29">
        <v>11</v>
      </c>
      <c r="K148" s="31"/>
      <c r="M148" s="147" t="b">
        <f t="shared" si="50"/>
        <v>1</v>
      </c>
    </row>
    <row r="149" spans="1:13" ht="15" x14ac:dyDescent="0.2">
      <c r="A149" s="33"/>
      <c r="B149" s="82" t="s">
        <v>51</v>
      </c>
      <c r="C149" s="35"/>
      <c r="D149" s="36">
        <f t="shared" si="25"/>
        <v>49</v>
      </c>
      <c r="E149" s="37">
        <v>49</v>
      </c>
      <c r="F149" s="35"/>
      <c r="G149" s="35"/>
      <c r="H149" s="38"/>
      <c r="I149" s="37"/>
      <c r="J149" s="35">
        <v>49</v>
      </c>
      <c r="K149" s="38"/>
      <c r="M149" s="147" t="b">
        <f t="shared" si="50"/>
        <v>1</v>
      </c>
    </row>
    <row r="150" spans="1:13" ht="15" x14ac:dyDescent="0.2">
      <c r="A150" s="12">
        <v>26</v>
      </c>
      <c r="B150" s="81" t="s">
        <v>76</v>
      </c>
      <c r="C150" s="13"/>
      <c r="D150" s="48">
        <f t="shared" si="25"/>
        <v>0.2</v>
      </c>
      <c r="E150" s="17">
        <f>SUM(E151)</f>
        <v>0.2</v>
      </c>
      <c r="F150" s="15">
        <f t="shared" ref="F150:K150" si="62">SUM(F151)</f>
        <v>0</v>
      </c>
      <c r="G150" s="15">
        <f t="shared" si="62"/>
        <v>0</v>
      </c>
      <c r="H150" s="18">
        <f t="shared" si="62"/>
        <v>0</v>
      </c>
      <c r="I150" s="17">
        <f t="shared" si="62"/>
        <v>0</v>
      </c>
      <c r="J150" s="15">
        <f t="shared" si="62"/>
        <v>0.2</v>
      </c>
      <c r="K150" s="18">
        <f t="shared" si="62"/>
        <v>0</v>
      </c>
      <c r="M150" s="147" t="b">
        <f t="shared" si="50"/>
        <v>1</v>
      </c>
    </row>
    <row r="151" spans="1:13" ht="15" x14ac:dyDescent="0.2">
      <c r="A151" s="33"/>
      <c r="B151" s="82" t="s">
        <v>50</v>
      </c>
      <c r="C151" s="35"/>
      <c r="D151" s="36">
        <f t="shared" si="25"/>
        <v>0.2</v>
      </c>
      <c r="E151" s="37">
        <v>0.2</v>
      </c>
      <c r="F151" s="35"/>
      <c r="G151" s="35"/>
      <c r="H151" s="38"/>
      <c r="I151" s="37"/>
      <c r="J151" s="35">
        <v>0.2</v>
      </c>
      <c r="K151" s="38"/>
      <c r="M151" s="147" t="b">
        <f t="shared" si="50"/>
        <v>1</v>
      </c>
    </row>
    <row r="152" spans="1:13" ht="15" x14ac:dyDescent="0.2">
      <c r="A152" s="12">
        <v>27</v>
      </c>
      <c r="B152" s="14" t="s">
        <v>80</v>
      </c>
      <c r="C152" s="15">
        <f>SUM(C153)</f>
        <v>0</v>
      </c>
      <c r="D152" s="48">
        <f t="shared" ref="D152:D155" si="63">SUM(E152:H152)</f>
        <v>0</v>
      </c>
      <c r="E152" s="17">
        <f t="shared" ref="E152" si="64">SUM(E153)</f>
        <v>0</v>
      </c>
      <c r="F152" s="15">
        <f t="shared" ref="F152" si="65">SUM(F153)</f>
        <v>0</v>
      </c>
      <c r="G152" s="15">
        <f t="shared" ref="G152" si="66">SUM(G153)</f>
        <v>0</v>
      </c>
      <c r="H152" s="18">
        <f t="shared" ref="H152" si="67">SUM(H153)</f>
        <v>0</v>
      </c>
      <c r="I152" s="19">
        <f t="shared" ref="I152" si="68">SUM(I153)</f>
        <v>0</v>
      </c>
      <c r="J152" s="15">
        <f t="shared" ref="J152" si="69">SUM(J153)</f>
        <v>0</v>
      </c>
      <c r="K152" s="18">
        <f t="shared" ref="K152" si="70">SUM(K153)</f>
        <v>0</v>
      </c>
      <c r="M152" s="147" t="b">
        <f t="shared" si="50"/>
        <v>1</v>
      </c>
    </row>
    <row r="153" spans="1:13" ht="15" x14ac:dyDescent="0.2">
      <c r="A153" s="33"/>
      <c r="B153" s="34" t="s">
        <v>49</v>
      </c>
      <c r="C153" s="35"/>
      <c r="D153" s="36">
        <f t="shared" si="63"/>
        <v>0</v>
      </c>
      <c r="E153" s="37"/>
      <c r="F153" s="35"/>
      <c r="G153" s="35"/>
      <c r="H153" s="38"/>
      <c r="I153" s="39"/>
      <c r="J153" s="35"/>
      <c r="K153" s="38"/>
      <c r="M153" s="147" t="b">
        <f t="shared" si="50"/>
        <v>1</v>
      </c>
    </row>
    <row r="154" spans="1:13" ht="15" x14ac:dyDescent="0.2">
      <c r="A154" s="12">
        <v>28</v>
      </c>
      <c r="B154" s="14" t="s">
        <v>79</v>
      </c>
      <c r="C154" s="15">
        <f>SUM(C155)</f>
        <v>0</v>
      </c>
      <c r="D154" s="48">
        <f t="shared" si="63"/>
        <v>11</v>
      </c>
      <c r="E154" s="17">
        <f t="shared" ref="E154" si="71">SUM(E155)</f>
        <v>11</v>
      </c>
      <c r="F154" s="15">
        <f t="shared" ref="F154" si="72">SUM(F155)</f>
        <v>0</v>
      </c>
      <c r="G154" s="15">
        <f t="shared" ref="G154" si="73">SUM(G155)</f>
        <v>0</v>
      </c>
      <c r="H154" s="18">
        <f t="shared" ref="H154" si="74">SUM(H155)</f>
        <v>0</v>
      </c>
      <c r="I154" s="19">
        <f t="shared" ref="I154" si="75">SUM(I155)</f>
        <v>0</v>
      </c>
      <c r="J154" s="15">
        <f t="shared" ref="J154" si="76">SUM(J155)</f>
        <v>11</v>
      </c>
      <c r="K154" s="18">
        <f t="shared" ref="K154" si="77">SUM(K155)</f>
        <v>0</v>
      </c>
      <c r="M154" s="147" t="b">
        <f t="shared" si="50"/>
        <v>1</v>
      </c>
    </row>
    <row r="155" spans="1:13" ht="15" x14ac:dyDescent="0.2">
      <c r="A155" s="33"/>
      <c r="B155" s="34" t="s">
        <v>49</v>
      </c>
      <c r="C155" s="35"/>
      <c r="D155" s="36">
        <f t="shared" si="63"/>
        <v>11</v>
      </c>
      <c r="E155" s="37">
        <v>11</v>
      </c>
      <c r="F155" s="35"/>
      <c r="G155" s="35"/>
      <c r="H155" s="38"/>
      <c r="I155" s="39"/>
      <c r="J155" s="35">
        <v>11</v>
      </c>
      <c r="K155" s="38"/>
      <c r="M155" s="147" t="b">
        <f t="shared" si="50"/>
        <v>1</v>
      </c>
    </row>
    <row r="156" spans="1:13" s="147" customFormat="1" ht="15" x14ac:dyDescent="0.2">
      <c r="A156" s="12">
        <v>29</v>
      </c>
      <c r="B156" s="81" t="s">
        <v>23</v>
      </c>
      <c r="C156" s="15">
        <f>SUM(C157:C160)</f>
        <v>0</v>
      </c>
      <c r="D156" s="48">
        <f t="shared" ref="D156:K156" si="78">SUM(D157:D160)</f>
        <v>370</v>
      </c>
      <c r="E156" s="17">
        <f t="shared" si="78"/>
        <v>370</v>
      </c>
      <c r="F156" s="15">
        <f t="shared" si="78"/>
        <v>0</v>
      </c>
      <c r="G156" s="15">
        <f t="shared" si="78"/>
        <v>0</v>
      </c>
      <c r="H156" s="18">
        <f t="shared" si="78"/>
        <v>0</v>
      </c>
      <c r="I156" s="17">
        <f t="shared" si="78"/>
        <v>0</v>
      </c>
      <c r="J156" s="15">
        <f t="shared" si="78"/>
        <v>170</v>
      </c>
      <c r="K156" s="18">
        <f t="shared" si="78"/>
        <v>200</v>
      </c>
      <c r="M156" s="147" t="b">
        <f t="shared" si="50"/>
        <v>1</v>
      </c>
    </row>
    <row r="157" spans="1:13" ht="15" x14ac:dyDescent="0.2">
      <c r="A157" s="20"/>
      <c r="B157" s="83" t="s">
        <v>47</v>
      </c>
      <c r="C157" s="22"/>
      <c r="D157" s="51">
        <f t="shared" si="25"/>
        <v>20</v>
      </c>
      <c r="E157" s="24">
        <v>20</v>
      </c>
      <c r="F157" s="22"/>
      <c r="G157" s="22"/>
      <c r="H157" s="25"/>
      <c r="I157" s="24"/>
      <c r="J157" s="22">
        <v>20</v>
      </c>
      <c r="K157" s="25"/>
      <c r="M157" s="147" t="b">
        <f t="shared" si="50"/>
        <v>1</v>
      </c>
    </row>
    <row r="158" spans="1:13" ht="15" x14ac:dyDescent="0.2">
      <c r="A158" s="27"/>
      <c r="B158" s="80" t="s">
        <v>48</v>
      </c>
      <c r="C158" s="29"/>
      <c r="D158" s="23">
        <f>SUM(E158:H158)</f>
        <v>100</v>
      </c>
      <c r="E158" s="30">
        <v>100</v>
      </c>
      <c r="F158" s="29"/>
      <c r="G158" s="29"/>
      <c r="H158" s="31"/>
      <c r="I158" s="30"/>
      <c r="J158" s="29">
        <v>100</v>
      </c>
      <c r="K158" s="31"/>
      <c r="M158" s="147" t="b">
        <f t="shared" si="50"/>
        <v>1</v>
      </c>
    </row>
    <row r="159" spans="1:13" ht="15" x14ac:dyDescent="0.2">
      <c r="A159" s="27"/>
      <c r="B159" s="80" t="s">
        <v>50</v>
      </c>
      <c r="C159" s="29"/>
      <c r="D159" s="23">
        <f>SUM(E159:H159)</f>
        <v>50</v>
      </c>
      <c r="E159" s="30">
        <v>50</v>
      </c>
      <c r="F159" s="29"/>
      <c r="G159" s="29"/>
      <c r="H159" s="31"/>
      <c r="I159" s="30"/>
      <c r="J159" s="29">
        <v>50</v>
      </c>
      <c r="K159" s="31"/>
      <c r="M159" s="147" t="b">
        <f t="shared" si="50"/>
        <v>1</v>
      </c>
    </row>
    <row r="160" spans="1:13" ht="15" x14ac:dyDescent="0.2">
      <c r="A160" s="33"/>
      <c r="B160" s="82" t="s">
        <v>51</v>
      </c>
      <c r="C160" s="35"/>
      <c r="D160" s="36">
        <f>SUM(E160:H160)</f>
        <v>200</v>
      </c>
      <c r="E160" s="37">
        <v>200</v>
      </c>
      <c r="F160" s="35"/>
      <c r="G160" s="35"/>
      <c r="H160" s="38"/>
      <c r="I160" s="37"/>
      <c r="J160" s="35"/>
      <c r="K160" s="38">
        <v>200</v>
      </c>
      <c r="M160" s="147"/>
    </row>
    <row r="161" spans="1:13" s="147" customFormat="1" ht="15" x14ac:dyDescent="0.2">
      <c r="A161" s="12">
        <v>30</v>
      </c>
      <c r="B161" s="81" t="s">
        <v>57</v>
      </c>
      <c r="C161" s="15">
        <f>SUM(C162:C163)</f>
        <v>0</v>
      </c>
      <c r="D161" s="48">
        <f t="shared" si="25"/>
        <v>0</v>
      </c>
      <c r="E161" s="17">
        <f t="shared" ref="E161:K161" si="79">SUM(E162:E163)</f>
        <v>0</v>
      </c>
      <c r="F161" s="15">
        <f t="shared" si="79"/>
        <v>0</v>
      </c>
      <c r="G161" s="15">
        <f t="shared" si="79"/>
        <v>0</v>
      </c>
      <c r="H161" s="18">
        <f t="shared" si="79"/>
        <v>0</v>
      </c>
      <c r="I161" s="17">
        <f t="shared" si="79"/>
        <v>0</v>
      </c>
      <c r="J161" s="15">
        <f t="shared" si="79"/>
        <v>0</v>
      </c>
      <c r="K161" s="18">
        <f t="shared" si="79"/>
        <v>0</v>
      </c>
      <c r="M161" s="147" t="b">
        <f t="shared" si="50"/>
        <v>1</v>
      </c>
    </row>
    <row r="162" spans="1:13" ht="15" x14ac:dyDescent="0.2">
      <c r="A162" s="27"/>
      <c r="B162" s="28" t="s">
        <v>49</v>
      </c>
      <c r="C162" s="29"/>
      <c r="D162" s="23">
        <f t="shared" si="25"/>
        <v>0</v>
      </c>
      <c r="E162" s="30"/>
      <c r="F162" s="29"/>
      <c r="G162" s="29"/>
      <c r="H162" s="31"/>
      <c r="I162" s="30"/>
      <c r="J162" s="29"/>
      <c r="K162" s="31"/>
      <c r="M162" s="147" t="b">
        <f t="shared" si="50"/>
        <v>1</v>
      </c>
    </row>
    <row r="163" spans="1:13" ht="15" x14ac:dyDescent="0.2">
      <c r="A163" s="33"/>
      <c r="B163" s="82" t="s">
        <v>50</v>
      </c>
      <c r="C163" s="35"/>
      <c r="D163" s="36">
        <f t="shared" si="25"/>
        <v>0</v>
      </c>
      <c r="E163" s="37"/>
      <c r="F163" s="35"/>
      <c r="G163" s="35"/>
      <c r="H163" s="38"/>
      <c r="I163" s="37"/>
      <c r="J163" s="35"/>
      <c r="K163" s="38"/>
      <c r="M163" s="147" t="b">
        <f t="shared" si="50"/>
        <v>1</v>
      </c>
    </row>
    <row r="164" spans="1:13" s="147" customFormat="1" ht="15" x14ac:dyDescent="0.2">
      <c r="A164" s="12">
        <v>31</v>
      </c>
      <c r="B164" s="81" t="s">
        <v>58</v>
      </c>
      <c r="C164" s="15">
        <f>SUM(C165)</f>
        <v>1</v>
      </c>
      <c r="D164" s="48">
        <f>SUM(E164:H164)</f>
        <v>0</v>
      </c>
      <c r="E164" s="17">
        <f t="shared" ref="E164:K164" si="80">SUM(E165)</f>
        <v>0</v>
      </c>
      <c r="F164" s="15">
        <f t="shared" si="80"/>
        <v>0</v>
      </c>
      <c r="G164" s="15">
        <f t="shared" si="80"/>
        <v>0</v>
      </c>
      <c r="H164" s="18">
        <f t="shared" si="80"/>
        <v>0</v>
      </c>
      <c r="I164" s="17">
        <f t="shared" si="80"/>
        <v>0</v>
      </c>
      <c r="J164" s="15">
        <f t="shared" si="80"/>
        <v>0</v>
      </c>
      <c r="K164" s="18">
        <f t="shared" si="80"/>
        <v>0</v>
      </c>
      <c r="M164" s="147" t="b">
        <f t="shared" si="50"/>
        <v>1</v>
      </c>
    </row>
    <row r="165" spans="1:13" ht="15" x14ac:dyDescent="0.2">
      <c r="A165" s="33"/>
      <c r="B165" s="82" t="s">
        <v>50</v>
      </c>
      <c r="C165" s="35">
        <v>1</v>
      </c>
      <c r="D165" s="36">
        <f t="shared" si="25"/>
        <v>0</v>
      </c>
      <c r="E165" s="37"/>
      <c r="F165" s="35"/>
      <c r="G165" s="35"/>
      <c r="H165" s="38"/>
      <c r="I165" s="37"/>
      <c r="J165" s="35"/>
      <c r="K165" s="38"/>
      <c r="M165" s="147" t="b">
        <f t="shared" si="50"/>
        <v>1</v>
      </c>
    </row>
    <row r="166" spans="1:13" ht="15" x14ac:dyDescent="0.2">
      <c r="A166" s="12">
        <v>32</v>
      </c>
      <c r="B166" s="81" t="s">
        <v>73</v>
      </c>
      <c r="C166" s="15">
        <f>SUM(C167:C171)</f>
        <v>0</v>
      </c>
      <c r="D166" s="48">
        <f>SUM(D167)</f>
        <v>0</v>
      </c>
      <c r="E166" s="17">
        <f t="shared" ref="E166:K166" si="81">SUM(E167)</f>
        <v>0</v>
      </c>
      <c r="F166" s="15">
        <f t="shared" si="81"/>
        <v>0</v>
      </c>
      <c r="G166" s="15">
        <f t="shared" si="81"/>
        <v>0</v>
      </c>
      <c r="H166" s="18">
        <f t="shared" si="81"/>
        <v>0</v>
      </c>
      <c r="I166" s="17">
        <f t="shared" si="81"/>
        <v>0</v>
      </c>
      <c r="J166" s="15">
        <f t="shared" si="81"/>
        <v>0</v>
      </c>
      <c r="K166" s="18">
        <f t="shared" si="81"/>
        <v>0</v>
      </c>
      <c r="M166" s="147" t="b">
        <f t="shared" si="50"/>
        <v>1</v>
      </c>
    </row>
    <row r="167" spans="1:13" ht="15" x14ac:dyDescent="0.2">
      <c r="A167" s="55"/>
      <c r="B167" s="85" t="s">
        <v>50</v>
      </c>
      <c r="C167" s="56"/>
      <c r="D167" s="57">
        <f>SUM(E167:H167)</f>
        <v>0</v>
      </c>
      <c r="E167" s="58"/>
      <c r="F167" s="56"/>
      <c r="G167" s="56"/>
      <c r="H167" s="59"/>
      <c r="I167" s="58"/>
      <c r="J167" s="56"/>
      <c r="K167" s="59"/>
      <c r="M167" s="147" t="b">
        <f t="shared" si="50"/>
        <v>1</v>
      </c>
    </row>
    <row r="168" spans="1:13" ht="15" x14ac:dyDescent="0.2">
      <c r="A168" s="12">
        <v>33</v>
      </c>
      <c r="B168" s="81" t="s">
        <v>72</v>
      </c>
      <c r="C168" s="15">
        <f>SUM(C171:C171)</f>
        <v>0</v>
      </c>
      <c r="D168" s="48">
        <f t="shared" si="25"/>
        <v>0.7</v>
      </c>
      <c r="E168" s="17">
        <f t="shared" ref="E168:K168" si="82">SUM(E169:E171)</f>
        <v>0.7</v>
      </c>
      <c r="F168" s="15">
        <f t="shared" si="82"/>
        <v>0</v>
      </c>
      <c r="G168" s="15">
        <f t="shared" si="82"/>
        <v>0</v>
      </c>
      <c r="H168" s="18">
        <f t="shared" si="82"/>
        <v>0</v>
      </c>
      <c r="I168" s="17">
        <f t="shared" si="82"/>
        <v>0</v>
      </c>
      <c r="J168" s="15">
        <f t="shared" si="82"/>
        <v>0.7</v>
      </c>
      <c r="K168" s="18">
        <f t="shared" si="82"/>
        <v>0</v>
      </c>
      <c r="M168" s="147" t="b">
        <f t="shared" si="50"/>
        <v>1</v>
      </c>
    </row>
    <row r="169" spans="1:13" ht="15" x14ac:dyDescent="0.2">
      <c r="A169" s="27"/>
      <c r="B169" s="80" t="s">
        <v>46</v>
      </c>
      <c r="C169" s="29"/>
      <c r="D169" s="23">
        <f t="shared" si="25"/>
        <v>0.2</v>
      </c>
      <c r="E169" s="30">
        <v>0.2</v>
      </c>
      <c r="F169" s="29"/>
      <c r="G169" s="29"/>
      <c r="H169" s="31"/>
      <c r="I169" s="30"/>
      <c r="J169" s="29">
        <v>0.2</v>
      </c>
      <c r="K169" s="31"/>
      <c r="M169" s="147" t="b">
        <f t="shared" si="50"/>
        <v>1</v>
      </c>
    </row>
    <row r="170" spans="1:13" ht="15" x14ac:dyDescent="0.2">
      <c r="A170" s="27"/>
      <c r="B170" s="80" t="s">
        <v>50</v>
      </c>
      <c r="C170" s="29"/>
      <c r="D170" s="23">
        <f t="shared" si="25"/>
        <v>0.5</v>
      </c>
      <c r="E170" s="30">
        <v>0.5</v>
      </c>
      <c r="F170" s="29"/>
      <c r="G170" s="29"/>
      <c r="H170" s="31"/>
      <c r="I170" s="30"/>
      <c r="J170" s="29">
        <v>0.5</v>
      </c>
      <c r="K170" s="31"/>
      <c r="M170" s="147" t="b">
        <f t="shared" si="50"/>
        <v>1</v>
      </c>
    </row>
    <row r="171" spans="1:13" ht="15" x14ac:dyDescent="0.2">
      <c r="A171" s="27"/>
      <c r="B171" s="80" t="s">
        <v>49</v>
      </c>
      <c r="C171" s="29"/>
      <c r="D171" s="23">
        <f>SUM(E171:H171)</f>
        <v>0</v>
      </c>
      <c r="E171" s="30"/>
      <c r="F171" s="29"/>
      <c r="G171" s="29"/>
      <c r="H171" s="31"/>
      <c r="I171" s="30"/>
      <c r="J171" s="29"/>
      <c r="K171" s="31"/>
      <c r="M171" s="147" t="b">
        <f t="shared" si="50"/>
        <v>1</v>
      </c>
    </row>
    <row r="172" spans="1:13" s="147" customFormat="1" ht="15" x14ac:dyDescent="0.2">
      <c r="A172" s="12">
        <v>34</v>
      </c>
      <c r="B172" s="81" t="s">
        <v>69</v>
      </c>
      <c r="C172" s="15">
        <f t="shared" ref="C172:K172" si="83">SUM(C173:C174)</f>
        <v>0</v>
      </c>
      <c r="D172" s="48">
        <f t="shared" si="83"/>
        <v>0.9</v>
      </c>
      <c r="E172" s="17">
        <f t="shared" si="83"/>
        <v>0.9</v>
      </c>
      <c r="F172" s="15">
        <f t="shared" si="83"/>
        <v>0</v>
      </c>
      <c r="G172" s="15">
        <f t="shared" si="83"/>
        <v>0</v>
      </c>
      <c r="H172" s="18">
        <f t="shared" si="83"/>
        <v>0</v>
      </c>
      <c r="I172" s="17">
        <f t="shared" si="83"/>
        <v>0</v>
      </c>
      <c r="J172" s="15">
        <f t="shared" si="83"/>
        <v>0.9</v>
      </c>
      <c r="K172" s="18">
        <f t="shared" si="83"/>
        <v>0</v>
      </c>
      <c r="M172" s="147" t="b">
        <f t="shared" si="50"/>
        <v>1</v>
      </c>
    </row>
    <row r="173" spans="1:13" ht="15" x14ac:dyDescent="0.2">
      <c r="A173" s="55"/>
      <c r="B173" s="85" t="s">
        <v>50</v>
      </c>
      <c r="C173" s="56"/>
      <c r="D173" s="57">
        <f t="shared" si="25"/>
        <v>0.9</v>
      </c>
      <c r="E173" s="58">
        <v>0.9</v>
      </c>
      <c r="F173" s="56"/>
      <c r="G173" s="56"/>
      <c r="H173" s="59"/>
      <c r="I173" s="58"/>
      <c r="J173" s="56">
        <v>0.9</v>
      </c>
      <c r="K173" s="59"/>
      <c r="M173" s="147" t="b">
        <f t="shared" si="50"/>
        <v>1</v>
      </c>
    </row>
    <row r="174" spans="1:13" ht="15" x14ac:dyDescent="0.2">
      <c r="A174" s="33"/>
      <c r="B174" s="82" t="s">
        <v>51</v>
      </c>
      <c r="C174" s="35"/>
      <c r="D174" s="36">
        <f t="shared" si="25"/>
        <v>0</v>
      </c>
      <c r="E174" s="37"/>
      <c r="F174" s="35"/>
      <c r="G174" s="35"/>
      <c r="H174" s="38"/>
      <c r="I174" s="37"/>
      <c r="J174" s="35"/>
      <c r="K174" s="38"/>
      <c r="M174" s="147" t="b">
        <f t="shared" si="50"/>
        <v>1</v>
      </c>
    </row>
    <row r="175" spans="1:13" s="147" customFormat="1" ht="15" x14ac:dyDescent="0.2">
      <c r="A175" s="12">
        <v>35</v>
      </c>
      <c r="B175" s="81" t="s">
        <v>24</v>
      </c>
      <c r="C175" s="15">
        <f t="shared" ref="C175:K175" si="84">SUM(C176:C177)</f>
        <v>0</v>
      </c>
      <c r="D175" s="48">
        <f t="shared" si="84"/>
        <v>0.4</v>
      </c>
      <c r="E175" s="17">
        <f t="shared" si="84"/>
        <v>0.4</v>
      </c>
      <c r="F175" s="15">
        <f t="shared" si="84"/>
        <v>0</v>
      </c>
      <c r="G175" s="15">
        <f t="shared" si="84"/>
        <v>0</v>
      </c>
      <c r="H175" s="18">
        <f t="shared" si="84"/>
        <v>0</v>
      </c>
      <c r="I175" s="17">
        <f t="shared" si="84"/>
        <v>0</v>
      </c>
      <c r="J175" s="15">
        <f t="shared" si="84"/>
        <v>0.1</v>
      </c>
      <c r="K175" s="18">
        <f t="shared" si="84"/>
        <v>0.3</v>
      </c>
      <c r="M175" s="147" t="b">
        <f t="shared" si="50"/>
        <v>1</v>
      </c>
    </row>
    <row r="176" spans="1:13" ht="15" x14ac:dyDescent="0.2">
      <c r="A176" s="128"/>
      <c r="B176" s="87" t="s">
        <v>46</v>
      </c>
      <c r="C176" s="53"/>
      <c r="D176" s="51">
        <f t="shared" si="25"/>
        <v>0.3</v>
      </c>
      <c r="E176" s="52">
        <v>0.3</v>
      </c>
      <c r="F176" s="53"/>
      <c r="G176" s="53"/>
      <c r="H176" s="54"/>
      <c r="I176" s="52"/>
      <c r="J176" s="53"/>
      <c r="K176" s="54">
        <v>0.3</v>
      </c>
      <c r="M176" s="147" t="b">
        <f t="shared" si="50"/>
        <v>1</v>
      </c>
    </row>
    <row r="177" spans="1:17" ht="15" x14ac:dyDescent="0.2">
      <c r="A177" s="33"/>
      <c r="B177" s="34" t="s">
        <v>49</v>
      </c>
      <c r="C177" s="35"/>
      <c r="D177" s="36">
        <f t="shared" si="25"/>
        <v>0.1</v>
      </c>
      <c r="E177" s="37">
        <v>0.1</v>
      </c>
      <c r="F177" s="35"/>
      <c r="G177" s="35"/>
      <c r="H177" s="38"/>
      <c r="I177" s="37"/>
      <c r="J177" s="35">
        <v>0.1</v>
      </c>
      <c r="K177" s="38"/>
      <c r="M177" s="147" t="b">
        <f t="shared" si="50"/>
        <v>1</v>
      </c>
    </row>
    <row r="178" spans="1:17" s="147" customFormat="1" ht="15" x14ac:dyDescent="0.2">
      <c r="A178" s="12">
        <v>36</v>
      </c>
      <c r="B178" s="81" t="s">
        <v>25</v>
      </c>
      <c r="C178" s="15">
        <f>SUM(C179:C182)</f>
        <v>0</v>
      </c>
      <c r="D178" s="48">
        <f t="shared" si="25"/>
        <v>54.4</v>
      </c>
      <c r="E178" s="17">
        <f t="shared" ref="E178:K178" si="85">SUM(E179:E182)</f>
        <v>54.4</v>
      </c>
      <c r="F178" s="15">
        <f t="shared" si="85"/>
        <v>0</v>
      </c>
      <c r="G178" s="15">
        <f t="shared" si="85"/>
        <v>0</v>
      </c>
      <c r="H178" s="18">
        <f t="shared" si="85"/>
        <v>0</v>
      </c>
      <c r="I178" s="17">
        <f t="shared" si="85"/>
        <v>0</v>
      </c>
      <c r="J178" s="15">
        <f t="shared" si="85"/>
        <v>54.4</v>
      </c>
      <c r="K178" s="18">
        <f t="shared" si="85"/>
        <v>0</v>
      </c>
      <c r="M178" s="147" t="b">
        <f t="shared" si="50"/>
        <v>1</v>
      </c>
    </row>
    <row r="179" spans="1:17" ht="15" x14ac:dyDescent="0.2">
      <c r="A179" s="27"/>
      <c r="B179" s="28" t="s">
        <v>47</v>
      </c>
      <c r="C179" s="29"/>
      <c r="D179" s="23">
        <f t="shared" si="25"/>
        <v>2</v>
      </c>
      <c r="E179" s="30">
        <v>2</v>
      </c>
      <c r="F179" s="29"/>
      <c r="G179" s="29"/>
      <c r="H179" s="31"/>
      <c r="I179" s="30"/>
      <c r="J179" s="29">
        <v>2</v>
      </c>
      <c r="K179" s="31"/>
      <c r="M179" s="147" t="b">
        <f t="shared" si="50"/>
        <v>1</v>
      </c>
    </row>
    <row r="180" spans="1:17" ht="15" x14ac:dyDescent="0.2">
      <c r="A180" s="27"/>
      <c r="B180" s="28" t="s">
        <v>48</v>
      </c>
      <c r="C180" s="29"/>
      <c r="D180" s="23">
        <f t="shared" si="25"/>
        <v>15</v>
      </c>
      <c r="E180" s="30">
        <v>15</v>
      </c>
      <c r="F180" s="29"/>
      <c r="G180" s="29"/>
      <c r="H180" s="31"/>
      <c r="I180" s="30"/>
      <c r="J180" s="29">
        <v>15</v>
      </c>
      <c r="K180" s="31"/>
      <c r="M180" s="147" t="b">
        <f t="shared" si="50"/>
        <v>1</v>
      </c>
    </row>
    <row r="181" spans="1:17" ht="15" x14ac:dyDescent="0.2">
      <c r="A181" s="27"/>
      <c r="B181" s="28" t="s">
        <v>49</v>
      </c>
      <c r="C181" s="29"/>
      <c r="D181" s="23">
        <f t="shared" si="25"/>
        <v>27.4</v>
      </c>
      <c r="E181" s="30">
        <v>27.4</v>
      </c>
      <c r="F181" s="29"/>
      <c r="G181" s="29"/>
      <c r="H181" s="31"/>
      <c r="I181" s="30"/>
      <c r="J181" s="29">
        <v>27.4</v>
      </c>
      <c r="K181" s="31"/>
      <c r="M181" s="147" t="b">
        <f t="shared" si="50"/>
        <v>1</v>
      </c>
    </row>
    <row r="182" spans="1:17" ht="15" x14ac:dyDescent="0.2">
      <c r="A182" s="33"/>
      <c r="B182" s="82" t="s">
        <v>51</v>
      </c>
      <c r="C182" s="35"/>
      <c r="D182" s="36">
        <f t="shared" si="25"/>
        <v>10</v>
      </c>
      <c r="E182" s="37">
        <v>10</v>
      </c>
      <c r="F182" s="35"/>
      <c r="G182" s="35"/>
      <c r="H182" s="38"/>
      <c r="I182" s="37"/>
      <c r="J182" s="35">
        <v>10</v>
      </c>
      <c r="K182" s="38"/>
      <c r="M182" s="147" t="b">
        <f t="shared" si="50"/>
        <v>1</v>
      </c>
    </row>
    <row r="183" spans="1:17" ht="15" x14ac:dyDescent="0.2">
      <c r="A183" s="12">
        <v>37</v>
      </c>
      <c r="B183" s="81" t="s">
        <v>77</v>
      </c>
      <c r="C183" s="15">
        <f>SUM(C184)</f>
        <v>0</v>
      </c>
      <c r="D183" s="48">
        <f t="shared" si="25"/>
        <v>0.2</v>
      </c>
      <c r="E183" s="17">
        <f t="shared" ref="E183:K183" si="86">SUM(E184)</f>
        <v>0.2</v>
      </c>
      <c r="F183" s="15">
        <f t="shared" si="86"/>
        <v>0</v>
      </c>
      <c r="G183" s="15">
        <f t="shared" si="86"/>
        <v>0</v>
      </c>
      <c r="H183" s="18">
        <f t="shared" si="86"/>
        <v>0</v>
      </c>
      <c r="I183" s="17">
        <f t="shared" si="86"/>
        <v>0</v>
      </c>
      <c r="J183" s="15">
        <f t="shared" si="86"/>
        <v>0.2</v>
      </c>
      <c r="K183" s="18">
        <f t="shared" si="86"/>
        <v>0</v>
      </c>
      <c r="M183" s="147" t="b">
        <f t="shared" si="50"/>
        <v>1</v>
      </c>
    </row>
    <row r="184" spans="1:17" ht="15" x14ac:dyDescent="0.2">
      <c r="A184" s="33"/>
      <c r="B184" s="82" t="s">
        <v>49</v>
      </c>
      <c r="C184" s="35"/>
      <c r="D184" s="36">
        <f t="shared" si="25"/>
        <v>0.2</v>
      </c>
      <c r="E184" s="37">
        <v>0.2</v>
      </c>
      <c r="F184" s="35"/>
      <c r="G184" s="35"/>
      <c r="H184" s="38"/>
      <c r="I184" s="37"/>
      <c r="J184" s="35">
        <v>0.2</v>
      </c>
      <c r="K184" s="38"/>
      <c r="M184" s="147" t="b">
        <f t="shared" si="50"/>
        <v>1</v>
      </c>
    </row>
    <row r="185" spans="1:17" s="147" customFormat="1" ht="15" x14ac:dyDescent="0.2">
      <c r="A185" s="12">
        <v>38</v>
      </c>
      <c r="B185" s="81" t="s">
        <v>81</v>
      </c>
      <c r="C185" s="15">
        <f t="shared" ref="C185:K185" si="87">SUM(C186:C188)</f>
        <v>0</v>
      </c>
      <c r="D185" s="48">
        <f>SUM(D186:D188)</f>
        <v>14</v>
      </c>
      <c r="E185" s="17">
        <f t="shared" si="87"/>
        <v>14</v>
      </c>
      <c r="F185" s="15">
        <f t="shared" si="87"/>
        <v>0</v>
      </c>
      <c r="G185" s="15">
        <f t="shared" si="87"/>
        <v>0</v>
      </c>
      <c r="H185" s="18">
        <f t="shared" si="87"/>
        <v>0</v>
      </c>
      <c r="I185" s="17">
        <f t="shared" si="87"/>
        <v>0</v>
      </c>
      <c r="J185" s="15">
        <f t="shared" si="87"/>
        <v>14</v>
      </c>
      <c r="K185" s="18">
        <f t="shared" si="87"/>
        <v>0</v>
      </c>
      <c r="M185" s="147" t="b">
        <f t="shared" si="50"/>
        <v>1</v>
      </c>
    </row>
    <row r="186" spans="1:17" ht="15" x14ac:dyDescent="0.2">
      <c r="A186" s="20"/>
      <c r="B186" s="83" t="s">
        <v>47</v>
      </c>
      <c r="C186" s="22"/>
      <c r="D186" s="51">
        <f>SUM(E186:H186)</f>
        <v>2</v>
      </c>
      <c r="E186" s="24">
        <v>2</v>
      </c>
      <c r="F186" s="22"/>
      <c r="G186" s="22"/>
      <c r="H186" s="25"/>
      <c r="I186" s="24"/>
      <c r="J186" s="22">
        <v>2</v>
      </c>
      <c r="K186" s="25"/>
      <c r="M186" s="147" t="b">
        <f t="shared" ref="M186:M192" si="88">IF((E186+F186+G186+H186)=(I186+J186+K186),TRUE,FALSE)</f>
        <v>1</v>
      </c>
    </row>
    <row r="187" spans="1:17" ht="15" x14ac:dyDescent="0.2">
      <c r="A187" s="50"/>
      <c r="B187" s="87" t="s">
        <v>48</v>
      </c>
      <c r="C187" s="53"/>
      <c r="D187" s="51">
        <f>SUM(E187:H187)</f>
        <v>4</v>
      </c>
      <c r="E187" s="52">
        <v>4</v>
      </c>
      <c r="F187" s="53"/>
      <c r="G187" s="53"/>
      <c r="H187" s="54"/>
      <c r="I187" s="52"/>
      <c r="J187" s="53">
        <v>4</v>
      </c>
      <c r="K187" s="54"/>
      <c r="M187" s="147" t="b">
        <f t="shared" si="88"/>
        <v>1</v>
      </c>
    </row>
    <row r="188" spans="1:17" ht="15" x14ac:dyDescent="0.2">
      <c r="A188" s="33"/>
      <c r="B188" s="34" t="s">
        <v>49</v>
      </c>
      <c r="C188" s="35"/>
      <c r="D188" s="36">
        <f>SUM(E188:H188)</f>
        <v>8</v>
      </c>
      <c r="E188" s="37">
        <v>8</v>
      </c>
      <c r="F188" s="35"/>
      <c r="G188" s="35"/>
      <c r="H188" s="38"/>
      <c r="I188" s="37"/>
      <c r="J188" s="35">
        <v>8</v>
      </c>
      <c r="K188" s="38"/>
      <c r="M188" s="147" t="b">
        <f t="shared" si="88"/>
        <v>1</v>
      </c>
      <c r="N188" s="91"/>
    </row>
    <row r="189" spans="1:17" s="147" customFormat="1" ht="15" x14ac:dyDescent="0.2">
      <c r="A189" s="12">
        <v>39</v>
      </c>
      <c r="B189" s="81" t="s">
        <v>26</v>
      </c>
      <c r="C189" s="15">
        <f t="shared" ref="C189:K189" si="89">SUM(C190:C192)</f>
        <v>0</v>
      </c>
      <c r="D189" s="48">
        <f t="shared" si="89"/>
        <v>80</v>
      </c>
      <c r="E189" s="17">
        <f t="shared" si="89"/>
        <v>80</v>
      </c>
      <c r="F189" s="15">
        <f t="shared" si="89"/>
        <v>0</v>
      </c>
      <c r="G189" s="15">
        <f t="shared" si="89"/>
        <v>0</v>
      </c>
      <c r="H189" s="18">
        <f t="shared" si="89"/>
        <v>0</v>
      </c>
      <c r="I189" s="17">
        <f t="shared" si="89"/>
        <v>0</v>
      </c>
      <c r="J189" s="15">
        <f t="shared" si="89"/>
        <v>79</v>
      </c>
      <c r="K189" s="18">
        <f t="shared" si="89"/>
        <v>1</v>
      </c>
      <c r="M189" s="147" t="b">
        <f t="shared" si="88"/>
        <v>1</v>
      </c>
    </row>
    <row r="190" spans="1:17" s="147" customFormat="1" ht="15" x14ac:dyDescent="0.2">
      <c r="A190" s="88"/>
      <c r="B190" s="83" t="s">
        <v>47</v>
      </c>
      <c r="C190" s="65"/>
      <c r="D190" s="51">
        <f>SUM(E190:H190)</f>
        <v>5</v>
      </c>
      <c r="E190" s="24">
        <v>5</v>
      </c>
      <c r="F190" s="22"/>
      <c r="G190" s="22"/>
      <c r="H190" s="25"/>
      <c r="I190" s="24"/>
      <c r="J190" s="22">
        <v>5</v>
      </c>
      <c r="K190" s="25"/>
      <c r="M190" s="147" t="b">
        <f t="shared" si="88"/>
        <v>1</v>
      </c>
    </row>
    <row r="191" spans="1:17" ht="15" x14ac:dyDescent="0.2">
      <c r="A191" s="89"/>
      <c r="B191" s="28" t="s">
        <v>48</v>
      </c>
      <c r="C191" s="29"/>
      <c r="D191" s="23">
        <f t="shared" si="25"/>
        <v>70</v>
      </c>
      <c r="E191" s="30">
        <v>70</v>
      </c>
      <c r="F191" s="29"/>
      <c r="G191" s="29"/>
      <c r="H191" s="31"/>
      <c r="I191" s="30"/>
      <c r="J191" s="29">
        <v>70</v>
      </c>
      <c r="K191" s="31"/>
      <c r="M191" s="147" t="b">
        <f t="shared" si="88"/>
        <v>1</v>
      </c>
    </row>
    <row r="192" spans="1:17" ht="15.75" thickBot="1" x14ac:dyDescent="0.25">
      <c r="A192" s="89"/>
      <c r="B192" s="80" t="s">
        <v>49</v>
      </c>
      <c r="C192" s="29"/>
      <c r="D192" s="23">
        <f t="shared" si="25"/>
        <v>5</v>
      </c>
      <c r="E192" s="30">
        <v>5</v>
      </c>
      <c r="F192" s="29"/>
      <c r="G192" s="29"/>
      <c r="H192" s="31"/>
      <c r="I192" s="30"/>
      <c r="J192" s="29">
        <v>4</v>
      </c>
      <c r="K192" s="31">
        <v>1</v>
      </c>
      <c r="M192" s="147" t="b">
        <f t="shared" si="88"/>
        <v>1</v>
      </c>
      <c r="Q192" s="211"/>
    </row>
    <row r="193" spans="1:16" s="147" customFormat="1" ht="15.75" thickBot="1" x14ac:dyDescent="0.25">
      <c r="A193" s="188" t="s">
        <v>63</v>
      </c>
      <c r="B193" s="189"/>
      <c r="C193" s="159">
        <f>C55+C62+C64+C66+C69+C71+C74+C76+C83+C86+C92+C98+C105+C112+C117+C119+C123+C126+C129+C131+C133+C136+C138+C141+C143+C150+C152+C154+C156+C161+C164+C168+C172+C175+C178+C183+C185+C189</f>
        <v>203.35</v>
      </c>
      <c r="D193" s="160">
        <f>D55+D62+D64+D66+D69+D71+D74+D76+D83+D86+D92+D98+D105+D112+D117+D119+D123+D126+D129+D131+D133+D136+D138+D141+D143+D150+D152+D154+D156+D161+D164+D168+D172+D175+D178+D183+D185+D189</f>
        <v>51523.54</v>
      </c>
      <c r="E193" s="161">
        <f t="shared" ref="E193:K193" si="90">E55+E62+E64+E66+E69+E71+E74+E76+E83+E86+E92+E98+E105+E112+E117+E119+E123+E126+E129+E131+E133+E136+E138+E141+E143+E150+E152+E154+E156+E161+E164+E168+E172+E175+E178+E183+E185+E189</f>
        <v>33419.54</v>
      </c>
      <c r="F193" s="162">
        <f t="shared" si="90"/>
        <v>18090</v>
      </c>
      <c r="G193" s="162">
        <f t="shared" si="90"/>
        <v>0</v>
      </c>
      <c r="H193" s="160">
        <f t="shared" si="90"/>
        <v>14</v>
      </c>
      <c r="I193" s="161">
        <f t="shared" si="90"/>
        <v>30</v>
      </c>
      <c r="J193" s="162">
        <f t="shared" si="90"/>
        <v>47726.74</v>
      </c>
      <c r="K193" s="160">
        <f t="shared" si="90"/>
        <v>3766.8</v>
      </c>
      <c r="M193" s="147" t="b">
        <f>IF((E193+F193+G193+H193)=(I193+J193+K193),TRUE,FALSE)</f>
        <v>1</v>
      </c>
      <c r="O193" s="210"/>
      <c r="P193" s="163"/>
    </row>
    <row r="194" spans="1:16" ht="15" x14ac:dyDescent="0.2">
      <c r="A194" s="104"/>
      <c r="B194" s="105" t="s">
        <v>46</v>
      </c>
      <c r="C194" s="131">
        <f>C56+C77+C87+C106+C124+C144+C169+C72+C99+C137+C176</f>
        <v>36</v>
      </c>
      <c r="D194" s="132">
        <f>D56+D77+D87+D106+D124+D144+D169+D72+D99+D137+D176</f>
        <v>1450</v>
      </c>
      <c r="E194" s="133">
        <f>E56+E77+E87+E106+E124+E144+E169+E72+E99+E137+E176</f>
        <v>450</v>
      </c>
      <c r="F194" s="134">
        <f>F56+F77+F87+F106+F124+F144+F169+F72+F99+F137+F176</f>
        <v>1000</v>
      </c>
      <c r="G194" s="134">
        <f>G56+G77+G87+G106+G124+G144+G169+G72+G99+G137+G176</f>
        <v>0</v>
      </c>
      <c r="H194" s="132">
        <f>H56+H77+H87+H106+H124+H144+H169+H72+H99+H137+H176</f>
        <v>0</v>
      </c>
      <c r="I194" s="133">
        <f>I56+I77+I87+I106+I124+I144+I169+I72+I99+I137+I176</f>
        <v>25</v>
      </c>
      <c r="J194" s="134">
        <f>J56+J77+J87+J106+J124+J144+J169+J72+J99+J137+J176</f>
        <v>1422.2</v>
      </c>
      <c r="K194" s="132">
        <f>K56+K77+K87+K106+K124+K144+K169+K72+K99+K137+K176</f>
        <v>2.8</v>
      </c>
      <c r="M194" s="147" t="b">
        <f t="shared" ref="M194:M232" si="91">IF((E194+F194+G194+H194)=(I194+J194+K194),TRUE,FALSE)</f>
        <v>1</v>
      </c>
      <c r="O194" s="164"/>
    </row>
    <row r="195" spans="1:16" ht="15" x14ac:dyDescent="0.2">
      <c r="A195" s="4"/>
      <c r="B195" s="90" t="s">
        <v>47</v>
      </c>
      <c r="C195" s="135">
        <f>C57+C67+C78+C88+C107+C113+C146+C179+C186+C190+C84+C100+C157+C94</f>
        <v>0</v>
      </c>
      <c r="D195" s="136">
        <f>D57+D67+D78+D88+D107+D113+D146+D179+D186+D190+D84+D100+D157+D94</f>
        <v>17149</v>
      </c>
      <c r="E195" s="137">
        <f>E57+E67+E78+E88+E107+E113+E146+E179+E186+E190+E84+E100+E157+E94</f>
        <v>4789</v>
      </c>
      <c r="F195" s="138">
        <f>F57+F67+F78+F88+F107+F113+F146+F179+F186+F190+F84+F100+F157+F94</f>
        <v>12360</v>
      </c>
      <c r="G195" s="138">
        <f>G57+G67+G78+G88+G107+G113+G146+G179+G186+G190+G84+G100+G157+G94</f>
        <v>0</v>
      </c>
      <c r="H195" s="139">
        <f>H57+H67+H78+H88+H107+H113+H146+H179+H186+H190+H84+H100+H157+H94</f>
        <v>0</v>
      </c>
      <c r="I195" s="137">
        <f>I57+I67+I78+I88+I107+I113+I146+I179+I186+I190+I84+I100+I157+I94</f>
        <v>0</v>
      </c>
      <c r="J195" s="138">
        <f>J57+J67+J78+J88+J107+J113+J146+J179+J186+J190+J84+J100+J157+J94</f>
        <v>15289</v>
      </c>
      <c r="K195" s="136">
        <f>K57+K67+K78+K88+K107+K113+K146+K179+K186+K190+K84+K100+K157+K94</f>
        <v>1860</v>
      </c>
      <c r="M195" s="147" t="b">
        <f t="shared" si="91"/>
        <v>1</v>
      </c>
    </row>
    <row r="196" spans="1:16" ht="15" x14ac:dyDescent="0.2">
      <c r="A196" s="4"/>
      <c r="B196" s="90" t="s">
        <v>48</v>
      </c>
      <c r="C196" s="135">
        <f>C73+C101+C108+C114+C145+C191+C93+C180+C187+C58+C158+C79+C85</f>
        <v>0</v>
      </c>
      <c r="D196" s="136">
        <f>D73+D101+D108+D114+D145+D191+D93+D180+D187+D58+D158+D79+D85</f>
        <v>5864</v>
      </c>
      <c r="E196" s="137">
        <f>E73+E101+E108+E114+E145+E191+E93+E180+E187+E58+E158+E79+E85</f>
        <v>2534</v>
      </c>
      <c r="F196" s="138">
        <f>F73+F101+F108+F114+F145+F191+F93+F180+F187+F58+F158+F79+F85</f>
        <v>3330</v>
      </c>
      <c r="G196" s="138">
        <f>G73+G101+G108+G114+G145+G191+G93+G180+G187+G58+G158+G79+G85</f>
        <v>0</v>
      </c>
      <c r="H196" s="136">
        <f>H73+H101+H108+H114+H145+H191+H93+H180+H187+H58+H158+H79+H85</f>
        <v>0</v>
      </c>
      <c r="I196" s="137">
        <f>I73+I101+I108+I114+I145+I191+I93+I180+I187+I58+I158+I79+I85</f>
        <v>0</v>
      </c>
      <c r="J196" s="138">
        <f>J73+J101+J108+J114+J145+J191+J93+J180+J187+J58+J158+J79+J85</f>
        <v>5864</v>
      </c>
      <c r="K196" s="136">
        <f>K73+K101+K108+K114+K145+K191+K93+K180+K187+K58+K158+K79+K85</f>
        <v>0</v>
      </c>
      <c r="M196" s="147" t="b">
        <f t="shared" si="91"/>
        <v>1</v>
      </c>
    </row>
    <row r="197" spans="1:16" ht="15" x14ac:dyDescent="0.2">
      <c r="A197" s="4"/>
      <c r="B197" s="90" t="s">
        <v>49</v>
      </c>
      <c r="C197" s="137">
        <f>C59+C63+C68+C80+C89+C95+C109+C115+C120+C125+C130+C139+C142+C147+C162+C177+C181+C188+C171+C128+C135+C184+C70+C102+C118+C153+C155+C192+C132</f>
        <v>0</v>
      </c>
      <c r="D197" s="136">
        <f>D59+D63+D68+D80+D89+D95+D109+D115+D120+D125+D130+D139+D142+D147+D162+D177+D181+D188+D171+D128+D135+D184+D70+D102+D118+D153+D155+D192+D132</f>
        <v>9251.5</v>
      </c>
      <c r="E197" s="137">
        <f>E59+E63+E68+E80+E89+E95+E109+E115+E120+E125+E130+E139+E142+E147+E162+E177+E181+E188+E171+E128+E135+E184+E70+E102+E118+E153+E155+E192+E132</f>
        <v>8337.5000000000018</v>
      </c>
      <c r="F197" s="138">
        <f>F59+F63+F68+F80+F89+F95+F109+F115+F120+F125+F130+F139+F142+F147+F162+F177+F181+F188+F171+F128+F135+F184+F70+F102+F118+F153+F155+F192+F132</f>
        <v>900</v>
      </c>
      <c r="G197" s="138">
        <f>G59+G63+G68+G80+G89+G95+G109+G115+G120+G125+G130+G139+G142+G147+G162+G177+G181+G188+G171+G128+G135+G184+G70+G102+G118+G153+G155+G192+G132</f>
        <v>0</v>
      </c>
      <c r="H197" s="136">
        <f>H59+H63+H68+H80+H89+H95+H109+H115+H120+H125+H130+H139+H142+H147+H162+H177+H181+H188+H171+H128+H135+H184+H70+H102+H118+H153+H155+H192+H132</f>
        <v>14</v>
      </c>
      <c r="I197" s="137">
        <f>I59+I63+I68+I80+I89+I95+I109+I115+I120+I125+I130+I139+I142+I147+I162+I177+I181+I188+I171+I128+I135+I184+I70+I102+I118+I153+I155+I192+I132</f>
        <v>0</v>
      </c>
      <c r="J197" s="138">
        <f>J59+J63+J68+J80+J89+J95+J109+J115+J120+J125+J130+J139+J142+J147+J162+J177+J181+J188+J171+J128+J135+J184+J70+J102+J118+J153+J155+J192+J132</f>
        <v>7547.5</v>
      </c>
      <c r="K197" s="138">
        <f>K59+K63+K68+K80+K89+K95+K109+K115+K120+K125+K130+K139+K142+K147+K162+K177+K181+K188+K171+K128+K135+K184+K70+K102+K118+K153+K155+K192+K132</f>
        <v>1704</v>
      </c>
      <c r="M197" s="147" t="b">
        <f t="shared" si="91"/>
        <v>1</v>
      </c>
    </row>
    <row r="198" spans="1:16" ht="15" x14ac:dyDescent="0.2">
      <c r="A198" s="4"/>
      <c r="B198" s="90" t="s">
        <v>50</v>
      </c>
      <c r="C198" s="137">
        <f>C60+C75+C81+C90+C96+C103+C110+C121+C127+C134+C140+C148+C151+C159+C163+C165+C170+C173</f>
        <v>158.35</v>
      </c>
      <c r="D198" s="140">
        <f>D60+D75+D81+D90+D96+D103+D110+D121+D127+D134+D140+D148+D151+D159+D163+D165+D170+D173</f>
        <v>952.04000000000008</v>
      </c>
      <c r="E198" s="137">
        <f t="shared" ref="E198:K198" si="92">E60+E75+E81+E90+E96+E103+E110+E121+E127+E134+E140+E148+E151+E159+E163+E165+E170+E173</f>
        <v>952.04000000000008</v>
      </c>
      <c r="F198" s="138">
        <f t="shared" si="92"/>
        <v>0</v>
      </c>
      <c r="G198" s="138">
        <f t="shared" si="92"/>
        <v>0</v>
      </c>
      <c r="H198" s="136">
        <f t="shared" si="92"/>
        <v>0</v>
      </c>
      <c r="I198" s="137">
        <f t="shared" si="92"/>
        <v>0</v>
      </c>
      <c r="J198" s="138">
        <f t="shared" si="92"/>
        <v>952.04000000000008</v>
      </c>
      <c r="K198" s="136">
        <f t="shared" si="92"/>
        <v>0</v>
      </c>
      <c r="M198" s="147" t="b">
        <f t="shared" si="91"/>
        <v>1</v>
      </c>
    </row>
    <row r="199" spans="1:16" ht="15.75" thickBot="1" x14ac:dyDescent="0.25">
      <c r="A199" s="5"/>
      <c r="B199" s="145" t="s">
        <v>51</v>
      </c>
      <c r="C199" s="141">
        <f>C61+C65+C82+C91+C97+C104+C111+C116+C122+C149+C160+C174+C182</f>
        <v>9</v>
      </c>
      <c r="D199" s="142">
        <f>D61+D65+D82+D91+D97+D104+D111+D116+D122+D149+D160+D174+D182</f>
        <v>16857</v>
      </c>
      <c r="E199" s="143">
        <f>E61+E65+E82+E91+E97+E104+E111+E116+E122+E149+E160+E174+E182</f>
        <v>16357</v>
      </c>
      <c r="F199" s="144">
        <f>F61+F65+F82+F91+F97+F104+F111+F116+F122+F149+F160+F174+F182</f>
        <v>500</v>
      </c>
      <c r="G199" s="144">
        <f>G61+G65+G82+G91+G97+G104+G111+G116+G122+G149+G160+G174+G182</f>
        <v>0</v>
      </c>
      <c r="H199" s="142">
        <f>H61+H65+H82+H91+H97+H104+H111+H116+H122+H149+H160+H174+H182</f>
        <v>0</v>
      </c>
      <c r="I199" s="143">
        <f>I61+I65+I82+I91+I97+I104+I111+I116+I122+I149+I160+I174+I182</f>
        <v>5</v>
      </c>
      <c r="J199" s="144">
        <f>J61+J65+J82+J91+J97+J104+J111+J116+J122+J149+J160+J174+J182</f>
        <v>16652</v>
      </c>
      <c r="K199" s="142">
        <f>K61+K65+K82+K91+K97+K104+K111+K116+K122+K149+K160+K174+K182</f>
        <v>200</v>
      </c>
      <c r="M199" s="147" t="b">
        <f>IF((E199+F199+G199+H199)=(I199+J199+K199),TRUE,FALSE)</f>
        <v>1</v>
      </c>
    </row>
    <row r="200" spans="1:16" ht="15" x14ac:dyDescent="0.2">
      <c r="A200" s="190" t="s">
        <v>27</v>
      </c>
      <c r="B200" s="191"/>
      <c r="C200" s="191"/>
      <c r="D200" s="191"/>
      <c r="E200" s="191"/>
      <c r="F200" s="191"/>
      <c r="G200" s="191"/>
      <c r="H200" s="191"/>
      <c r="I200" s="191"/>
      <c r="J200" s="191"/>
      <c r="K200" s="192"/>
      <c r="M200" s="147" t="b">
        <f t="shared" si="91"/>
        <v>1</v>
      </c>
    </row>
    <row r="201" spans="1:16" ht="15" x14ac:dyDescent="0.2">
      <c r="A201" s="92">
        <v>1</v>
      </c>
      <c r="B201" s="14" t="s">
        <v>87</v>
      </c>
      <c r="C201" s="13"/>
      <c r="D201" s="48">
        <f t="shared" ref="D201" si="93">SUM(E201:H201)</f>
        <v>0.3</v>
      </c>
      <c r="E201" s="94">
        <f>SUM(E202)</f>
        <v>0.3</v>
      </c>
      <c r="F201" s="48">
        <f t="shared" ref="F201:K203" si="94">SUM(F202)</f>
        <v>0</v>
      </c>
      <c r="G201" s="48">
        <f t="shared" si="94"/>
        <v>0</v>
      </c>
      <c r="H201" s="18">
        <f t="shared" si="94"/>
        <v>0</v>
      </c>
      <c r="I201" s="94">
        <f t="shared" si="94"/>
        <v>0</v>
      </c>
      <c r="J201" s="48">
        <f t="shared" si="94"/>
        <v>0.3</v>
      </c>
      <c r="K201" s="18">
        <f t="shared" si="94"/>
        <v>0</v>
      </c>
      <c r="M201" s="147"/>
    </row>
    <row r="202" spans="1:16" ht="15" x14ac:dyDescent="0.2">
      <c r="A202" s="93"/>
      <c r="B202" s="34" t="s">
        <v>50</v>
      </c>
      <c r="C202" s="35"/>
      <c r="D202" s="36">
        <f>SUM(E202:H202)</f>
        <v>0.3</v>
      </c>
      <c r="E202" s="101">
        <v>0.3</v>
      </c>
      <c r="F202" s="36"/>
      <c r="G202" s="36"/>
      <c r="H202" s="38"/>
      <c r="I202" s="101"/>
      <c r="J202" s="36">
        <v>0.3</v>
      </c>
      <c r="K202" s="38"/>
      <c r="M202" s="147"/>
    </row>
    <row r="203" spans="1:16" ht="15" x14ac:dyDescent="0.2">
      <c r="A203" s="92">
        <v>2</v>
      </c>
      <c r="B203" s="14" t="s">
        <v>74</v>
      </c>
      <c r="C203" s="13"/>
      <c r="D203" s="48">
        <f t="shared" ref="D203:D232" si="95">SUM(E203:H203)</f>
        <v>2</v>
      </c>
      <c r="E203" s="94">
        <f>SUM(E204)</f>
        <v>2</v>
      </c>
      <c r="F203" s="48">
        <f t="shared" si="94"/>
        <v>0</v>
      </c>
      <c r="G203" s="48">
        <f t="shared" si="94"/>
        <v>0</v>
      </c>
      <c r="H203" s="18">
        <f t="shared" si="94"/>
        <v>0</v>
      </c>
      <c r="I203" s="94">
        <f t="shared" si="94"/>
        <v>0</v>
      </c>
      <c r="J203" s="48">
        <f t="shared" si="94"/>
        <v>2</v>
      </c>
      <c r="K203" s="18">
        <f t="shared" si="94"/>
        <v>0</v>
      </c>
      <c r="M203" s="147" t="b">
        <f t="shared" si="91"/>
        <v>1</v>
      </c>
    </row>
    <row r="204" spans="1:16" ht="15" x14ac:dyDescent="0.2">
      <c r="A204" s="93"/>
      <c r="B204" s="34" t="s">
        <v>50</v>
      </c>
      <c r="C204" s="35"/>
      <c r="D204" s="36">
        <f>SUM(E204:H204)</f>
        <v>2</v>
      </c>
      <c r="E204" s="101">
        <v>2</v>
      </c>
      <c r="F204" s="36"/>
      <c r="G204" s="36"/>
      <c r="H204" s="38"/>
      <c r="I204" s="101"/>
      <c r="J204" s="36">
        <v>2</v>
      </c>
      <c r="K204" s="38"/>
      <c r="M204" s="147" t="b">
        <f t="shared" si="91"/>
        <v>1</v>
      </c>
    </row>
    <row r="205" spans="1:16" ht="15" x14ac:dyDescent="0.2">
      <c r="A205" s="92">
        <v>3</v>
      </c>
      <c r="B205" s="14" t="s">
        <v>67</v>
      </c>
      <c r="C205" s="15">
        <f>SUM(C206)</f>
        <v>0</v>
      </c>
      <c r="D205" s="48">
        <f t="shared" si="95"/>
        <v>0.2</v>
      </c>
      <c r="E205" s="94">
        <f t="shared" ref="E205:K205" si="96">SUM(E206)</f>
        <v>0.2</v>
      </c>
      <c r="F205" s="48">
        <f t="shared" si="96"/>
        <v>0</v>
      </c>
      <c r="G205" s="48">
        <f t="shared" si="96"/>
        <v>0</v>
      </c>
      <c r="H205" s="18">
        <f t="shared" si="96"/>
        <v>0</v>
      </c>
      <c r="I205" s="94">
        <f t="shared" si="96"/>
        <v>0</v>
      </c>
      <c r="J205" s="48">
        <f t="shared" si="96"/>
        <v>0.2</v>
      </c>
      <c r="K205" s="18">
        <f t="shared" si="96"/>
        <v>0</v>
      </c>
      <c r="M205" s="147" t="b">
        <f t="shared" si="91"/>
        <v>1</v>
      </c>
    </row>
    <row r="206" spans="1:16" ht="15" x14ac:dyDescent="0.2">
      <c r="A206" s="93"/>
      <c r="B206" s="82" t="s">
        <v>49</v>
      </c>
      <c r="C206" s="62"/>
      <c r="D206" s="36">
        <f t="shared" si="95"/>
        <v>0.2</v>
      </c>
      <c r="E206" s="37">
        <v>0.2</v>
      </c>
      <c r="F206" s="35"/>
      <c r="G206" s="35"/>
      <c r="H206" s="38"/>
      <c r="I206" s="37"/>
      <c r="J206" s="35">
        <v>0.2</v>
      </c>
      <c r="K206" s="38"/>
      <c r="M206" s="147" t="b">
        <f t="shared" si="91"/>
        <v>1</v>
      </c>
    </row>
    <row r="207" spans="1:16" ht="15" x14ac:dyDescent="0.2">
      <c r="A207" s="92">
        <v>4</v>
      </c>
      <c r="B207" s="14" t="s">
        <v>66</v>
      </c>
      <c r="C207" s="15"/>
      <c r="D207" s="48">
        <f t="shared" ref="D207:K207" si="97">SUM(D208:D208)</f>
        <v>1</v>
      </c>
      <c r="E207" s="94">
        <f t="shared" si="97"/>
        <v>1</v>
      </c>
      <c r="F207" s="48">
        <f t="shared" si="97"/>
        <v>0</v>
      </c>
      <c r="G207" s="48">
        <f t="shared" si="97"/>
        <v>0</v>
      </c>
      <c r="H207" s="18">
        <f t="shared" si="97"/>
        <v>0</v>
      </c>
      <c r="I207" s="94">
        <f t="shared" si="97"/>
        <v>0</v>
      </c>
      <c r="J207" s="48">
        <f t="shared" si="97"/>
        <v>1</v>
      </c>
      <c r="K207" s="18">
        <f t="shared" si="97"/>
        <v>0</v>
      </c>
      <c r="M207" s="147" t="b">
        <f t="shared" si="91"/>
        <v>1</v>
      </c>
    </row>
    <row r="208" spans="1:16" ht="15" x14ac:dyDescent="0.2">
      <c r="A208" s="89"/>
      <c r="B208" s="80" t="s">
        <v>49</v>
      </c>
      <c r="C208" s="29"/>
      <c r="D208" s="23">
        <f t="shared" si="95"/>
        <v>1</v>
      </c>
      <c r="E208" s="100">
        <v>1</v>
      </c>
      <c r="F208" s="23"/>
      <c r="G208" s="23"/>
      <c r="H208" s="31"/>
      <c r="I208" s="100"/>
      <c r="J208" s="23">
        <v>1</v>
      </c>
      <c r="K208" s="31"/>
      <c r="M208" s="147" t="b">
        <f t="shared" si="91"/>
        <v>1</v>
      </c>
    </row>
    <row r="209" spans="1:13" ht="15" x14ac:dyDescent="0.2">
      <c r="A209" s="92">
        <v>5</v>
      </c>
      <c r="B209" s="81" t="s">
        <v>68</v>
      </c>
      <c r="C209" s="48">
        <f>SUM(C210)</f>
        <v>0</v>
      </c>
      <c r="D209" s="48">
        <f t="shared" si="95"/>
        <v>0.2</v>
      </c>
      <c r="E209" s="94">
        <f t="shared" ref="E209:K209" si="98">SUM(E210)</f>
        <v>0.2</v>
      </c>
      <c r="F209" s="48">
        <f t="shared" si="98"/>
        <v>0</v>
      </c>
      <c r="G209" s="48">
        <f t="shared" si="98"/>
        <v>0</v>
      </c>
      <c r="H209" s="18">
        <f t="shared" si="98"/>
        <v>0</v>
      </c>
      <c r="I209" s="94">
        <f t="shared" si="98"/>
        <v>0</v>
      </c>
      <c r="J209" s="48">
        <f t="shared" si="98"/>
        <v>0.2</v>
      </c>
      <c r="K209" s="18">
        <f t="shared" si="98"/>
        <v>0</v>
      </c>
      <c r="M209" s="147" t="b">
        <f t="shared" si="91"/>
        <v>1</v>
      </c>
    </row>
    <row r="210" spans="1:13" ht="15" x14ac:dyDescent="0.2">
      <c r="A210" s="93"/>
      <c r="B210" s="82" t="s">
        <v>49</v>
      </c>
      <c r="C210" s="62"/>
      <c r="D210" s="36">
        <f t="shared" si="95"/>
        <v>0.2</v>
      </c>
      <c r="E210" s="37">
        <v>0.2</v>
      </c>
      <c r="F210" s="35"/>
      <c r="G210" s="35"/>
      <c r="H210" s="38"/>
      <c r="I210" s="37"/>
      <c r="J210" s="35">
        <v>0.2</v>
      </c>
      <c r="K210" s="38"/>
      <c r="M210" s="147" t="b">
        <f t="shared" si="91"/>
        <v>1</v>
      </c>
    </row>
    <row r="211" spans="1:13" ht="15" x14ac:dyDescent="0.2">
      <c r="A211" s="92">
        <v>6</v>
      </c>
      <c r="B211" s="14" t="s">
        <v>65</v>
      </c>
      <c r="C211" s="48">
        <f>SUM(C212:C213)</f>
        <v>0</v>
      </c>
      <c r="D211" s="48">
        <f t="shared" si="95"/>
        <v>0.6</v>
      </c>
      <c r="E211" s="94">
        <f t="shared" ref="E211:K211" si="99">SUM(E212:E213)</f>
        <v>0.6</v>
      </c>
      <c r="F211" s="48">
        <f t="shared" si="99"/>
        <v>0</v>
      </c>
      <c r="G211" s="48">
        <f t="shared" si="99"/>
        <v>0</v>
      </c>
      <c r="H211" s="18">
        <f t="shared" si="99"/>
        <v>0</v>
      </c>
      <c r="I211" s="94">
        <f t="shared" si="99"/>
        <v>0</v>
      </c>
      <c r="J211" s="48">
        <f t="shared" si="99"/>
        <v>0.6</v>
      </c>
      <c r="K211" s="18">
        <f t="shared" si="99"/>
        <v>0</v>
      </c>
      <c r="M211" s="147" t="b">
        <f t="shared" si="91"/>
        <v>1</v>
      </c>
    </row>
    <row r="212" spans="1:13" ht="15" x14ac:dyDescent="0.2">
      <c r="A212" s="89"/>
      <c r="B212" s="80" t="s">
        <v>49</v>
      </c>
      <c r="C212" s="49"/>
      <c r="D212" s="23">
        <f t="shared" si="95"/>
        <v>0.1</v>
      </c>
      <c r="E212" s="30">
        <v>0.1</v>
      </c>
      <c r="F212" s="29"/>
      <c r="G212" s="29"/>
      <c r="H212" s="31"/>
      <c r="I212" s="30"/>
      <c r="J212" s="29">
        <v>0.1</v>
      </c>
      <c r="K212" s="31"/>
      <c r="M212" s="147" t="b">
        <f t="shared" si="91"/>
        <v>1</v>
      </c>
    </row>
    <row r="213" spans="1:13" ht="15" x14ac:dyDescent="0.2">
      <c r="A213" s="95"/>
      <c r="B213" s="61" t="s">
        <v>50</v>
      </c>
      <c r="C213" s="96"/>
      <c r="D213" s="57">
        <f t="shared" si="95"/>
        <v>0.5</v>
      </c>
      <c r="E213" s="58">
        <v>0.5</v>
      </c>
      <c r="F213" s="56"/>
      <c r="G213" s="56"/>
      <c r="H213" s="59"/>
      <c r="I213" s="58"/>
      <c r="J213" s="56">
        <v>0.5</v>
      </c>
      <c r="K213" s="59"/>
      <c r="M213" s="147" t="b">
        <f t="shared" si="91"/>
        <v>1</v>
      </c>
    </row>
    <row r="214" spans="1:13" s="147" customFormat="1" ht="15" x14ac:dyDescent="0.2">
      <c r="A214" s="92">
        <v>7</v>
      </c>
      <c r="B214" s="14" t="s">
        <v>59</v>
      </c>
      <c r="C214" s="48">
        <f>SUM(C215:C215)</f>
        <v>0</v>
      </c>
      <c r="D214" s="48">
        <f t="shared" si="95"/>
        <v>0.1</v>
      </c>
      <c r="E214" s="94">
        <f t="shared" ref="E214:K214" si="100">SUM(E215:E215)</f>
        <v>0.1</v>
      </c>
      <c r="F214" s="48">
        <f t="shared" si="100"/>
        <v>0</v>
      </c>
      <c r="G214" s="48">
        <f t="shared" si="100"/>
        <v>0</v>
      </c>
      <c r="H214" s="18">
        <f t="shared" si="100"/>
        <v>0</v>
      </c>
      <c r="I214" s="94">
        <f t="shared" si="100"/>
        <v>0</v>
      </c>
      <c r="J214" s="48">
        <f t="shared" si="100"/>
        <v>0.1</v>
      </c>
      <c r="K214" s="18">
        <f t="shared" si="100"/>
        <v>0</v>
      </c>
      <c r="M214" s="147" t="b">
        <f t="shared" si="91"/>
        <v>1</v>
      </c>
    </row>
    <row r="215" spans="1:13" ht="15" x14ac:dyDescent="0.2">
      <c r="A215" s="89"/>
      <c r="B215" s="80" t="s">
        <v>49</v>
      </c>
      <c r="C215" s="49"/>
      <c r="D215" s="23">
        <f t="shared" si="95"/>
        <v>0.1</v>
      </c>
      <c r="E215" s="30">
        <v>0.1</v>
      </c>
      <c r="F215" s="29"/>
      <c r="G215" s="29"/>
      <c r="H215" s="31"/>
      <c r="I215" s="30"/>
      <c r="J215" s="29">
        <v>0.1</v>
      </c>
      <c r="K215" s="31"/>
      <c r="M215" s="147" t="b">
        <f t="shared" si="91"/>
        <v>1</v>
      </c>
    </row>
    <row r="216" spans="1:13" ht="15" x14ac:dyDescent="0.2">
      <c r="A216" s="92">
        <v>8</v>
      </c>
      <c r="B216" s="14" t="s">
        <v>60</v>
      </c>
      <c r="C216" s="48">
        <f>SUM(C217:C217)</f>
        <v>0</v>
      </c>
      <c r="D216" s="48">
        <f t="shared" si="95"/>
        <v>0.3</v>
      </c>
      <c r="E216" s="94">
        <f t="shared" ref="E216:K216" si="101">SUM(E217:E217)</f>
        <v>0.3</v>
      </c>
      <c r="F216" s="48">
        <f t="shared" si="101"/>
        <v>0</v>
      </c>
      <c r="G216" s="48">
        <f t="shared" si="101"/>
        <v>0</v>
      </c>
      <c r="H216" s="18">
        <f t="shared" si="101"/>
        <v>0</v>
      </c>
      <c r="I216" s="94">
        <f t="shared" si="101"/>
        <v>0</v>
      </c>
      <c r="J216" s="48">
        <f t="shared" si="101"/>
        <v>0.3</v>
      </c>
      <c r="K216" s="18">
        <f t="shared" si="101"/>
        <v>0</v>
      </c>
      <c r="M216" s="147" t="b">
        <f t="shared" si="91"/>
        <v>1</v>
      </c>
    </row>
    <row r="217" spans="1:13" ht="15" x14ac:dyDescent="0.2">
      <c r="A217" s="89"/>
      <c r="B217" s="80" t="s">
        <v>49</v>
      </c>
      <c r="C217" s="49"/>
      <c r="D217" s="23">
        <f t="shared" si="95"/>
        <v>0.3</v>
      </c>
      <c r="E217" s="30">
        <v>0.3</v>
      </c>
      <c r="F217" s="29"/>
      <c r="G217" s="29"/>
      <c r="H217" s="31"/>
      <c r="I217" s="30"/>
      <c r="J217" s="29">
        <v>0.3</v>
      </c>
      <c r="K217" s="31"/>
      <c r="M217" s="147" t="b">
        <f t="shared" si="91"/>
        <v>1</v>
      </c>
    </row>
    <row r="218" spans="1:13" ht="15" x14ac:dyDescent="0.2">
      <c r="A218" s="92">
        <v>9</v>
      </c>
      <c r="B218" s="14" t="s">
        <v>61</v>
      </c>
      <c r="C218" s="48">
        <f>SUM(C219:C219)</f>
        <v>0</v>
      </c>
      <c r="D218" s="48">
        <f t="shared" si="95"/>
        <v>0.1</v>
      </c>
      <c r="E218" s="94">
        <f t="shared" ref="E218:K218" si="102">SUM(E219:E219)</f>
        <v>0.1</v>
      </c>
      <c r="F218" s="48">
        <f t="shared" si="102"/>
        <v>0</v>
      </c>
      <c r="G218" s="48">
        <f t="shared" si="102"/>
        <v>0</v>
      </c>
      <c r="H218" s="18">
        <f t="shared" si="102"/>
        <v>0</v>
      </c>
      <c r="I218" s="94">
        <f t="shared" si="102"/>
        <v>0</v>
      </c>
      <c r="J218" s="48">
        <f t="shared" si="102"/>
        <v>0.1</v>
      </c>
      <c r="K218" s="18">
        <f t="shared" si="102"/>
        <v>0</v>
      </c>
      <c r="M218" s="147" t="b">
        <f t="shared" si="91"/>
        <v>1</v>
      </c>
    </row>
    <row r="219" spans="1:13" ht="15.75" thickBot="1" x14ac:dyDescent="0.25">
      <c r="A219" s="95"/>
      <c r="B219" s="61" t="s">
        <v>49</v>
      </c>
      <c r="C219" s="96"/>
      <c r="D219" s="57">
        <f t="shared" si="95"/>
        <v>0.1</v>
      </c>
      <c r="E219" s="58">
        <v>0.1</v>
      </c>
      <c r="F219" s="56"/>
      <c r="G219" s="56"/>
      <c r="H219" s="59"/>
      <c r="I219" s="58"/>
      <c r="J219" s="56">
        <v>0.1</v>
      </c>
      <c r="K219" s="59"/>
      <c r="M219" s="147" t="b">
        <f t="shared" si="91"/>
        <v>1</v>
      </c>
    </row>
    <row r="220" spans="1:13" ht="15.75" thickBot="1" x14ac:dyDescent="0.25">
      <c r="A220" s="188" t="s">
        <v>62</v>
      </c>
      <c r="B220" s="193"/>
      <c r="C220" s="165">
        <f>C205+C209+C211+C214+C216+C218+C207+C203+C201</f>
        <v>0</v>
      </c>
      <c r="D220" s="165">
        <f t="shared" ref="D220:K220" si="103">D205+D209+D211+D214+D216+D218+D207+D203+D201</f>
        <v>4.8</v>
      </c>
      <c r="E220" s="165">
        <f t="shared" si="103"/>
        <v>4.8</v>
      </c>
      <c r="F220" s="165">
        <f t="shared" si="103"/>
        <v>0</v>
      </c>
      <c r="G220" s="165">
        <f t="shared" si="103"/>
        <v>0</v>
      </c>
      <c r="H220" s="165">
        <f t="shared" si="103"/>
        <v>0</v>
      </c>
      <c r="I220" s="165">
        <f t="shared" si="103"/>
        <v>0</v>
      </c>
      <c r="J220" s="165">
        <f t="shared" si="103"/>
        <v>4.8</v>
      </c>
      <c r="K220" s="165">
        <f t="shared" si="103"/>
        <v>0</v>
      </c>
      <c r="M220" s="147" t="b">
        <f t="shared" si="91"/>
        <v>1</v>
      </c>
    </row>
    <row r="221" spans="1:13" ht="15" x14ac:dyDescent="0.2">
      <c r="A221" s="117"/>
      <c r="B221" s="118" t="s">
        <v>46</v>
      </c>
      <c r="C221" s="107">
        <v>0</v>
      </c>
      <c r="D221" s="120">
        <v>0</v>
      </c>
      <c r="E221" s="125">
        <v>0</v>
      </c>
      <c r="F221" s="126">
        <v>0</v>
      </c>
      <c r="G221" s="126">
        <v>0</v>
      </c>
      <c r="H221" s="127">
        <v>0</v>
      </c>
      <c r="I221" s="106">
        <v>0</v>
      </c>
      <c r="J221" s="107">
        <v>0</v>
      </c>
      <c r="K221" s="98">
        <v>0</v>
      </c>
      <c r="M221" s="147" t="b">
        <f t="shared" si="91"/>
        <v>1</v>
      </c>
    </row>
    <row r="222" spans="1:13" ht="15" x14ac:dyDescent="0.2">
      <c r="A222" s="6"/>
      <c r="B222" s="66" t="s">
        <v>47</v>
      </c>
      <c r="C222" s="107">
        <v>0</v>
      </c>
      <c r="D222" s="68">
        <v>0</v>
      </c>
      <c r="E222" s="69">
        <v>0</v>
      </c>
      <c r="F222" s="70">
        <v>0</v>
      </c>
      <c r="G222" s="70">
        <v>0</v>
      </c>
      <c r="H222" s="71">
        <v>0</v>
      </c>
      <c r="I222" s="69">
        <v>0</v>
      </c>
      <c r="J222" s="70">
        <v>0</v>
      </c>
      <c r="K222" s="71">
        <v>0</v>
      </c>
      <c r="M222" s="147" t="b">
        <f t="shared" si="91"/>
        <v>1</v>
      </c>
    </row>
    <row r="223" spans="1:13" ht="15" x14ac:dyDescent="0.2">
      <c r="A223" s="6"/>
      <c r="B223" s="66" t="s">
        <v>49</v>
      </c>
      <c r="C223" s="70">
        <f>C206+C208+C212+C215+C217+C219+C210</f>
        <v>0</v>
      </c>
      <c r="D223" s="68">
        <f t="shared" ref="D223:K223" si="104">D206+D208+D212+D215+D217+D219+D210</f>
        <v>2.0000000000000004</v>
      </c>
      <c r="E223" s="69">
        <f t="shared" si="104"/>
        <v>2.0000000000000004</v>
      </c>
      <c r="F223" s="70">
        <f t="shared" si="104"/>
        <v>0</v>
      </c>
      <c r="G223" s="70">
        <f t="shared" si="104"/>
        <v>0</v>
      </c>
      <c r="H223" s="71">
        <f t="shared" si="104"/>
        <v>0</v>
      </c>
      <c r="I223" s="69">
        <f t="shared" si="104"/>
        <v>0</v>
      </c>
      <c r="J223" s="70">
        <f t="shared" si="104"/>
        <v>2.0000000000000004</v>
      </c>
      <c r="K223" s="71">
        <f t="shared" si="104"/>
        <v>0</v>
      </c>
      <c r="M223" s="147" t="b">
        <f t="shared" si="91"/>
        <v>1</v>
      </c>
    </row>
    <row r="224" spans="1:13" ht="15" x14ac:dyDescent="0.2">
      <c r="A224" s="6"/>
      <c r="B224" s="66" t="s">
        <v>50</v>
      </c>
      <c r="C224" s="70">
        <f>C204+C213+C202</f>
        <v>0</v>
      </c>
      <c r="D224" s="68">
        <f t="shared" ref="D224:K224" si="105">D204+D213+D202</f>
        <v>2.8</v>
      </c>
      <c r="E224" s="69">
        <f t="shared" si="105"/>
        <v>2.8</v>
      </c>
      <c r="F224" s="70">
        <f t="shared" si="105"/>
        <v>0</v>
      </c>
      <c r="G224" s="70">
        <f t="shared" si="105"/>
        <v>0</v>
      </c>
      <c r="H224" s="71">
        <f t="shared" si="105"/>
        <v>0</v>
      </c>
      <c r="I224" s="69">
        <f t="shared" si="105"/>
        <v>0</v>
      </c>
      <c r="J224" s="70">
        <f t="shared" si="105"/>
        <v>2.8</v>
      </c>
      <c r="K224" s="71">
        <f t="shared" si="105"/>
        <v>0</v>
      </c>
      <c r="M224" s="147" t="b">
        <f t="shared" si="91"/>
        <v>1</v>
      </c>
    </row>
    <row r="225" spans="1:13" ht="15.75" thickBot="1" x14ac:dyDescent="0.25">
      <c r="A225" s="7"/>
      <c r="B225" s="166" t="s">
        <v>51</v>
      </c>
      <c r="C225" s="75">
        <v>0</v>
      </c>
      <c r="D225" s="167">
        <v>0</v>
      </c>
      <c r="E225" s="74">
        <v>0</v>
      </c>
      <c r="F225" s="75">
        <v>0</v>
      </c>
      <c r="G225" s="75">
        <v>0</v>
      </c>
      <c r="H225" s="76">
        <v>0</v>
      </c>
      <c r="I225" s="74">
        <v>0</v>
      </c>
      <c r="J225" s="75">
        <v>0</v>
      </c>
      <c r="K225" s="76">
        <v>0</v>
      </c>
      <c r="M225" s="147" t="b">
        <f t="shared" si="91"/>
        <v>1</v>
      </c>
    </row>
    <row r="226" spans="1:13" ht="15.75" thickBot="1" x14ac:dyDescent="0.25">
      <c r="A226" s="188" t="s">
        <v>28</v>
      </c>
      <c r="B226" s="189"/>
      <c r="C226" s="162">
        <f>C47+C193+C220</f>
        <v>1185.79</v>
      </c>
      <c r="D226" s="168">
        <f>SUM(E226:H226)</f>
        <v>51730.79</v>
      </c>
      <c r="E226" s="161">
        <f>E47+E193+E220</f>
        <v>33542.29</v>
      </c>
      <c r="F226" s="162">
        <f>F47+F193+F220</f>
        <v>18090</v>
      </c>
      <c r="G226" s="162">
        <f>G47+G193+G220</f>
        <v>84.5</v>
      </c>
      <c r="H226" s="160">
        <f>H47+H193+H220</f>
        <v>14</v>
      </c>
      <c r="I226" s="161">
        <f>I47+I193+I220</f>
        <v>82.550000000000011</v>
      </c>
      <c r="J226" s="162">
        <f>J47+J193+J220</f>
        <v>47841.440000000002</v>
      </c>
      <c r="K226" s="160">
        <f>K47+K193+K220</f>
        <v>3806.8</v>
      </c>
      <c r="M226" s="147" t="b">
        <f t="shared" si="91"/>
        <v>1</v>
      </c>
    </row>
    <row r="227" spans="1:13" ht="15" x14ac:dyDescent="0.2">
      <c r="A227" s="119"/>
      <c r="B227" s="109" t="s">
        <v>46</v>
      </c>
      <c r="C227" s="134">
        <f>C48+C194+C221</f>
        <v>36</v>
      </c>
      <c r="D227" s="169">
        <f>SUM(E227:H227)</f>
        <v>1454.5</v>
      </c>
      <c r="E227" s="133">
        <f>E48+E194+E221</f>
        <v>454.5</v>
      </c>
      <c r="F227" s="134">
        <f>F48+F194+F221</f>
        <v>1000</v>
      </c>
      <c r="G227" s="134">
        <f>G48+G194+G221</f>
        <v>0</v>
      </c>
      <c r="H227" s="132">
        <f>H48+H194+H221</f>
        <v>0</v>
      </c>
      <c r="I227" s="133">
        <f>I48+I194+I221</f>
        <v>25</v>
      </c>
      <c r="J227" s="169">
        <f>J48+J194+J221</f>
        <v>1422.2</v>
      </c>
      <c r="K227" s="132">
        <f>K48+K194+K221</f>
        <v>7.3</v>
      </c>
      <c r="M227" s="147" t="b">
        <f t="shared" si="91"/>
        <v>1</v>
      </c>
    </row>
    <row r="228" spans="1:13" ht="15" x14ac:dyDescent="0.2">
      <c r="A228" s="8"/>
      <c r="B228" s="66" t="s">
        <v>47</v>
      </c>
      <c r="C228" s="138">
        <f>C49+C195+C222</f>
        <v>0</v>
      </c>
      <c r="D228" s="139">
        <f t="shared" si="95"/>
        <v>17156</v>
      </c>
      <c r="E228" s="137">
        <f>E49+E195+E222</f>
        <v>4796</v>
      </c>
      <c r="F228" s="138">
        <f>F49+F195+F222</f>
        <v>12360</v>
      </c>
      <c r="G228" s="138">
        <f>G49+G195+G222</f>
        <v>0</v>
      </c>
      <c r="H228" s="136">
        <f>H49+H195+H222</f>
        <v>0</v>
      </c>
      <c r="I228" s="137">
        <f>I49+I195+I222</f>
        <v>0</v>
      </c>
      <c r="J228" s="138">
        <f>J49+J195+J222</f>
        <v>15292</v>
      </c>
      <c r="K228" s="136">
        <f>K49+K195+K222</f>
        <v>1864</v>
      </c>
      <c r="M228" s="147" t="b">
        <f t="shared" si="91"/>
        <v>1</v>
      </c>
    </row>
    <row r="229" spans="1:13" ht="15" x14ac:dyDescent="0.2">
      <c r="A229" s="8"/>
      <c r="B229" s="66" t="s">
        <v>48</v>
      </c>
      <c r="C229" s="138">
        <f>C196+C50</f>
        <v>0</v>
      </c>
      <c r="D229" s="139">
        <f>D196+D50</f>
        <v>5864</v>
      </c>
      <c r="E229" s="137">
        <f>E196+E50</f>
        <v>2534</v>
      </c>
      <c r="F229" s="138">
        <f>F196+F50</f>
        <v>3330</v>
      </c>
      <c r="G229" s="138">
        <f>G196+G50</f>
        <v>0</v>
      </c>
      <c r="H229" s="136">
        <f>H196+H50</f>
        <v>0</v>
      </c>
      <c r="I229" s="137">
        <f>I196+I50</f>
        <v>0</v>
      </c>
      <c r="J229" s="138">
        <f>J196+J50</f>
        <v>5864</v>
      </c>
      <c r="K229" s="136">
        <f>K196+K50</f>
        <v>0</v>
      </c>
      <c r="M229" s="147" t="b">
        <f t="shared" si="91"/>
        <v>1</v>
      </c>
    </row>
    <row r="230" spans="1:13" ht="15" x14ac:dyDescent="0.2">
      <c r="A230" s="8"/>
      <c r="B230" s="66" t="s">
        <v>49</v>
      </c>
      <c r="C230" s="170">
        <f>C197+C51+C223</f>
        <v>179.7</v>
      </c>
      <c r="D230" s="170">
        <f t="shared" si="95"/>
        <v>9340.2000000000025</v>
      </c>
      <c r="E230" s="171">
        <f>E197+E51+E223</f>
        <v>8407.7000000000025</v>
      </c>
      <c r="F230" s="170">
        <f>F197+F51+F223</f>
        <v>900</v>
      </c>
      <c r="G230" s="170">
        <f>G197+G51+G223</f>
        <v>18.5</v>
      </c>
      <c r="H230" s="172">
        <f>H197+H51+H223</f>
        <v>14</v>
      </c>
      <c r="I230" s="171">
        <f>I197+I51+I223</f>
        <v>36.799999999999997</v>
      </c>
      <c r="J230" s="170">
        <f>J197+J51+J223</f>
        <v>7589.9</v>
      </c>
      <c r="K230" s="172">
        <f>K197+K51+K223</f>
        <v>1713.5</v>
      </c>
      <c r="M230" s="147" t="b">
        <f t="shared" si="91"/>
        <v>1</v>
      </c>
    </row>
    <row r="231" spans="1:13" ht="15" x14ac:dyDescent="0.2">
      <c r="A231" s="8"/>
      <c r="B231" s="66" t="s">
        <v>50</v>
      </c>
      <c r="C231" s="138">
        <f>C224+C198+C52</f>
        <v>947.68999999999994</v>
      </c>
      <c r="D231" s="139">
        <f>D224+D198+D52</f>
        <v>1033.5900000000001</v>
      </c>
      <c r="E231" s="137">
        <f>E224+E198+E52</f>
        <v>967.59</v>
      </c>
      <c r="F231" s="138">
        <f>F224+F198+F52</f>
        <v>0</v>
      </c>
      <c r="G231" s="138">
        <f>G224+G198+G52</f>
        <v>66</v>
      </c>
      <c r="H231" s="136">
        <f>H224+H198+H52</f>
        <v>0</v>
      </c>
      <c r="I231" s="137">
        <f>I224+I198+I52</f>
        <v>12.25</v>
      </c>
      <c r="J231" s="138">
        <f>J224+J198+J52</f>
        <v>1021.34</v>
      </c>
      <c r="K231" s="136">
        <f>K224+K198+K52</f>
        <v>0</v>
      </c>
      <c r="M231" s="147" t="b">
        <f t="shared" si="91"/>
        <v>1</v>
      </c>
    </row>
    <row r="232" spans="1:13" ht="15.75" thickBot="1" x14ac:dyDescent="0.25">
      <c r="A232" s="9"/>
      <c r="B232" s="166" t="s">
        <v>51</v>
      </c>
      <c r="C232" s="144">
        <f>C225+C199+C53</f>
        <v>22.4</v>
      </c>
      <c r="D232" s="173">
        <f t="shared" si="95"/>
        <v>16882.5</v>
      </c>
      <c r="E232" s="143">
        <f>E225+E199+E53</f>
        <v>16382.5</v>
      </c>
      <c r="F232" s="144">
        <f>F225+F199+F53</f>
        <v>500</v>
      </c>
      <c r="G232" s="144">
        <f>G225+G199+G53</f>
        <v>0</v>
      </c>
      <c r="H232" s="142">
        <f>H225+H199+H53</f>
        <v>0</v>
      </c>
      <c r="I232" s="143">
        <f>I225+I199+I53</f>
        <v>8.5</v>
      </c>
      <c r="J232" s="144">
        <f>J225+J199+J53</f>
        <v>16652</v>
      </c>
      <c r="K232" s="142">
        <f>K225+K199+K53</f>
        <v>222</v>
      </c>
      <c r="M232" s="147" t="b">
        <f t="shared" si="91"/>
        <v>1</v>
      </c>
    </row>
    <row r="233" spans="1:13" ht="15" x14ac:dyDescent="0.2">
      <c r="A233" s="10"/>
      <c r="B233" s="174"/>
      <c r="C233" s="163"/>
      <c r="D233" s="163"/>
      <c r="E233" s="163"/>
      <c r="F233" s="163"/>
      <c r="G233" s="163"/>
      <c r="H233" s="163"/>
      <c r="I233" s="163"/>
      <c r="J233" s="163"/>
      <c r="K233" s="163"/>
    </row>
    <row r="234" spans="1:13" ht="15" x14ac:dyDescent="0.2">
      <c r="A234" s="10"/>
      <c r="B234" s="163"/>
      <c r="C234" s="163"/>
      <c r="D234" s="163"/>
      <c r="E234" s="163"/>
      <c r="F234" s="163"/>
      <c r="G234" s="163"/>
      <c r="H234" s="163"/>
      <c r="I234" s="163"/>
      <c r="J234" s="163"/>
    </row>
    <row r="235" spans="1:13" x14ac:dyDescent="0.2">
      <c r="A235" s="11"/>
      <c r="B235" s="163"/>
      <c r="C235" s="163"/>
      <c r="D235" s="163"/>
      <c r="E235" s="163"/>
      <c r="F235" s="163"/>
      <c r="G235" s="163"/>
      <c r="H235" s="163"/>
      <c r="I235" s="163"/>
      <c r="J235" s="163"/>
    </row>
    <row r="236" spans="1:13" ht="15.75" x14ac:dyDescent="0.2">
      <c r="A236" s="175"/>
      <c r="B236" s="176"/>
    </row>
    <row r="237" spans="1:13" s="177" customFormat="1" ht="15.75" x14ac:dyDescent="0.2">
      <c r="A237" s="175"/>
      <c r="B237" s="146"/>
      <c r="F237" s="178"/>
    </row>
    <row r="238" spans="1:13" s="177" customFormat="1" ht="15.75" x14ac:dyDescent="0.2">
      <c r="A238" s="179"/>
    </row>
    <row r="239" spans="1:13" x14ac:dyDescent="0.2">
      <c r="A239" s="180"/>
    </row>
    <row r="240" spans="1:13" x14ac:dyDescent="0.2">
      <c r="A240" s="181"/>
      <c r="B240" s="182"/>
      <c r="C240" s="182"/>
      <c r="D240" s="182"/>
      <c r="E240" s="182"/>
    </row>
  </sheetData>
  <autoFilter ref="B1:B240"/>
  <mergeCells count="24">
    <mergeCell ref="A10:K10"/>
    <mergeCell ref="E5:H5"/>
    <mergeCell ref="E6:F6"/>
    <mergeCell ref="E7:E8"/>
    <mergeCell ref="G6:G8"/>
    <mergeCell ref="H6:H8"/>
    <mergeCell ref="I5:K5"/>
    <mergeCell ref="I6:I8"/>
    <mergeCell ref="J6:J8"/>
    <mergeCell ref="K6:K8"/>
    <mergeCell ref="A1:K1"/>
    <mergeCell ref="A2:K2"/>
    <mergeCell ref="A5:A8"/>
    <mergeCell ref="C5:C8"/>
    <mergeCell ref="D5:D8"/>
    <mergeCell ref="B5:B8"/>
    <mergeCell ref="A3:K3"/>
    <mergeCell ref="A240:E240"/>
    <mergeCell ref="A54:K54"/>
    <mergeCell ref="A47:B47"/>
    <mergeCell ref="A193:B193"/>
    <mergeCell ref="A200:K200"/>
    <mergeCell ref="A226:B226"/>
    <mergeCell ref="A220:B220"/>
  </mergeCells>
  <phoneticPr fontId="2" type="noConversion"/>
  <pageMargins left="1.3779527559055118" right="0.39370078740157483" top="0.59055118110236227" bottom="0.39370078740157483" header="0.51181102362204722" footer="0.51181102362204722"/>
  <pageSetup paperSize="9" scale="80" orientation="landscape" horizontalDpi="4294967294" verticalDpi="4294967294" r:id="rId1"/>
  <headerFooter alignWithMargins="0"/>
  <rowBreaks count="4" manualBreakCount="4">
    <brk id="77" max="10" man="1"/>
    <brk id="116" max="10" man="1"/>
    <brk id="159" max="10" man="1"/>
    <brk id="19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2"/>
  <sheetViews>
    <sheetView topLeftCell="A106" workbookViewId="0">
      <selection activeCell="H106" sqref="H1:H1048576"/>
    </sheetView>
  </sheetViews>
  <sheetFormatPr defaultColWidth="9.140625" defaultRowHeight="12.75" x14ac:dyDescent="0.2"/>
  <cols>
    <col min="1" max="1" width="9.140625" style="2"/>
    <col min="2" max="16384" width="9.140625" style="1"/>
  </cols>
  <sheetData>
    <row r="4" spans="1:11" ht="15" x14ac:dyDescent="0.2">
      <c r="A4" s="20">
        <v>1</v>
      </c>
      <c r="B4" s="77" t="s">
        <v>8</v>
      </c>
      <c r="C4" s="65">
        <f>SUM(C5:C10)</f>
        <v>183.35</v>
      </c>
      <c r="D4" s="78"/>
      <c r="E4" s="79"/>
      <c r="F4" s="65"/>
      <c r="G4" s="65"/>
      <c r="H4" s="63"/>
      <c r="I4" s="79"/>
      <c r="J4" s="65"/>
      <c r="K4" s="63"/>
    </row>
    <row r="5" spans="1:11" ht="15" x14ac:dyDescent="0.2">
      <c r="A5" s="27"/>
      <c r="B5" s="28" t="s">
        <v>46</v>
      </c>
      <c r="C5" s="29">
        <v>17</v>
      </c>
      <c r="D5" s="51">
        <f t="shared" ref="D5:D142" si="0">SUM(E5:H5)</f>
        <v>8</v>
      </c>
      <c r="E5" s="30">
        <v>8</v>
      </c>
      <c r="F5" s="29"/>
      <c r="G5" s="29"/>
      <c r="H5" s="31"/>
      <c r="I5" s="30">
        <v>6</v>
      </c>
      <c r="J5" s="29"/>
      <c r="K5" s="31">
        <v>2</v>
      </c>
    </row>
    <row r="6" spans="1:11" ht="15" x14ac:dyDescent="0.2">
      <c r="A6" s="27"/>
      <c r="B6" s="28" t="s">
        <v>47</v>
      </c>
      <c r="C6" s="29"/>
      <c r="D6" s="23">
        <f>SUM(E6:H6)</f>
        <v>17</v>
      </c>
      <c r="E6" s="30">
        <v>17</v>
      </c>
      <c r="F6" s="29"/>
      <c r="G6" s="29"/>
      <c r="H6" s="31"/>
      <c r="I6" s="30"/>
      <c r="J6" s="29">
        <v>17</v>
      </c>
      <c r="K6" s="31"/>
    </row>
    <row r="7" spans="1:11" ht="15" x14ac:dyDescent="0.2">
      <c r="A7" s="27"/>
      <c r="B7" s="28" t="s">
        <v>48</v>
      </c>
      <c r="C7" s="29"/>
      <c r="D7" s="23">
        <f>SUM(E7:H7)</f>
        <v>4</v>
      </c>
      <c r="E7" s="30">
        <v>4</v>
      </c>
      <c r="F7" s="29"/>
      <c r="G7" s="29"/>
      <c r="H7" s="31"/>
      <c r="I7" s="30"/>
      <c r="J7" s="29">
        <v>4</v>
      </c>
      <c r="K7" s="31"/>
    </row>
    <row r="8" spans="1:11" ht="15" x14ac:dyDescent="0.2">
      <c r="A8" s="27"/>
      <c r="B8" s="28" t="s">
        <v>49</v>
      </c>
      <c r="C8" s="29"/>
      <c r="D8" s="23">
        <f t="shared" si="0"/>
        <v>11.5</v>
      </c>
      <c r="E8" s="30">
        <v>11.5</v>
      </c>
      <c r="F8" s="29"/>
      <c r="G8" s="29"/>
      <c r="H8" s="31"/>
      <c r="I8" s="30"/>
      <c r="J8" s="29">
        <v>8.5</v>
      </c>
      <c r="K8" s="31">
        <v>3</v>
      </c>
    </row>
    <row r="9" spans="1:11" ht="15" x14ac:dyDescent="0.2">
      <c r="A9" s="27"/>
      <c r="B9" s="80" t="s">
        <v>50</v>
      </c>
      <c r="C9" s="29">
        <v>157.35</v>
      </c>
      <c r="D9" s="23">
        <f t="shared" si="0"/>
        <v>0.1</v>
      </c>
      <c r="E9" s="30">
        <v>0.1</v>
      </c>
      <c r="F9" s="29"/>
      <c r="G9" s="29"/>
      <c r="H9" s="31"/>
      <c r="I9" s="30"/>
      <c r="J9" s="29">
        <v>0.1</v>
      </c>
      <c r="K9" s="31"/>
    </row>
    <row r="10" spans="1:11" ht="15" x14ac:dyDescent="0.2">
      <c r="A10" s="33"/>
      <c r="B10" s="34" t="s">
        <v>51</v>
      </c>
      <c r="C10" s="35">
        <v>9</v>
      </c>
      <c r="D10" s="36">
        <f t="shared" si="0"/>
        <v>5</v>
      </c>
      <c r="E10" s="37">
        <v>5</v>
      </c>
      <c r="F10" s="35"/>
      <c r="G10" s="35"/>
      <c r="H10" s="38"/>
      <c r="I10" s="37">
        <v>5</v>
      </c>
      <c r="J10" s="35"/>
      <c r="K10" s="38"/>
    </row>
    <row r="11" spans="1:11" ht="15" x14ac:dyDescent="0.2">
      <c r="A11" s="12">
        <v>2</v>
      </c>
      <c r="B11" s="81" t="s">
        <v>9</v>
      </c>
      <c r="C11" s="15">
        <f>SUM(C12:C12)</f>
        <v>0</v>
      </c>
      <c r="D11" s="48"/>
      <c r="E11" s="17"/>
      <c r="F11" s="15"/>
      <c r="G11" s="15"/>
      <c r="H11" s="18"/>
      <c r="I11" s="17"/>
      <c r="J11" s="15"/>
      <c r="K11" s="18"/>
    </row>
    <row r="12" spans="1:11" ht="15" x14ac:dyDescent="0.2">
      <c r="A12" s="33"/>
      <c r="B12" s="34" t="s">
        <v>49</v>
      </c>
      <c r="C12" s="35"/>
      <c r="D12" s="36">
        <f t="shared" si="0"/>
        <v>2.2999999999999998</v>
      </c>
      <c r="E12" s="37">
        <v>2.2999999999999998</v>
      </c>
      <c r="F12" s="35"/>
      <c r="G12" s="35"/>
      <c r="H12" s="38"/>
      <c r="I12" s="37"/>
      <c r="J12" s="35">
        <v>2.2999999999999998</v>
      </c>
      <c r="K12" s="38"/>
    </row>
    <row r="13" spans="1:11" ht="15" x14ac:dyDescent="0.2">
      <c r="A13" s="20">
        <v>3</v>
      </c>
      <c r="B13" s="77" t="s">
        <v>88</v>
      </c>
      <c r="C13" s="65">
        <f>SUM(C14:C14)</f>
        <v>0</v>
      </c>
      <c r="D13" s="78"/>
      <c r="E13" s="79"/>
      <c r="F13" s="65"/>
      <c r="G13" s="65"/>
      <c r="H13" s="63"/>
      <c r="I13" s="79"/>
      <c r="J13" s="65"/>
      <c r="K13" s="63"/>
    </row>
    <row r="14" spans="1:11" ht="15" x14ac:dyDescent="0.2">
      <c r="A14" s="20"/>
      <c r="B14" s="83" t="s">
        <v>51</v>
      </c>
      <c r="C14" s="22"/>
      <c r="D14" s="51">
        <f t="shared" ref="D14" si="1">SUM(E14:H14)</f>
        <v>3</v>
      </c>
      <c r="E14" s="24">
        <v>3</v>
      </c>
      <c r="F14" s="22"/>
      <c r="G14" s="22"/>
      <c r="H14" s="25"/>
      <c r="I14" s="24"/>
      <c r="J14" s="22">
        <v>3</v>
      </c>
      <c r="K14" s="25"/>
    </row>
    <row r="15" spans="1:11" ht="15" x14ac:dyDescent="0.2">
      <c r="A15" s="12">
        <v>4</v>
      </c>
      <c r="B15" s="81" t="s">
        <v>10</v>
      </c>
      <c r="C15" s="15">
        <f>SUM(C16:C18)</f>
        <v>0</v>
      </c>
      <c r="D15" s="48"/>
      <c r="E15" s="17"/>
      <c r="F15" s="15"/>
      <c r="G15" s="15"/>
      <c r="H15" s="18"/>
      <c r="I15" s="17"/>
      <c r="J15" s="15"/>
      <c r="K15" s="18"/>
    </row>
    <row r="16" spans="1:11" ht="15" x14ac:dyDescent="0.2">
      <c r="A16" s="27"/>
      <c r="B16" s="28" t="s">
        <v>47</v>
      </c>
      <c r="C16" s="29"/>
      <c r="D16" s="23">
        <f t="shared" si="0"/>
        <v>20</v>
      </c>
      <c r="E16" s="30"/>
      <c r="F16" s="29">
        <v>20</v>
      </c>
      <c r="G16" s="29"/>
      <c r="H16" s="31"/>
      <c r="I16" s="30"/>
      <c r="J16" s="29">
        <v>20</v>
      </c>
      <c r="K16" s="31"/>
    </row>
    <row r="17" spans="1:11" ht="15" x14ac:dyDescent="0.2">
      <c r="A17" s="27"/>
      <c r="B17" s="28" t="s">
        <v>49</v>
      </c>
      <c r="C17" s="29"/>
      <c r="D17" s="23">
        <f t="shared" si="0"/>
        <v>100</v>
      </c>
      <c r="E17" s="30">
        <v>100</v>
      </c>
      <c r="F17" s="29"/>
      <c r="G17" s="29"/>
      <c r="H17" s="31"/>
      <c r="I17" s="30"/>
      <c r="J17" s="29">
        <v>100</v>
      </c>
      <c r="K17" s="31"/>
    </row>
    <row r="18" spans="1:11" ht="15" x14ac:dyDescent="0.2">
      <c r="A18" s="55"/>
      <c r="B18" s="85" t="s">
        <v>50</v>
      </c>
      <c r="C18" s="56"/>
      <c r="D18" s="57">
        <f t="shared" si="0"/>
        <v>5</v>
      </c>
      <c r="E18" s="58">
        <v>5</v>
      </c>
      <c r="F18" s="56"/>
      <c r="G18" s="56"/>
      <c r="H18" s="59"/>
      <c r="I18" s="58"/>
      <c r="J18" s="56">
        <v>5</v>
      </c>
      <c r="K18" s="59"/>
    </row>
    <row r="19" spans="1:11" ht="15" x14ac:dyDescent="0.2">
      <c r="A19" s="12">
        <v>5</v>
      </c>
      <c r="B19" s="14" t="s">
        <v>85</v>
      </c>
      <c r="C19" s="15">
        <f>SUM(C20)</f>
        <v>0</v>
      </c>
      <c r="D19" s="48"/>
      <c r="E19" s="17"/>
      <c r="F19" s="15"/>
      <c r="G19" s="15"/>
      <c r="H19" s="18"/>
      <c r="I19" s="19"/>
      <c r="J19" s="15"/>
      <c r="K19" s="18"/>
    </row>
    <row r="20" spans="1:11" ht="15" x14ac:dyDescent="0.2">
      <c r="A20" s="27"/>
      <c r="B20" s="28" t="s">
        <v>49</v>
      </c>
      <c r="C20" s="29"/>
      <c r="D20" s="23">
        <f>SUM(E20:H20)</f>
        <v>1</v>
      </c>
      <c r="E20" s="30">
        <v>1</v>
      </c>
      <c r="F20" s="29"/>
      <c r="G20" s="29"/>
      <c r="H20" s="31"/>
      <c r="I20" s="32"/>
      <c r="J20" s="29">
        <v>1</v>
      </c>
      <c r="K20" s="31"/>
    </row>
    <row r="21" spans="1:11" ht="15" x14ac:dyDescent="0.2">
      <c r="A21" s="12">
        <v>6</v>
      </c>
      <c r="B21" s="81" t="s">
        <v>11</v>
      </c>
      <c r="C21" s="15">
        <f>SUM(C22:C23)</f>
        <v>19</v>
      </c>
      <c r="D21" s="48"/>
      <c r="E21" s="17"/>
      <c r="F21" s="15"/>
      <c r="G21" s="15"/>
      <c r="H21" s="18"/>
      <c r="I21" s="17"/>
      <c r="J21" s="15"/>
      <c r="K21" s="18"/>
    </row>
    <row r="22" spans="1:11" ht="15" x14ac:dyDescent="0.2">
      <c r="A22" s="128"/>
      <c r="B22" s="87" t="s">
        <v>46</v>
      </c>
      <c r="C22" s="53">
        <v>19</v>
      </c>
      <c r="D22" s="64">
        <f t="shared" si="0"/>
        <v>19</v>
      </c>
      <c r="E22" s="52">
        <v>19</v>
      </c>
      <c r="F22" s="53"/>
      <c r="G22" s="53"/>
      <c r="H22" s="54"/>
      <c r="I22" s="52">
        <v>19</v>
      </c>
      <c r="J22" s="53"/>
      <c r="K22" s="54"/>
    </row>
    <row r="23" spans="1:11" ht="15" x14ac:dyDescent="0.2">
      <c r="A23" s="55"/>
      <c r="B23" s="61" t="s">
        <v>48</v>
      </c>
      <c r="C23" s="56"/>
      <c r="D23" s="57">
        <f t="shared" si="0"/>
        <v>15</v>
      </c>
      <c r="E23" s="58">
        <v>15</v>
      </c>
      <c r="F23" s="56"/>
      <c r="G23" s="56"/>
      <c r="H23" s="59"/>
      <c r="I23" s="58"/>
      <c r="J23" s="56">
        <v>15</v>
      </c>
      <c r="K23" s="59"/>
    </row>
    <row r="24" spans="1:11" ht="15" x14ac:dyDescent="0.2">
      <c r="A24" s="12">
        <v>7</v>
      </c>
      <c r="B24" s="14" t="s">
        <v>75</v>
      </c>
      <c r="C24" s="13"/>
      <c r="D24" s="48"/>
      <c r="E24" s="17"/>
      <c r="F24" s="15"/>
      <c r="G24" s="15"/>
      <c r="H24" s="18"/>
      <c r="I24" s="19"/>
      <c r="J24" s="15"/>
      <c r="K24" s="18"/>
    </row>
    <row r="25" spans="1:11" ht="15" x14ac:dyDescent="0.2">
      <c r="A25" s="33"/>
      <c r="B25" s="34" t="s">
        <v>50</v>
      </c>
      <c r="C25" s="35"/>
      <c r="D25" s="36">
        <f t="shared" si="0"/>
        <v>3</v>
      </c>
      <c r="E25" s="37">
        <v>3</v>
      </c>
      <c r="F25" s="35"/>
      <c r="G25" s="35"/>
      <c r="H25" s="38"/>
      <c r="I25" s="39"/>
      <c r="J25" s="35">
        <v>3</v>
      </c>
      <c r="K25" s="38"/>
    </row>
    <row r="26" spans="1:11" ht="15" x14ac:dyDescent="0.2">
      <c r="A26" s="12">
        <v>8</v>
      </c>
      <c r="B26" s="81" t="s">
        <v>12</v>
      </c>
      <c r="C26" s="15">
        <f>SUM(C27:C32)</f>
        <v>0</v>
      </c>
      <c r="D26" s="48"/>
      <c r="E26" s="17"/>
      <c r="F26" s="15"/>
      <c r="G26" s="15"/>
      <c r="H26" s="18"/>
      <c r="I26" s="17"/>
      <c r="J26" s="15"/>
      <c r="K26" s="18"/>
    </row>
    <row r="27" spans="1:11" ht="15" x14ac:dyDescent="0.2">
      <c r="A27" s="27"/>
      <c r="B27" s="28" t="s">
        <v>46</v>
      </c>
      <c r="C27" s="29"/>
      <c r="D27" s="23">
        <f>SUM(E27:H27)</f>
        <v>100</v>
      </c>
      <c r="E27" s="30">
        <v>100</v>
      </c>
      <c r="F27" s="29"/>
      <c r="G27" s="29"/>
      <c r="H27" s="31"/>
      <c r="I27" s="30"/>
      <c r="J27" s="29">
        <v>100</v>
      </c>
      <c r="K27" s="31"/>
    </row>
    <row r="28" spans="1:11" ht="15" x14ac:dyDescent="0.2">
      <c r="A28" s="27"/>
      <c r="B28" s="28" t="s">
        <v>47</v>
      </c>
      <c r="C28" s="29"/>
      <c r="D28" s="23">
        <f>SUM(E28:H28)</f>
        <v>100</v>
      </c>
      <c r="E28" s="30">
        <v>100</v>
      </c>
      <c r="F28" s="29"/>
      <c r="G28" s="29"/>
      <c r="H28" s="31"/>
      <c r="I28" s="30"/>
      <c r="J28" s="29">
        <v>100</v>
      </c>
      <c r="K28" s="31"/>
    </row>
    <row r="29" spans="1:11" ht="15" x14ac:dyDescent="0.2">
      <c r="A29" s="27"/>
      <c r="B29" s="28" t="s">
        <v>48</v>
      </c>
      <c r="C29" s="29"/>
      <c r="D29" s="23">
        <f>SUM(E29:H29)</f>
        <v>200</v>
      </c>
      <c r="E29" s="30">
        <v>200</v>
      </c>
      <c r="F29" s="29"/>
      <c r="G29" s="29"/>
      <c r="H29" s="31"/>
      <c r="I29" s="30"/>
      <c r="J29" s="29">
        <v>200</v>
      </c>
      <c r="K29" s="31"/>
    </row>
    <row r="30" spans="1:11" ht="15" x14ac:dyDescent="0.2">
      <c r="A30" s="27"/>
      <c r="B30" s="28" t="s">
        <v>49</v>
      </c>
      <c r="C30" s="29"/>
      <c r="D30" s="23">
        <f t="shared" si="0"/>
        <v>1050</v>
      </c>
      <c r="E30" s="30">
        <v>1050</v>
      </c>
      <c r="F30" s="29"/>
      <c r="G30" s="29"/>
      <c r="H30" s="31"/>
      <c r="I30" s="30"/>
      <c r="J30" s="29">
        <v>550</v>
      </c>
      <c r="K30" s="31">
        <v>500</v>
      </c>
    </row>
    <row r="31" spans="1:11" ht="15" x14ac:dyDescent="0.2">
      <c r="A31" s="27"/>
      <c r="B31" s="80" t="s">
        <v>50</v>
      </c>
      <c r="C31" s="29"/>
      <c r="D31" s="23">
        <f t="shared" si="0"/>
        <v>30</v>
      </c>
      <c r="E31" s="30">
        <v>30</v>
      </c>
      <c r="F31" s="29"/>
      <c r="G31" s="29"/>
      <c r="H31" s="31"/>
      <c r="I31" s="30"/>
      <c r="J31" s="29">
        <v>30</v>
      </c>
      <c r="K31" s="31"/>
    </row>
    <row r="32" spans="1:11" ht="15" x14ac:dyDescent="0.2">
      <c r="A32" s="33"/>
      <c r="B32" s="82" t="s">
        <v>51</v>
      </c>
      <c r="C32" s="35"/>
      <c r="D32" s="36">
        <f t="shared" si="0"/>
        <v>2650</v>
      </c>
      <c r="E32" s="37">
        <v>2650</v>
      </c>
      <c r="F32" s="35"/>
      <c r="G32" s="35"/>
      <c r="H32" s="38"/>
      <c r="I32" s="37"/>
      <c r="J32" s="35">
        <v>2650</v>
      </c>
      <c r="K32" s="38"/>
    </row>
    <row r="33" spans="1:11" ht="15" x14ac:dyDescent="0.2">
      <c r="A33" s="12">
        <v>9</v>
      </c>
      <c r="B33" s="81" t="s">
        <v>13</v>
      </c>
      <c r="C33" s="15">
        <f>SUM(C34:C35)</f>
        <v>0</v>
      </c>
      <c r="D33" s="48"/>
      <c r="E33" s="17"/>
      <c r="F33" s="15"/>
      <c r="G33" s="15"/>
      <c r="H33" s="18"/>
      <c r="I33" s="17"/>
      <c r="J33" s="15"/>
      <c r="K33" s="18"/>
    </row>
    <row r="34" spans="1:11" ht="15" x14ac:dyDescent="0.2">
      <c r="A34" s="55"/>
      <c r="B34" s="61" t="s">
        <v>47</v>
      </c>
      <c r="C34" s="56"/>
      <c r="D34" s="57">
        <f t="shared" si="0"/>
        <v>150</v>
      </c>
      <c r="E34" s="58">
        <v>150</v>
      </c>
      <c r="F34" s="56"/>
      <c r="G34" s="56"/>
      <c r="H34" s="59"/>
      <c r="I34" s="58"/>
      <c r="J34" s="56">
        <v>150</v>
      </c>
      <c r="K34" s="59"/>
    </row>
    <row r="35" spans="1:11" ht="15" x14ac:dyDescent="0.2">
      <c r="A35" s="33"/>
      <c r="B35" s="82" t="s">
        <v>48</v>
      </c>
      <c r="C35" s="35"/>
      <c r="D35" s="36">
        <f t="shared" si="0"/>
        <v>200</v>
      </c>
      <c r="E35" s="37">
        <v>200</v>
      </c>
      <c r="F35" s="35"/>
      <c r="G35" s="35"/>
      <c r="H35" s="38"/>
      <c r="I35" s="37"/>
      <c r="J35" s="35">
        <v>200</v>
      </c>
      <c r="K35" s="38"/>
    </row>
    <row r="36" spans="1:11" ht="15" x14ac:dyDescent="0.2">
      <c r="A36" s="12">
        <v>10</v>
      </c>
      <c r="B36" s="81" t="s">
        <v>14</v>
      </c>
      <c r="C36" s="15">
        <f>SUM(C37:C41)</f>
        <v>0</v>
      </c>
      <c r="D36" s="48"/>
      <c r="E36" s="17"/>
      <c r="F36" s="15"/>
      <c r="G36" s="15"/>
      <c r="H36" s="18"/>
      <c r="I36" s="17"/>
      <c r="J36" s="15"/>
      <c r="K36" s="18"/>
    </row>
    <row r="37" spans="1:11" ht="15" x14ac:dyDescent="0.2">
      <c r="A37" s="27"/>
      <c r="B37" s="28" t="s">
        <v>46</v>
      </c>
      <c r="C37" s="29"/>
      <c r="D37" s="23">
        <f t="shared" si="0"/>
        <v>100</v>
      </c>
      <c r="E37" s="30">
        <v>100</v>
      </c>
      <c r="F37" s="29"/>
      <c r="G37" s="29"/>
      <c r="H37" s="31"/>
      <c r="I37" s="30"/>
      <c r="J37" s="29">
        <v>100</v>
      </c>
      <c r="K37" s="31"/>
    </row>
    <row r="38" spans="1:11" ht="15" x14ac:dyDescent="0.2">
      <c r="A38" s="27"/>
      <c r="B38" s="28" t="s">
        <v>47</v>
      </c>
      <c r="C38" s="29"/>
      <c r="D38" s="23">
        <f t="shared" si="0"/>
        <v>2350</v>
      </c>
      <c r="E38" s="30">
        <v>500</v>
      </c>
      <c r="F38" s="29">
        <v>1850</v>
      </c>
      <c r="G38" s="29"/>
      <c r="H38" s="31"/>
      <c r="I38" s="30"/>
      <c r="J38" s="29">
        <v>500</v>
      </c>
      <c r="K38" s="31">
        <v>1850</v>
      </c>
    </row>
    <row r="39" spans="1:11" ht="15" x14ac:dyDescent="0.2">
      <c r="A39" s="27"/>
      <c r="B39" s="28" t="s">
        <v>49</v>
      </c>
      <c r="C39" s="29"/>
      <c r="D39" s="23">
        <f t="shared" si="0"/>
        <v>3710</v>
      </c>
      <c r="E39" s="30">
        <v>3210</v>
      </c>
      <c r="F39" s="29">
        <v>500</v>
      </c>
      <c r="G39" s="29"/>
      <c r="H39" s="31"/>
      <c r="I39" s="30"/>
      <c r="J39" s="29">
        <v>3410</v>
      </c>
      <c r="K39" s="31">
        <v>300</v>
      </c>
    </row>
    <row r="40" spans="1:11" ht="15" x14ac:dyDescent="0.2">
      <c r="A40" s="27"/>
      <c r="B40" s="80" t="s">
        <v>50</v>
      </c>
      <c r="C40" s="29"/>
      <c r="D40" s="23">
        <f t="shared" si="0"/>
        <v>230</v>
      </c>
      <c r="E40" s="30">
        <v>230</v>
      </c>
      <c r="F40" s="29"/>
      <c r="G40" s="29"/>
      <c r="H40" s="31"/>
      <c r="I40" s="30"/>
      <c r="J40" s="29">
        <v>230</v>
      </c>
      <c r="K40" s="31"/>
    </row>
    <row r="41" spans="1:11" ht="15" x14ac:dyDescent="0.2">
      <c r="A41" s="33"/>
      <c r="B41" s="82" t="s">
        <v>51</v>
      </c>
      <c r="C41" s="35"/>
      <c r="D41" s="36">
        <f t="shared" si="0"/>
        <v>1200</v>
      </c>
      <c r="E41" s="37">
        <v>1200</v>
      </c>
      <c r="F41" s="35"/>
      <c r="G41" s="35"/>
      <c r="H41" s="38"/>
      <c r="I41" s="37"/>
      <c r="J41" s="35">
        <v>1200</v>
      </c>
      <c r="K41" s="38"/>
    </row>
    <row r="42" spans="1:11" ht="15" x14ac:dyDescent="0.2">
      <c r="A42" s="12">
        <v>11</v>
      </c>
      <c r="B42" s="81" t="s">
        <v>15</v>
      </c>
      <c r="C42" s="15">
        <f>SUM(C43:C47)</f>
        <v>0</v>
      </c>
      <c r="D42" s="48"/>
      <c r="E42" s="17"/>
      <c r="F42" s="15"/>
      <c r="G42" s="15"/>
      <c r="H42" s="18"/>
      <c r="I42" s="17"/>
      <c r="J42" s="15"/>
      <c r="K42" s="18"/>
    </row>
    <row r="43" spans="1:11" ht="15" x14ac:dyDescent="0.2">
      <c r="A43" s="20"/>
      <c r="B43" s="83" t="s">
        <v>48</v>
      </c>
      <c r="C43" s="22"/>
      <c r="D43" s="51">
        <f t="shared" si="0"/>
        <v>750</v>
      </c>
      <c r="E43" s="24">
        <v>200</v>
      </c>
      <c r="F43" s="22">
        <v>550</v>
      </c>
      <c r="G43" s="22"/>
      <c r="H43" s="25"/>
      <c r="I43" s="24"/>
      <c r="J43" s="22">
        <v>750</v>
      </c>
      <c r="K43" s="25"/>
    </row>
    <row r="44" spans="1:11" ht="15" x14ac:dyDescent="0.2">
      <c r="A44" s="20"/>
      <c r="B44" s="83" t="s">
        <v>47</v>
      </c>
      <c r="C44" s="22"/>
      <c r="D44" s="51">
        <f t="shared" si="0"/>
        <v>120</v>
      </c>
      <c r="E44" s="24">
        <v>120</v>
      </c>
      <c r="F44" s="22"/>
      <c r="G44" s="22"/>
      <c r="H44" s="25"/>
      <c r="I44" s="24"/>
      <c r="J44" s="22">
        <v>120</v>
      </c>
      <c r="K44" s="25"/>
    </row>
    <row r="45" spans="1:11" ht="15" x14ac:dyDescent="0.2">
      <c r="A45" s="27"/>
      <c r="B45" s="80" t="s">
        <v>49</v>
      </c>
      <c r="C45" s="29"/>
      <c r="D45" s="31">
        <f t="shared" si="0"/>
        <v>1520</v>
      </c>
      <c r="E45" s="30">
        <v>1520</v>
      </c>
      <c r="F45" s="29"/>
      <c r="G45" s="29"/>
      <c r="H45" s="31"/>
      <c r="I45" s="30"/>
      <c r="J45" s="29">
        <v>620</v>
      </c>
      <c r="K45" s="31">
        <v>900</v>
      </c>
    </row>
    <row r="46" spans="1:11" ht="15" x14ac:dyDescent="0.2">
      <c r="A46" s="55"/>
      <c r="B46" s="85" t="s">
        <v>50</v>
      </c>
      <c r="C46" s="56"/>
      <c r="D46" s="31">
        <f t="shared" si="0"/>
        <v>10</v>
      </c>
      <c r="E46" s="58">
        <v>10</v>
      </c>
      <c r="F46" s="56"/>
      <c r="G46" s="56"/>
      <c r="H46" s="59"/>
      <c r="I46" s="58"/>
      <c r="J46" s="56">
        <v>10</v>
      </c>
      <c r="K46" s="59"/>
    </row>
    <row r="47" spans="1:11" ht="15" x14ac:dyDescent="0.2">
      <c r="A47" s="33"/>
      <c r="B47" s="82" t="s">
        <v>51</v>
      </c>
      <c r="C47" s="35"/>
      <c r="D47" s="36">
        <f t="shared" si="0"/>
        <v>0</v>
      </c>
      <c r="E47" s="37"/>
      <c r="F47" s="35"/>
      <c r="G47" s="35"/>
      <c r="H47" s="38"/>
      <c r="I47" s="37"/>
      <c r="J47" s="35"/>
      <c r="K47" s="38"/>
    </row>
    <row r="48" spans="1:11" ht="15" x14ac:dyDescent="0.2">
      <c r="A48" s="12">
        <v>12</v>
      </c>
      <c r="B48" s="81" t="s">
        <v>16</v>
      </c>
      <c r="C48" s="15">
        <f>SUM(C49:C54)</f>
        <v>0</v>
      </c>
      <c r="D48" s="18"/>
      <c r="E48" s="19"/>
      <c r="F48" s="15"/>
      <c r="G48" s="15"/>
      <c r="H48" s="48"/>
      <c r="I48" s="17"/>
      <c r="J48" s="15"/>
      <c r="K48" s="18"/>
    </row>
    <row r="49" spans="1:11" ht="15" x14ac:dyDescent="0.2">
      <c r="A49" s="103"/>
      <c r="B49" s="83" t="s">
        <v>46</v>
      </c>
      <c r="C49" s="22"/>
      <c r="D49" s="25">
        <f t="shared" si="0"/>
        <v>1000</v>
      </c>
      <c r="E49" s="26"/>
      <c r="F49" s="22">
        <v>1000</v>
      </c>
      <c r="G49" s="22"/>
      <c r="H49" s="51"/>
      <c r="I49" s="24"/>
      <c r="J49" s="22">
        <v>1000</v>
      </c>
      <c r="K49" s="25"/>
    </row>
    <row r="50" spans="1:11" ht="15" x14ac:dyDescent="0.2">
      <c r="A50" s="20"/>
      <c r="B50" s="83" t="s">
        <v>47</v>
      </c>
      <c r="C50" s="22"/>
      <c r="D50" s="25">
        <f t="shared" si="0"/>
        <v>100</v>
      </c>
      <c r="E50" s="26">
        <v>100</v>
      </c>
      <c r="F50" s="22"/>
      <c r="G50" s="22"/>
      <c r="H50" s="25"/>
      <c r="I50" s="24"/>
      <c r="J50" s="22">
        <v>100</v>
      </c>
      <c r="K50" s="25"/>
    </row>
    <row r="51" spans="1:11" ht="15" x14ac:dyDescent="0.2">
      <c r="A51" s="20"/>
      <c r="B51" s="28" t="s">
        <v>48</v>
      </c>
      <c r="C51" s="22"/>
      <c r="D51" s="25">
        <f t="shared" si="0"/>
        <v>150</v>
      </c>
      <c r="E51" s="26">
        <v>150</v>
      </c>
      <c r="F51" s="22"/>
      <c r="G51" s="22"/>
      <c r="H51" s="25"/>
      <c r="I51" s="24"/>
      <c r="J51" s="22">
        <v>150</v>
      </c>
      <c r="K51" s="25"/>
    </row>
    <row r="52" spans="1:11" ht="15" x14ac:dyDescent="0.2">
      <c r="A52" s="20"/>
      <c r="B52" s="80" t="s">
        <v>49</v>
      </c>
      <c r="C52" s="22"/>
      <c r="D52" s="25">
        <f t="shared" si="0"/>
        <v>100</v>
      </c>
      <c r="E52" s="26">
        <v>100</v>
      </c>
      <c r="F52" s="22"/>
      <c r="G52" s="22"/>
      <c r="H52" s="25"/>
      <c r="I52" s="24"/>
      <c r="J52" s="22">
        <v>100</v>
      </c>
      <c r="K52" s="25"/>
    </row>
    <row r="53" spans="1:11" ht="15" x14ac:dyDescent="0.2">
      <c r="A53" s="27"/>
      <c r="B53" s="80" t="s">
        <v>50</v>
      </c>
      <c r="C53" s="29"/>
      <c r="D53" s="31">
        <f t="shared" si="0"/>
        <v>400</v>
      </c>
      <c r="E53" s="32">
        <v>400</v>
      </c>
      <c r="F53" s="29"/>
      <c r="G53" s="29"/>
      <c r="H53" s="31"/>
      <c r="I53" s="30"/>
      <c r="J53" s="29">
        <v>400</v>
      </c>
      <c r="K53" s="31"/>
    </row>
    <row r="54" spans="1:11" ht="15" x14ac:dyDescent="0.2">
      <c r="A54" s="20"/>
      <c r="B54" s="83" t="s">
        <v>51</v>
      </c>
      <c r="C54" s="22"/>
      <c r="D54" s="38">
        <f t="shared" si="0"/>
        <v>50</v>
      </c>
      <c r="E54" s="32">
        <v>50</v>
      </c>
      <c r="F54" s="22"/>
      <c r="G54" s="22"/>
      <c r="H54" s="25"/>
      <c r="I54" s="24"/>
      <c r="J54" s="22">
        <v>50</v>
      </c>
      <c r="K54" s="25"/>
    </row>
    <row r="55" spans="1:11" ht="15" x14ac:dyDescent="0.2">
      <c r="A55" s="12">
        <v>13</v>
      </c>
      <c r="B55" s="81" t="s">
        <v>17</v>
      </c>
      <c r="C55" s="15">
        <f>SUM(C56:C61)</f>
        <v>0</v>
      </c>
      <c r="D55" s="48"/>
      <c r="E55" s="17"/>
      <c r="F55" s="15"/>
      <c r="G55" s="15"/>
      <c r="H55" s="18"/>
      <c r="I55" s="17"/>
      <c r="J55" s="15"/>
      <c r="K55" s="18"/>
    </row>
    <row r="56" spans="1:11" ht="15" x14ac:dyDescent="0.2">
      <c r="A56" s="27"/>
      <c r="B56" s="28" t="s">
        <v>46</v>
      </c>
      <c r="C56" s="29"/>
      <c r="D56" s="23">
        <f>SUM(E56:H56)</f>
        <v>200</v>
      </c>
      <c r="E56" s="30">
        <v>200</v>
      </c>
      <c r="F56" s="29"/>
      <c r="G56" s="29"/>
      <c r="H56" s="31"/>
      <c r="I56" s="30"/>
      <c r="J56" s="29">
        <v>200</v>
      </c>
      <c r="K56" s="31"/>
    </row>
    <row r="57" spans="1:11" ht="15" x14ac:dyDescent="0.2">
      <c r="A57" s="27"/>
      <c r="B57" s="28" t="s">
        <v>47</v>
      </c>
      <c r="C57" s="29"/>
      <c r="D57" s="23">
        <f t="shared" si="0"/>
        <v>13740</v>
      </c>
      <c r="E57" s="30">
        <v>3250</v>
      </c>
      <c r="F57" s="129">
        <v>10490</v>
      </c>
      <c r="G57" s="29"/>
      <c r="H57" s="31"/>
      <c r="I57" s="30"/>
      <c r="J57" s="129">
        <v>13740</v>
      </c>
      <c r="K57" s="31"/>
    </row>
    <row r="58" spans="1:11" ht="15" x14ac:dyDescent="0.2">
      <c r="A58" s="27"/>
      <c r="B58" s="28" t="s">
        <v>48</v>
      </c>
      <c r="C58" s="84"/>
      <c r="D58" s="23">
        <f t="shared" si="0"/>
        <v>3730</v>
      </c>
      <c r="E58" s="30">
        <v>1150</v>
      </c>
      <c r="F58" s="29">
        <v>2580</v>
      </c>
      <c r="G58" s="29"/>
      <c r="H58" s="31"/>
      <c r="I58" s="30"/>
      <c r="J58" s="29">
        <v>3730</v>
      </c>
      <c r="K58" s="31"/>
    </row>
    <row r="59" spans="1:11" ht="15" x14ac:dyDescent="0.2">
      <c r="A59" s="27"/>
      <c r="B59" s="28" t="s">
        <v>49</v>
      </c>
      <c r="C59" s="29"/>
      <c r="D59" s="23">
        <f t="shared" si="0"/>
        <v>2300</v>
      </c>
      <c r="E59" s="30">
        <v>1900</v>
      </c>
      <c r="F59" s="29">
        <v>400</v>
      </c>
      <c r="G59" s="29"/>
      <c r="H59" s="31"/>
      <c r="I59" s="30"/>
      <c r="J59" s="29">
        <v>2300</v>
      </c>
      <c r="K59" s="31"/>
    </row>
    <row r="60" spans="1:11" ht="15" x14ac:dyDescent="0.2">
      <c r="A60" s="27"/>
      <c r="B60" s="80" t="s">
        <v>50</v>
      </c>
      <c r="C60" s="29"/>
      <c r="D60" s="23">
        <f t="shared" si="0"/>
        <v>210</v>
      </c>
      <c r="E60" s="30">
        <v>210</v>
      </c>
      <c r="F60" s="29"/>
      <c r="G60" s="29"/>
      <c r="H60" s="31"/>
      <c r="I60" s="30"/>
      <c r="J60" s="29">
        <v>210</v>
      </c>
      <c r="K60" s="31"/>
    </row>
    <row r="61" spans="1:11" ht="15" x14ac:dyDescent="0.2">
      <c r="A61" s="33"/>
      <c r="B61" s="82" t="s">
        <v>51</v>
      </c>
      <c r="C61" s="35"/>
      <c r="D61" s="36">
        <f t="shared" si="0"/>
        <v>11420</v>
      </c>
      <c r="E61" s="37">
        <v>11420</v>
      </c>
      <c r="F61" s="35"/>
      <c r="G61" s="35"/>
      <c r="H61" s="38"/>
      <c r="I61" s="37"/>
      <c r="J61" s="35">
        <v>11420</v>
      </c>
      <c r="K61" s="38"/>
    </row>
    <row r="62" spans="1:11" ht="15" x14ac:dyDescent="0.2">
      <c r="A62" s="12">
        <v>14</v>
      </c>
      <c r="B62" s="81" t="s">
        <v>18</v>
      </c>
      <c r="C62" s="15">
        <f>SUM(C63:C66)</f>
        <v>0</v>
      </c>
      <c r="D62" s="48"/>
      <c r="E62" s="17"/>
      <c r="F62" s="15"/>
      <c r="G62" s="15"/>
      <c r="H62" s="18"/>
      <c r="I62" s="17"/>
      <c r="J62" s="15"/>
      <c r="K62" s="18"/>
    </row>
    <row r="63" spans="1:11" ht="15" x14ac:dyDescent="0.2">
      <c r="A63" s="27"/>
      <c r="B63" s="28" t="s">
        <v>47</v>
      </c>
      <c r="C63" s="29"/>
      <c r="D63" s="23">
        <f t="shared" si="0"/>
        <v>500</v>
      </c>
      <c r="E63" s="30">
        <v>500</v>
      </c>
      <c r="F63" s="29"/>
      <c r="G63" s="29"/>
      <c r="H63" s="31"/>
      <c r="I63" s="30"/>
      <c r="J63" s="29">
        <v>500</v>
      </c>
      <c r="K63" s="31"/>
    </row>
    <row r="64" spans="1:11" ht="15" x14ac:dyDescent="0.2">
      <c r="A64" s="27"/>
      <c r="B64" s="28" t="s">
        <v>48</v>
      </c>
      <c r="C64" s="84"/>
      <c r="D64" s="23">
        <f t="shared" si="0"/>
        <v>500</v>
      </c>
      <c r="E64" s="30">
        <v>300</v>
      </c>
      <c r="F64" s="29">
        <v>200</v>
      </c>
      <c r="G64" s="29"/>
      <c r="H64" s="31"/>
      <c r="I64" s="30"/>
      <c r="J64" s="29">
        <v>500</v>
      </c>
      <c r="K64" s="31"/>
    </row>
    <row r="65" spans="1:11" ht="15" x14ac:dyDescent="0.2">
      <c r="A65" s="27"/>
      <c r="B65" s="28" t="s">
        <v>49</v>
      </c>
      <c r="C65" s="29"/>
      <c r="D65" s="23">
        <f t="shared" si="0"/>
        <v>112</v>
      </c>
      <c r="E65" s="30">
        <v>112</v>
      </c>
      <c r="F65" s="29"/>
      <c r="G65" s="29"/>
      <c r="H65" s="31"/>
      <c r="I65" s="30"/>
      <c r="J65" s="29">
        <v>112</v>
      </c>
      <c r="K65" s="31"/>
    </row>
    <row r="66" spans="1:11" ht="15" x14ac:dyDescent="0.2">
      <c r="A66" s="33"/>
      <c r="B66" s="82" t="s">
        <v>51</v>
      </c>
      <c r="C66" s="35"/>
      <c r="D66" s="36">
        <f t="shared" si="0"/>
        <v>1270</v>
      </c>
      <c r="E66" s="37">
        <v>770</v>
      </c>
      <c r="F66" s="35">
        <v>500</v>
      </c>
      <c r="G66" s="35"/>
      <c r="H66" s="38"/>
      <c r="I66" s="37"/>
      <c r="J66" s="35">
        <v>1270</v>
      </c>
      <c r="K66" s="38"/>
    </row>
    <row r="67" spans="1:11" ht="15" x14ac:dyDescent="0.2">
      <c r="A67" s="12">
        <v>15</v>
      </c>
      <c r="B67" s="81" t="s">
        <v>78</v>
      </c>
      <c r="C67" s="15">
        <f>C68</f>
        <v>0</v>
      </c>
      <c r="D67" s="48"/>
      <c r="E67" s="17"/>
      <c r="F67" s="15"/>
      <c r="G67" s="15"/>
      <c r="H67" s="18"/>
      <c r="I67" s="17"/>
      <c r="J67" s="15"/>
      <c r="K67" s="18"/>
    </row>
    <row r="68" spans="1:11" ht="15" x14ac:dyDescent="0.2">
      <c r="A68" s="33"/>
      <c r="B68" s="82" t="s">
        <v>49</v>
      </c>
      <c r="C68" s="35"/>
      <c r="D68" s="36">
        <f>SUM(E68:H68)</f>
        <v>2</v>
      </c>
      <c r="E68" s="37">
        <v>2</v>
      </c>
      <c r="F68" s="35"/>
      <c r="G68" s="35"/>
      <c r="H68" s="38"/>
      <c r="I68" s="37"/>
      <c r="J68" s="35">
        <v>2</v>
      </c>
      <c r="K68" s="38"/>
    </row>
    <row r="69" spans="1:11" ht="15" x14ac:dyDescent="0.2">
      <c r="A69" s="12">
        <v>16</v>
      </c>
      <c r="B69" s="81" t="s">
        <v>55</v>
      </c>
      <c r="C69" s="15">
        <f t="shared" ref="C69" si="2">SUM(C70:C72)</f>
        <v>0</v>
      </c>
      <c r="D69" s="48"/>
      <c r="E69" s="17"/>
      <c r="F69" s="15"/>
      <c r="G69" s="15"/>
      <c r="H69" s="18"/>
      <c r="I69" s="17"/>
      <c r="J69" s="15"/>
      <c r="K69" s="18"/>
    </row>
    <row r="70" spans="1:11" ht="15" x14ac:dyDescent="0.2">
      <c r="A70" s="27"/>
      <c r="B70" s="28" t="s">
        <v>49</v>
      </c>
      <c r="C70" s="29"/>
      <c r="D70" s="23">
        <f>SUM(E70:H70)</f>
        <v>53</v>
      </c>
      <c r="E70" s="30">
        <v>53</v>
      </c>
      <c r="F70" s="29"/>
      <c r="G70" s="29"/>
      <c r="H70" s="31"/>
      <c r="I70" s="30"/>
      <c r="J70" s="29">
        <v>53</v>
      </c>
      <c r="K70" s="31"/>
    </row>
    <row r="71" spans="1:11" ht="15" x14ac:dyDescent="0.2">
      <c r="A71" s="20"/>
      <c r="B71" s="83" t="s">
        <v>50</v>
      </c>
      <c r="C71" s="22"/>
      <c r="D71" s="51">
        <f>SUM(E71:H71)</f>
        <v>5</v>
      </c>
      <c r="E71" s="24">
        <v>5</v>
      </c>
      <c r="F71" s="22"/>
      <c r="G71" s="22"/>
      <c r="H71" s="25"/>
      <c r="I71" s="24"/>
      <c r="J71" s="22">
        <v>5</v>
      </c>
      <c r="K71" s="25"/>
    </row>
    <row r="72" spans="1:11" ht="15" x14ac:dyDescent="0.2">
      <c r="A72" s="20"/>
      <c r="B72" s="83" t="s">
        <v>51</v>
      </c>
      <c r="C72" s="22"/>
      <c r="D72" s="51">
        <f>SUM(E72:H72)</f>
        <v>0</v>
      </c>
      <c r="E72" s="24"/>
      <c r="F72" s="22"/>
      <c r="G72" s="22"/>
      <c r="H72" s="25"/>
      <c r="I72" s="24"/>
      <c r="J72" s="22"/>
      <c r="K72" s="25"/>
    </row>
    <row r="73" spans="1:11" ht="15" x14ac:dyDescent="0.2">
      <c r="A73" s="12">
        <v>17</v>
      </c>
      <c r="B73" s="81" t="s">
        <v>19</v>
      </c>
      <c r="C73" s="15">
        <f>SUM(C74:C75)</f>
        <v>0</v>
      </c>
      <c r="D73" s="48"/>
      <c r="E73" s="17"/>
      <c r="F73" s="15"/>
      <c r="G73" s="15"/>
      <c r="H73" s="18"/>
      <c r="I73" s="17"/>
      <c r="J73" s="15"/>
      <c r="K73" s="18"/>
    </row>
    <row r="74" spans="1:11" ht="15" x14ac:dyDescent="0.2">
      <c r="A74" s="27"/>
      <c r="B74" s="28" t="s">
        <v>46</v>
      </c>
      <c r="C74" s="29"/>
      <c r="D74" s="23">
        <f t="shared" ref="D74:D78" si="3">SUM(E74:H74)</f>
        <v>20</v>
      </c>
      <c r="E74" s="30">
        <v>20</v>
      </c>
      <c r="F74" s="29"/>
      <c r="G74" s="29"/>
      <c r="H74" s="31"/>
      <c r="I74" s="30"/>
      <c r="J74" s="29">
        <v>20</v>
      </c>
      <c r="K74" s="31"/>
    </row>
    <row r="75" spans="1:11" ht="15" x14ac:dyDescent="0.2">
      <c r="A75" s="27"/>
      <c r="B75" s="28" t="s">
        <v>49</v>
      </c>
      <c r="C75" s="29"/>
      <c r="D75" s="23">
        <f t="shared" si="3"/>
        <v>195</v>
      </c>
      <c r="E75" s="30">
        <v>195</v>
      </c>
      <c r="F75" s="29"/>
      <c r="G75" s="29"/>
      <c r="H75" s="31"/>
      <c r="I75" s="30"/>
      <c r="J75" s="29">
        <v>195</v>
      </c>
      <c r="K75" s="31"/>
    </row>
    <row r="76" spans="1:11" ht="15" x14ac:dyDescent="0.2">
      <c r="A76" s="12">
        <v>18</v>
      </c>
      <c r="B76" s="81" t="s">
        <v>54</v>
      </c>
      <c r="C76" s="15">
        <f>SUM(C77:C78)</f>
        <v>0</v>
      </c>
      <c r="D76" s="48"/>
      <c r="E76" s="17"/>
      <c r="F76" s="15"/>
      <c r="G76" s="15"/>
      <c r="H76" s="18"/>
      <c r="I76" s="17"/>
      <c r="J76" s="15"/>
      <c r="K76" s="18"/>
    </row>
    <row r="77" spans="1:11" ht="15" x14ac:dyDescent="0.2">
      <c r="A77" s="55"/>
      <c r="B77" s="85" t="s">
        <v>50</v>
      </c>
      <c r="C77" s="56"/>
      <c r="D77" s="57">
        <f>SUM(E77:H77)</f>
        <v>0.34</v>
      </c>
      <c r="E77" s="58">
        <v>0.34</v>
      </c>
      <c r="F77" s="56"/>
      <c r="G77" s="56"/>
      <c r="H77" s="59"/>
      <c r="I77" s="58"/>
      <c r="J77" s="56">
        <v>0.34</v>
      </c>
      <c r="K77" s="59"/>
    </row>
    <row r="78" spans="1:11" ht="15" x14ac:dyDescent="0.2">
      <c r="A78" s="55"/>
      <c r="B78" s="85" t="s">
        <v>49</v>
      </c>
      <c r="C78" s="56"/>
      <c r="D78" s="57">
        <f t="shared" si="3"/>
        <v>7.2</v>
      </c>
      <c r="E78" s="58">
        <v>7.2</v>
      </c>
      <c r="F78" s="56"/>
      <c r="G78" s="56"/>
      <c r="H78" s="59"/>
      <c r="I78" s="58"/>
      <c r="J78" s="56">
        <v>7.2</v>
      </c>
      <c r="K78" s="59"/>
    </row>
    <row r="79" spans="1:11" ht="15" x14ac:dyDescent="0.2">
      <c r="A79" s="12">
        <v>19</v>
      </c>
      <c r="B79" s="81" t="s">
        <v>71</v>
      </c>
      <c r="C79" s="15">
        <f>C80</f>
        <v>0</v>
      </c>
      <c r="D79" s="48"/>
      <c r="E79" s="17"/>
      <c r="F79" s="15"/>
      <c r="G79" s="15"/>
      <c r="H79" s="18"/>
      <c r="I79" s="17"/>
      <c r="J79" s="15"/>
      <c r="K79" s="18"/>
    </row>
    <row r="80" spans="1:11" ht="15" x14ac:dyDescent="0.2">
      <c r="A80" s="33"/>
      <c r="B80" s="82" t="s">
        <v>49</v>
      </c>
      <c r="C80" s="35"/>
      <c r="D80" s="36">
        <f>SUM(E80:H80)</f>
        <v>0.3</v>
      </c>
      <c r="E80" s="37">
        <v>0.3</v>
      </c>
      <c r="F80" s="35"/>
      <c r="G80" s="35"/>
      <c r="H80" s="38"/>
      <c r="I80" s="37"/>
      <c r="J80" s="35">
        <v>0.3</v>
      </c>
      <c r="K80" s="38"/>
    </row>
    <row r="81" spans="1:11" ht="15" x14ac:dyDescent="0.2">
      <c r="A81" s="12">
        <v>20</v>
      </c>
      <c r="B81" s="81" t="s">
        <v>86</v>
      </c>
      <c r="C81" s="15">
        <f>C82</f>
        <v>0</v>
      </c>
      <c r="D81" s="48"/>
      <c r="E81" s="17"/>
      <c r="F81" s="15"/>
      <c r="G81" s="15"/>
      <c r="H81" s="18"/>
      <c r="I81" s="17"/>
      <c r="J81" s="15"/>
      <c r="K81" s="18"/>
    </row>
    <row r="82" spans="1:11" ht="15" x14ac:dyDescent="0.2">
      <c r="A82" s="33"/>
      <c r="B82" s="82" t="s">
        <v>49</v>
      </c>
      <c r="C82" s="35"/>
      <c r="D82" s="36">
        <f>SUM(E82:H82)</f>
        <v>2</v>
      </c>
      <c r="E82" s="37">
        <v>2</v>
      </c>
      <c r="F82" s="35"/>
      <c r="G82" s="35"/>
      <c r="H82" s="38"/>
      <c r="I82" s="37"/>
      <c r="J82" s="35">
        <v>2</v>
      </c>
      <c r="K82" s="38"/>
    </row>
    <row r="83" spans="1:11" ht="15" x14ac:dyDescent="0.2">
      <c r="A83" s="12">
        <v>21</v>
      </c>
      <c r="B83" s="81" t="s">
        <v>56</v>
      </c>
      <c r="C83" s="15"/>
      <c r="D83" s="48"/>
      <c r="E83" s="17"/>
      <c r="F83" s="15"/>
      <c r="G83" s="15"/>
      <c r="H83" s="18"/>
      <c r="I83" s="17"/>
      <c r="J83" s="15"/>
      <c r="K83" s="18"/>
    </row>
    <row r="84" spans="1:11" ht="15" x14ac:dyDescent="0.2">
      <c r="A84" s="102"/>
      <c r="B84" s="80" t="s">
        <v>50</v>
      </c>
      <c r="C84" s="29"/>
      <c r="D84" s="23">
        <f>SUM(E84:H84)</f>
        <v>0</v>
      </c>
      <c r="E84" s="30"/>
      <c r="F84" s="29"/>
      <c r="G84" s="29"/>
      <c r="H84" s="31"/>
      <c r="I84" s="30"/>
      <c r="J84" s="29"/>
      <c r="K84" s="31"/>
    </row>
    <row r="85" spans="1:11" ht="15" x14ac:dyDescent="0.2">
      <c r="A85" s="33"/>
      <c r="B85" s="82" t="s">
        <v>49</v>
      </c>
      <c r="C85" s="35"/>
      <c r="D85" s="36">
        <f>SUM(E85:H85)</f>
        <v>4</v>
      </c>
      <c r="E85" s="37">
        <v>4</v>
      </c>
      <c r="F85" s="35"/>
      <c r="G85" s="35"/>
      <c r="H85" s="38"/>
      <c r="I85" s="37"/>
      <c r="J85" s="35">
        <v>4</v>
      </c>
      <c r="K85" s="38"/>
    </row>
    <row r="86" spans="1:11" ht="15" x14ac:dyDescent="0.2">
      <c r="A86" s="12">
        <v>22</v>
      </c>
      <c r="B86" s="81" t="s">
        <v>82</v>
      </c>
      <c r="C86" s="15">
        <f>C87</f>
        <v>0</v>
      </c>
      <c r="D86" s="48"/>
      <c r="E86" s="17"/>
      <c r="F86" s="15"/>
      <c r="G86" s="15"/>
      <c r="H86" s="18"/>
      <c r="I86" s="17"/>
      <c r="J86" s="15"/>
      <c r="K86" s="18"/>
    </row>
    <row r="87" spans="1:11" ht="15" x14ac:dyDescent="0.2">
      <c r="A87" s="33"/>
      <c r="B87" s="82" t="s">
        <v>46</v>
      </c>
      <c r="C87" s="35"/>
      <c r="D87" s="36">
        <f>SUM(E87:H87)</f>
        <v>0.5</v>
      </c>
      <c r="E87" s="37">
        <v>0.5</v>
      </c>
      <c r="F87" s="35"/>
      <c r="G87" s="35"/>
      <c r="H87" s="38"/>
      <c r="I87" s="37"/>
      <c r="J87" s="35"/>
      <c r="K87" s="38">
        <v>0.5</v>
      </c>
    </row>
    <row r="88" spans="1:11" ht="15" x14ac:dyDescent="0.2">
      <c r="A88" s="12">
        <v>23</v>
      </c>
      <c r="B88" s="86" t="s">
        <v>20</v>
      </c>
      <c r="C88" s="15">
        <f>SUM(C89:C90)</f>
        <v>0</v>
      </c>
      <c r="D88" s="48"/>
      <c r="E88" s="17"/>
      <c r="F88" s="15"/>
      <c r="G88" s="15"/>
      <c r="H88" s="18"/>
      <c r="I88" s="17"/>
      <c r="J88" s="15"/>
      <c r="K88" s="18"/>
    </row>
    <row r="89" spans="1:11" ht="15" x14ac:dyDescent="0.2">
      <c r="A89" s="27"/>
      <c r="B89" s="28" t="s">
        <v>49</v>
      </c>
      <c r="C89" s="29"/>
      <c r="D89" s="23">
        <f>SUM(E89:H89)</f>
        <v>4</v>
      </c>
      <c r="E89" s="30">
        <v>4</v>
      </c>
      <c r="F89" s="29"/>
      <c r="G89" s="29"/>
      <c r="H89" s="31"/>
      <c r="I89" s="30"/>
      <c r="J89" s="29">
        <v>4</v>
      </c>
      <c r="K89" s="31"/>
    </row>
    <row r="90" spans="1:11" ht="15" x14ac:dyDescent="0.2">
      <c r="A90" s="33"/>
      <c r="B90" s="82" t="s">
        <v>50</v>
      </c>
      <c r="C90" s="35"/>
      <c r="D90" s="36">
        <f t="shared" si="0"/>
        <v>1</v>
      </c>
      <c r="E90" s="37">
        <v>1</v>
      </c>
      <c r="F90" s="35"/>
      <c r="G90" s="35"/>
      <c r="H90" s="38"/>
      <c r="I90" s="37"/>
      <c r="J90" s="35">
        <v>1</v>
      </c>
      <c r="K90" s="38"/>
    </row>
    <row r="91" spans="1:11" ht="15" x14ac:dyDescent="0.2">
      <c r="A91" s="12">
        <v>24</v>
      </c>
      <c r="B91" s="86" t="s">
        <v>21</v>
      </c>
      <c r="C91" s="15">
        <f>SUM(C92)</f>
        <v>0</v>
      </c>
      <c r="D91" s="48"/>
      <c r="E91" s="17"/>
      <c r="F91" s="15"/>
      <c r="G91" s="15"/>
      <c r="H91" s="18"/>
      <c r="I91" s="17"/>
      <c r="J91" s="15"/>
      <c r="K91" s="18"/>
    </row>
    <row r="92" spans="1:11" ht="15" x14ac:dyDescent="0.2">
      <c r="A92" s="33"/>
      <c r="B92" s="34" t="s">
        <v>49</v>
      </c>
      <c r="C92" s="35"/>
      <c r="D92" s="36">
        <f>SUM(E92:H92)</f>
        <v>3</v>
      </c>
      <c r="E92" s="37">
        <v>3</v>
      </c>
      <c r="F92" s="35"/>
      <c r="G92" s="35"/>
      <c r="H92" s="38"/>
      <c r="I92" s="37"/>
      <c r="J92" s="35">
        <v>3</v>
      </c>
      <c r="K92" s="38"/>
    </row>
    <row r="93" spans="1:11" ht="15" x14ac:dyDescent="0.2">
      <c r="A93" s="12">
        <v>25</v>
      </c>
      <c r="B93" s="81" t="s">
        <v>22</v>
      </c>
      <c r="C93" s="15">
        <f>SUM(C94:C99)</f>
        <v>0</v>
      </c>
      <c r="D93" s="48"/>
      <c r="E93" s="17"/>
      <c r="F93" s="15"/>
      <c r="G93" s="15"/>
      <c r="H93" s="18"/>
      <c r="I93" s="17"/>
      <c r="J93" s="15"/>
      <c r="K93" s="18"/>
    </row>
    <row r="94" spans="1:11" ht="15" x14ac:dyDescent="0.2">
      <c r="A94" s="27"/>
      <c r="B94" s="28" t="s">
        <v>46</v>
      </c>
      <c r="C94" s="29"/>
      <c r="D94" s="23">
        <f t="shared" si="0"/>
        <v>2</v>
      </c>
      <c r="E94" s="30">
        <v>2</v>
      </c>
      <c r="F94" s="29"/>
      <c r="G94" s="29"/>
      <c r="H94" s="31"/>
      <c r="I94" s="30"/>
      <c r="J94" s="29">
        <v>2</v>
      </c>
      <c r="K94" s="31"/>
    </row>
    <row r="95" spans="1:11" ht="15" x14ac:dyDescent="0.2">
      <c r="A95" s="27"/>
      <c r="B95" s="28" t="s">
        <v>48</v>
      </c>
      <c r="C95" s="29"/>
      <c r="D95" s="23">
        <f t="shared" si="0"/>
        <v>126</v>
      </c>
      <c r="E95" s="30">
        <v>126</v>
      </c>
      <c r="F95" s="29"/>
      <c r="G95" s="29"/>
      <c r="H95" s="31"/>
      <c r="I95" s="30"/>
      <c r="J95" s="29">
        <v>126</v>
      </c>
      <c r="K95" s="31"/>
    </row>
    <row r="96" spans="1:11" ht="15" x14ac:dyDescent="0.2">
      <c r="A96" s="27"/>
      <c r="B96" s="28" t="s">
        <v>47</v>
      </c>
      <c r="C96" s="29"/>
      <c r="D96" s="23">
        <f t="shared" si="0"/>
        <v>23</v>
      </c>
      <c r="E96" s="30">
        <v>23</v>
      </c>
      <c r="F96" s="29"/>
      <c r="G96" s="29"/>
      <c r="H96" s="31"/>
      <c r="I96" s="30"/>
      <c r="J96" s="29">
        <v>13</v>
      </c>
      <c r="K96" s="31">
        <v>10</v>
      </c>
    </row>
    <row r="97" spans="1:11" ht="15" x14ac:dyDescent="0.2">
      <c r="A97" s="27"/>
      <c r="B97" s="28" t="s">
        <v>49</v>
      </c>
      <c r="C97" s="29"/>
      <c r="D97" s="23">
        <f t="shared" si="0"/>
        <v>22.5</v>
      </c>
      <c r="E97" s="30">
        <v>8.5</v>
      </c>
      <c r="F97" s="29"/>
      <c r="G97" s="29"/>
      <c r="H97" s="31">
        <v>14</v>
      </c>
      <c r="I97" s="30"/>
      <c r="J97" s="29">
        <v>22.5</v>
      </c>
      <c r="K97" s="31"/>
    </row>
    <row r="98" spans="1:11" ht="15" x14ac:dyDescent="0.2">
      <c r="A98" s="27"/>
      <c r="B98" s="80" t="s">
        <v>50</v>
      </c>
      <c r="C98" s="29"/>
      <c r="D98" s="23">
        <f t="shared" si="0"/>
        <v>11</v>
      </c>
      <c r="E98" s="30">
        <v>11</v>
      </c>
      <c r="F98" s="29"/>
      <c r="G98" s="29"/>
      <c r="H98" s="31"/>
      <c r="I98" s="30"/>
      <c r="J98" s="29">
        <v>11</v>
      </c>
      <c r="K98" s="31"/>
    </row>
    <row r="99" spans="1:11" ht="15" x14ac:dyDescent="0.2">
      <c r="A99" s="33"/>
      <c r="B99" s="82" t="s">
        <v>51</v>
      </c>
      <c r="C99" s="35"/>
      <c r="D99" s="36">
        <f t="shared" si="0"/>
        <v>49</v>
      </c>
      <c r="E99" s="37">
        <v>49</v>
      </c>
      <c r="F99" s="35"/>
      <c r="G99" s="35"/>
      <c r="H99" s="38"/>
      <c r="I99" s="37"/>
      <c r="J99" s="35">
        <v>49</v>
      </c>
      <c r="K99" s="38"/>
    </row>
    <row r="100" spans="1:11" ht="15" x14ac:dyDescent="0.2">
      <c r="A100" s="12">
        <v>26</v>
      </c>
      <c r="B100" s="81" t="s">
        <v>76</v>
      </c>
      <c r="C100" s="13"/>
      <c r="D100" s="48"/>
      <c r="E100" s="17"/>
      <c r="F100" s="15"/>
      <c r="G100" s="15"/>
      <c r="H100" s="18"/>
      <c r="I100" s="17"/>
      <c r="J100" s="15"/>
      <c r="K100" s="18"/>
    </row>
    <row r="101" spans="1:11" ht="15" x14ac:dyDescent="0.2">
      <c r="A101" s="33"/>
      <c r="B101" s="82" t="s">
        <v>50</v>
      </c>
      <c r="C101" s="35"/>
      <c r="D101" s="36">
        <f t="shared" si="0"/>
        <v>0.2</v>
      </c>
      <c r="E101" s="37">
        <v>0.2</v>
      </c>
      <c r="F101" s="35"/>
      <c r="G101" s="35"/>
      <c r="H101" s="38"/>
      <c r="I101" s="37"/>
      <c r="J101" s="35">
        <v>0.2</v>
      </c>
      <c r="K101" s="38"/>
    </row>
    <row r="102" spans="1:11" ht="15" x14ac:dyDescent="0.2">
      <c r="A102" s="12">
        <v>27</v>
      </c>
      <c r="B102" s="14" t="s">
        <v>80</v>
      </c>
      <c r="C102" s="15">
        <f>SUM(C103)</f>
        <v>0</v>
      </c>
      <c r="D102" s="48">
        <f t="shared" si="0"/>
        <v>0</v>
      </c>
      <c r="E102" s="17">
        <f t="shared" ref="E102:K102" si="4">SUM(E103)</f>
        <v>0</v>
      </c>
      <c r="F102" s="15">
        <f t="shared" si="4"/>
        <v>0</v>
      </c>
      <c r="G102" s="15">
        <f t="shared" si="4"/>
        <v>0</v>
      </c>
      <c r="H102" s="18">
        <f t="shared" si="4"/>
        <v>0</v>
      </c>
      <c r="I102" s="19">
        <f t="shared" si="4"/>
        <v>0</v>
      </c>
      <c r="J102" s="15">
        <f t="shared" si="4"/>
        <v>0</v>
      </c>
      <c r="K102" s="18">
        <f t="shared" si="4"/>
        <v>0</v>
      </c>
    </row>
    <row r="103" spans="1:11" ht="15" x14ac:dyDescent="0.2">
      <c r="A103" s="33"/>
      <c r="B103" s="34" t="s">
        <v>49</v>
      </c>
      <c r="C103" s="35"/>
      <c r="D103" s="36">
        <f t="shared" si="0"/>
        <v>0</v>
      </c>
      <c r="E103" s="37"/>
      <c r="F103" s="35"/>
      <c r="G103" s="35"/>
      <c r="H103" s="38"/>
      <c r="I103" s="39"/>
      <c r="J103" s="35"/>
      <c r="K103" s="38"/>
    </row>
    <row r="104" spans="1:11" ht="15" x14ac:dyDescent="0.2">
      <c r="A104" s="12">
        <v>28</v>
      </c>
      <c r="B104" s="14" t="s">
        <v>79</v>
      </c>
      <c r="C104" s="15">
        <f>SUM(C105)</f>
        <v>0</v>
      </c>
      <c r="D104" s="48"/>
      <c r="E104" s="17"/>
      <c r="F104" s="15"/>
      <c r="G104" s="15"/>
      <c r="H104" s="18"/>
      <c r="I104" s="19"/>
      <c r="J104" s="15"/>
      <c r="K104" s="18"/>
    </row>
    <row r="105" spans="1:11" ht="15" x14ac:dyDescent="0.2">
      <c r="A105" s="33"/>
      <c r="B105" s="34" t="s">
        <v>49</v>
      </c>
      <c r="C105" s="35"/>
      <c r="D105" s="36">
        <f t="shared" si="0"/>
        <v>11</v>
      </c>
      <c r="E105" s="37">
        <v>11</v>
      </c>
      <c r="F105" s="35"/>
      <c r="G105" s="35"/>
      <c r="H105" s="38"/>
      <c r="I105" s="39"/>
      <c r="J105" s="35">
        <v>11</v>
      </c>
      <c r="K105" s="38"/>
    </row>
    <row r="106" spans="1:11" ht="15" x14ac:dyDescent="0.2">
      <c r="A106" s="12">
        <v>29</v>
      </c>
      <c r="B106" s="81" t="s">
        <v>23</v>
      </c>
      <c r="C106" s="15">
        <f>SUM(C107:C110)</f>
        <v>0</v>
      </c>
      <c r="D106" s="48"/>
      <c r="E106" s="17"/>
      <c r="F106" s="15"/>
      <c r="G106" s="15"/>
      <c r="H106" s="18"/>
      <c r="I106" s="17"/>
      <c r="J106" s="15"/>
      <c r="K106" s="18"/>
    </row>
    <row r="107" spans="1:11" ht="15" x14ac:dyDescent="0.2">
      <c r="A107" s="20"/>
      <c r="B107" s="83" t="s">
        <v>47</v>
      </c>
      <c r="C107" s="22"/>
      <c r="D107" s="51">
        <f t="shared" si="0"/>
        <v>20</v>
      </c>
      <c r="E107" s="24">
        <v>20</v>
      </c>
      <c r="F107" s="22"/>
      <c r="G107" s="22"/>
      <c r="H107" s="25"/>
      <c r="I107" s="24"/>
      <c r="J107" s="22">
        <v>20</v>
      </c>
      <c r="K107" s="25"/>
    </row>
    <row r="108" spans="1:11" ht="15" x14ac:dyDescent="0.2">
      <c r="A108" s="27"/>
      <c r="B108" s="80" t="s">
        <v>48</v>
      </c>
      <c r="C108" s="29"/>
      <c r="D108" s="23">
        <f>SUM(E108:H108)</f>
        <v>100</v>
      </c>
      <c r="E108" s="30">
        <v>100</v>
      </c>
      <c r="F108" s="29"/>
      <c r="G108" s="29"/>
      <c r="H108" s="31"/>
      <c r="I108" s="30"/>
      <c r="J108" s="29">
        <v>100</v>
      </c>
      <c r="K108" s="31"/>
    </row>
    <row r="109" spans="1:11" ht="15" x14ac:dyDescent="0.2">
      <c r="A109" s="27"/>
      <c r="B109" s="80" t="s">
        <v>50</v>
      </c>
      <c r="C109" s="29"/>
      <c r="D109" s="23">
        <f>SUM(E109:H109)</f>
        <v>50</v>
      </c>
      <c r="E109" s="30">
        <v>50</v>
      </c>
      <c r="F109" s="29"/>
      <c r="G109" s="29"/>
      <c r="H109" s="31"/>
      <c r="I109" s="30"/>
      <c r="J109" s="29">
        <v>50</v>
      </c>
      <c r="K109" s="31"/>
    </row>
    <row r="110" spans="1:11" ht="15" x14ac:dyDescent="0.2">
      <c r="A110" s="33"/>
      <c r="B110" s="82" t="s">
        <v>51</v>
      </c>
      <c r="C110" s="35"/>
      <c r="D110" s="36">
        <f>SUM(E110:H110)</f>
        <v>200</v>
      </c>
      <c r="E110" s="37">
        <v>200</v>
      </c>
      <c r="F110" s="35"/>
      <c r="G110" s="35"/>
      <c r="H110" s="38"/>
      <c r="I110" s="37"/>
      <c r="J110" s="35"/>
      <c r="K110" s="38">
        <v>200</v>
      </c>
    </row>
    <row r="111" spans="1:11" ht="15" x14ac:dyDescent="0.2">
      <c r="A111" s="12">
        <v>30</v>
      </c>
      <c r="B111" s="81" t="s">
        <v>57</v>
      </c>
      <c r="C111" s="15">
        <f>SUM(C112:C113)</f>
        <v>0</v>
      </c>
      <c r="D111" s="48">
        <f t="shared" si="0"/>
        <v>0</v>
      </c>
      <c r="E111" s="17">
        <f t="shared" ref="E111:K111" si="5">SUM(E112:E113)</f>
        <v>0</v>
      </c>
      <c r="F111" s="15">
        <f t="shared" si="5"/>
        <v>0</v>
      </c>
      <c r="G111" s="15">
        <f t="shared" si="5"/>
        <v>0</v>
      </c>
      <c r="H111" s="18">
        <f t="shared" si="5"/>
        <v>0</v>
      </c>
      <c r="I111" s="17">
        <f t="shared" si="5"/>
        <v>0</v>
      </c>
      <c r="J111" s="15">
        <f t="shared" si="5"/>
        <v>0</v>
      </c>
      <c r="K111" s="18">
        <f t="shared" si="5"/>
        <v>0</v>
      </c>
    </row>
    <row r="112" spans="1:11" ht="15" x14ac:dyDescent="0.2">
      <c r="A112" s="27"/>
      <c r="B112" s="28" t="s">
        <v>49</v>
      </c>
      <c r="C112" s="29"/>
      <c r="D112" s="23">
        <f t="shared" si="0"/>
        <v>0</v>
      </c>
      <c r="E112" s="30"/>
      <c r="F112" s="29"/>
      <c r="G112" s="29"/>
      <c r="H112" s="31"/>
      <c r="I112" s="30"/>
      <c r="J112" s="29"/>
      <c r="K112" s="31"/>
    </row>
    <row r="113" spans="1:11" ht="15" x14ac:dyDescent="0.2">
      <c r="A113" s="33"/>
      <c r="B113" s="82" t="s">
        <v>50</v>
      </c>
      <c r="C113" s="35"/>
      <c r="D113" s="36">
        <f t="shared" si="0"/>
        <v>0</v>
      </c>
      <c r="E113" s="37"/>
      <c r="F113" s="35"/>
      <c r="G113" s="35"/>
      <c r="H113" s="38"/>
      <c r="I113" s="37"/>
      <c r="J113" s="35"/>
      <c r="K113" s="38"/>
    </row>
    <row r="114" spans="1:11" ht="15" x14ac:dyDescent="0.2">
      <c r="A114" s="12">
        <v>31</v>
      </c>
      <c r="B114" s="81" t="s">
        <v>58</v>
      </c>
      <c r="C114" s="15">
        <f>SUM(C115)</f>
        <v>1</v>
      </c>
      <c r="D114" s="48">
        <f>SUM(E114:H114)</f>
        <v>0</v>
      </c>
      <c r="E114" s="17">
        <f t="shared" ref="E114:K114" si="6">SUM(E115)</f>
        <v>0</v>
      </c>
      <c r="F114" s="15">
        <f t="shared" si="6"/>
        <v>0</v>
      </c>
      <c r="G114" s="15">
        <f t="shared" si="6"/>
        <v>0</v>
      </c>
      <c r="H114" s="18">
        <f t="shared" si="6"/>
        <v>0</v>
      </c>
      <c r="I114" s="17">
        <f t="shared" si="6"/>
        <v>0</v>
      </c>
      <c r="J114" s="15">
        <f t="shared" si="6"/>
        <v>0</v>
      </c>
      <c r="K114" s="18">
        <f t="shared" si="6"/>
        <v>0</v>
      </c>
    </row>
    <row r="115" spans="1:11" ht="15" x14ac:dyDescent="0.2">
      <c r="A115" s="33"/>
      <c r="B115" s="82" t="s">
        <v>50</v>
      </c>
      <c r="C115" s="35">
        <v>1</v>
      </c>
      <c r="D115" s="36">
        <f t="shared" si="0"/>
        <v>0</v>
      </c>
      <c r="E115" s="37"/>
      <c r="F115" s="35"/>
      <c r="G115" s="35"/>
      <c r="H115" s="38"/>
      <c r="I115" s="37"/>
      <c r="J115" s="35"/>
      <c r="K115" s="38"/>
    </row>
    <row r="116" spans="1:11" ht="15" x14ac:dyDescent="0.2">
      <c r="A116" s="12">
        <v>32</v>
      </c>
      <c r="B116" s="81" t="s">
        <v>73</v>
      </c>
      <c r="C116" s="15">
        <f>SUM(C117:C121)</f>
        <v>0</v>
      </c>
      <c r="D116" s="48">
        <f>SUM(D117)</f>
        <v>0</v>
      </c>
      <c r="E116" s="17">
        <f t="shared" ref="E116:K116" si="7">SUM(E117)</f>
        <v>0</v>
      </c>
      <c r="F116" s="15">
        <f t="shared" si="7"/>
        <v>0</v>
      </c>
      <c r="G116" s="15">
        <f t="shared" si="7"/>
        <v>0</v>
      </c>
      <c r="H116" s="18">
        <f t="shared" si="7"/>
        <v>0</v>
      </c>
      <c r="I116" s="17">
        <f t="shared" si="7"/>
        <v>0</v>
      </c>
      <c r="J116" s="15">
        <f t="shared" si="7"/>
        <v>0</v>
      </c>
      <c r="K116" s="18">
        <f t="shared" si="7"/>
        <v>0</v>
      </c>
    </row>
    <row r="117" spans="1:11" ht="15" x14ac:dyDescent="0.2">
      <c r="A117" s="55"/>
      <c r="B117" s="85" t="s">
        <v>50</v>
      </c>
      <c r="C117" s="56"/>
      <c r="D117" s="57">
        <f>SUM(E117:H117)</f>
        <v>0</v>
      </c>
      <c r="E117" s="58"/>
      <c r="F117" s="56"/>
      <c r="G117" s="56"/>
      <c r="H117" s="59"/>
      <c r="I117" s="58"/>
      <c r="J117" s="56"/>
      <c r="K117" s="59"/>
    </row>
    <row r="118" spans="1:11" ht="15" x14ac:dyDescent="0.2">
      <c r="A118" s="12">
        <v>33</v>
      </c>
      <c r="B118" s="81" t="s">
        <v>72</v>
      </c>
      <c r="C118" s="15">
        <f>SUM(C121:C121)</f>
        <v>0</v>
      </c>
      <c r="D118" s="48"/>
      <c r="E118" s="17"/>
      <c r="F118" s="15"/>
      <c r="G118" s="15"/>
      <c r="H118" s="18"/>
      <c r="I118" s="17"/>
      <c r="J118" s="15"/>
      <c r="K118" s="18"/>
    </row>
    <row r="119" spans="1:11" ht="15" x14ac:dyDescent="0.2">
      <c r="A119" s="27"/>
      <c r="B119" s="80" t="s">
        <v>46</v>
      </c>
      <c r="C119" s="29"/>
      <c r="D119" s="23">
        <f t="shared" si="0"/>
        <v>0.2</v>
      </c>
      <c r="E119" s="30">
        <v>0.2</v>
      </c>
      <c r="F119" s="29"/>
      <c r="G119" s="29"/>
      <c r="H119" s="31"/>
      <c r="I119" s="30"/>
      <c r="J119" s="29">
        <v>0.2</v>
      </c>
      <c r="K119" s="31"/>
    </row>
    <row r="120" spans="1:11" ht="15" x14ac:dyDescent="0.2">
      <c r="A120" s="27"/>
      <c r="B120" s="80" t="s">
        <v>50</v>
      </c>
      <c r="C120" s="29"/>
      <c r="D120" s="23">
        <f t="shared" si="0"/>
        <v>0.5</v>
      </c>
      <c r="E120" s="30">
        <v>0.5</v>
      </c>
      <c r="F120" s="29"/>
      <c r="G120" s="29"/>
      <c r="H120" s="31"/>
      <c r="I120" s="30"/>
      <c r="J120" s="29">
        <v>0.5</v>
      </c>
      <c r="K120" s="31"/>
    </row>
    <row r="121" spans="1:11" ht="15" x14ac:dyDescent="0.2">
      <c r="A121" s="27"/>
      <c r="B121" s="80" t="s">
        <v>49</v>
      </c>
      <c r="C121" s="29"/>
      <c r="D121" s="23">
        <f>SUM(E121:H121)</f>
        <v>0</v>
      </c>
      <c r="E121" s="30"/>
      <c r="F121" s="29"/>
      <c r="G121" s="29"/>
      <c r="H121" s="31"/>
      <c r="I121" s="30"/>
      <c r="J121" s="29"/>
      <c r="K121" s="31"/>
    </row>
    <row r="122" spans="1:11" ht="15" x14ac:dyDescent="0.2">
      <c r="A122" s="12">
        <v>34</v>
      </c>
      <c r="B122" s="81" t="s">
        <v>69</v>
      </c>
      <c r="C122" s="15">
        <f t="shared" ref="C122" si="8">SUM(C123:C124)</f>
        <v>0</v>
      </c>
      <c r="D122" s="48"/>
      <c r="E122" s="17"/>
      <c r="F122" s="15"/>
      <c r="G122" s="15"/>
      <c r="H122" s="18"/>
      <c r="I122" s="17"/>
      <c r="J122" s="15"/>
      <c r="K122" s="18"/>
    </row>
    <row r="123" spans="1:11" ht="15" x14ac:dyDescent="0.2">
      <c r="A123" s="55"/>
      <c r="B123" s="85" t="s">
        <v>50</v>
      </c>
      <c r="C123" s="56"/>
      <c r="D123" s="57">
        <f t="shared" si="0"/>
        <v>0.9</v>
      </c>
      <c r="E123" s="58">
        <v>0.9</v>
      </c>
      <c r="F123" s="56"/>
      <c r="G123" s="56"/>
      <c r="H123" s="59"/>
      <c r="I123" s="58"/>
      <c r="J123" s="56">
        <v>0.9</v>
      </c>
      <c r="K123" s="59"/>
    </row>
    <row r="124" spans="1:11" ht="15" x14ac:dyDescent="0.2">
      <c r="A124" s="33"/>
      <c r="B124" s="82" t="s">
        <v>51</v>
      </c>
      <c r="C124" s="35"/>
      <c r="D124" s="36">
        <f t="shared" si="0"/>
        <v>0</v>
      </c>
      <c r="E124" s="37"/>
      <c r="F124" s="35"/>
      <c r="G124" s="35"/>
      <c r="H124" s="38"/>
      <c r="I124" s="37"/>
      <c r="J124" s="35"/>
      <c r="K124" s="38"/>
    </row>
    <row r="125" spans="1:11" ht="15" x14ac:dyDescent="0.2">
      <c r="A125" s="12">
        <v>35</v>
      </c>
      <c r="B125" s="81" t="s">
        <v>24</v>
      </c>
      <c r="C125" s="15">
        <f t="shared" ref="C125" si="9">SUM(C126:C127)</f>
        <v>0</v>
      </c>
      <c r="D125" s="48"/>
      <c r="E125" s="17"/>
      <c r="F125" s="15"/>
      <c r="G125" s="15"/>
      <c r="H125" s="18"/>
      <c r="I125" s="17"/>
      <c r="J125" s="15"/>
      <c r="K125" s="18"/>
    </row>
    <row r="126" spans="1:11" ht="15" x14ac:dyDescent="0.2">
      <c r="A126" s="128"/>
      <c r="B126" s="87" t="s">
        <v>46</v>
      </c>
      <c r="C126" s="53"/>
      <c r="D126" s="51">
        <f t="shared" si="0"/>
        <v>0.3</v>
      </c>
      <c r="E126" s="52">
        <v>0.3</v>
      </c>
      <c r="F126" s="53"/>
      <c r="G126" s="53"/>
      <c r="H126" s="54"/>
      <c r="I126" s="52"/>
      <c r="J126" s="53"/>
      <c r="K126" s="54">
        <v>0.3</v>
      </c>
    </row>
    <row r="127" spans="1:11" ht="15" x14ac:dyDescent="0.2">
      <c r="A127" s="33"/>
      <c r="B127" s="34" t="s">
        <v>49</v>
      </c>
      <c r="C127" s="35"/>
      <c r="D127" s="36">
        <f t="shared" si="0"/>
        <v>0.1</v>
      </c>
      <c r="E127" s="37">
        <v>0.1</v>
      </c>
      <c r="F127" s="35"/>
      <c r="G127" s="35"/>
      <c r="H127" s="38"/>
      <c r="I127" s="37"/>
      <c r="J127" s="35">
        <v>0.1</v>
      </c>
      <c r="K127" s="38"/>
    </row>
    <row r="128" spans="1:11" ht="15" x14ac:dyDescent="0.2">
      <c r="A128" s="12">
        <v>36</v>
      </c>
      <c r="B128" s="81" t="s">
        <v>25</v>
      </c>
      <c r="C128" s="15">
        <f>SUM(C129:C132)</f>
        <v>0</v>
      </c>
      <c r="D128" s="48"/>
      <c r="E128" s="17"/>
      <c r="F128" s="15"/>
      <c r="G128" s="15"/>
      <c r="H128" s="18"/>
      <c r="I128" s="17"/>
      <c r="J128" s="15"/>
      <c r="K128" s="18"/>
    </row>
    <row r="129" spans="1:11" ht="15" x14ac:dyDescent="0.2">
      <c r="A129" s="27"/>
      <c r="B129" s="28" t="s">
        <v>47</v>
      </c>
      <c r="C129" s="29"/>
      <c r="D129" s="23">
        <f t="shared" si="0"/>
        <v>2</v>
      </c>
      <c r="E129" s="30">
        <v>2</v>
      </c>
      <c r="F129" s="29"/>
      <c r="G129" s="29"/>
      <c r="H129" s="31"/>
      <c r="I129" s="30"/>
      <c r="J129" s="29">
        <v>2</v>
      </c>
      <c r="K129" s="31"/>
    </row>
    <row r="130" spans="1:11" ht="15" x14ac:dyDescent="0.2">
      <c r="A130" s="27"/>
      <c r="B130" s="28" t="s">
        <v>48</v>
      </c>
      <c r="C130" s="29"/>
      <c r="D130" s="23">
        <f t="shared" si="0"/>
        <v>15</v>
      </c>
      <c r="E130" s="30">
        <v>15</v>
      </c>
      <c r="F130" s="29"/>
      <c r="G130" s="29"/>
      <c r="H130" s="31"/>
      <c r="I130" s="30"/>
      <c r="J130" s="29">
        <v>15</v>
      </c>
      <c r="K130" s="31"/>
    </row>
    <row r="131" spans="1:11" ht="15" x14ac:dyDescent="0.2">
      <c r="A131" s="27"/>
      <c r="B131" s="28" t="s">
        <v>49</v>
      </c>
      <c r="C131" s="29"/>
      <c r="D131" s="23">
        <f t="shared" si="0"/>
        <v>27.4</v>
      </c>
      <c r="E131" s="30">
        <v>27.4</v>
      </c>
      <c r="F131" s="29"/>
      <c r="G131" s="29"/>
      <c r="H131" s="31"/>
      <c r="I131" s="30"/>
      <c r="J131" s="29">
        <v>27.4</v>
      </c>
      <c r="K131" s="31"/>
    </row>
    <row r="132" spans="1:11" ht="15" x14ac:dyDescent="0.2">
      <c r="A132" s="33"/>
      <c r="B132" s="82" t="s">
        <v>51</v>
      </c>
      <c r="C132" s="35"/>
      <c r="D132" s="36">
        <f t="shared" si="0"/>
        <v>10</v>
      </c>
      <c r="E132" s="37">
        <v>10</v>
      </c>
      <c r="F132" s="35"/>
      <c r="G132" s="35"/>
      <c r="H132" s="38"/>
      <c r="I132" s="37"/>
      <c r="J132" s="35">
        <v>10</v>
      </c>
      <c r="K132" s="38"/>
    </row>
    <row r="133" spans="1:11" ht="15" x14ac:dyDescent="0.2">
      <c r="A133" s="12">
        <v>37</v>
      </c>
      <c r="B133" s="81" t="s">
        <v>77</v>
      </c>
      <c r="C133" s="15">
        <f>SUM(C134)</f>
        <v>0</v>
      </c>
      <c r="D133" s="48"/>
      <c r="E133" s="17"/>
      <c r="F133" s="15"/>
      <c r="G133" s="15"/>
      <c r="H133" s="18"/>
      <c r="I133" s="17"/>
      <c r="J133" s="15"/>
      <c r="K133" s="18"/>
    </row>
    <row r="134" spans="1:11" ht="15" x14ac:dyDescent="0.2">
      <c r="A134" s="33"/>
      <c r="B134" s="82" t="s">
        <v>49</v>
      </c>
      <c r="C134" s="35"/>
      <c r="D134" s="36">
        <f t="shared" si="0"/>
        <v>0.2</v>
      </c>
      <c r="E134" s="37">
        <v>0.2</v>
      </c>
      <c r="F134" s="35"/>
      <c r="G134" s="35"/>
      <c r="H134" s="38"/>
      <c r="I134" s="37"/>
      <c r="J134" s="35">
        <v>0.2</v>
      </c>
      <c r="K134" s="38"/>
    </row>
    <row r="135" spans="1:11" ht="15" x14ac:dyDescent="0.2">
      <c r="A135" s="12">
        <v>38</v>
      </c>
      <c r="B135" s="81" t="s">
        <v>81</v>
      </c>
      <c r="C135" s="15">
        <f t="shared" ref="C135" si="10">SUM(C136:C138)</f>
        <v>0</v>
      </c>
      <c r="D135" s="48"/>
      <c r="E135" s="17"/>
      <c r="F135" s="15"/>
      <c r="G135" s="15"/>
      <c r="H135" s="18"/>
      <c r="I135" s="17"/>
      <c r="J135" s="15"/>
      <c r="K135" s="18"/>
    </row>
    <row r="136" spans="1:11" ht="15" x14ac:dyDescent="0.2">
      <c r="A136" s="20"/>
      <c r="B136" s="83" t="s">
        <v>47</v>
      </c>
      <c r="C136" s="22"/>
      <c r="D136" s="51">
        <f>SUM(E136:H136)</f>
        <v>2</v>
      </c>
      <c r="E136" s="24">
        <v>2</v>
      </c>
      <c r="F136" s="22"/>
      <c r="G136" s="22"/>
      <c r="H136" s="25"/>
      <c r="I136" s="24"/>
      <c r="J136" s="22">
        <v>2</v>
      </c>
      <c r="K136" s="25"/>
    </row>
    <row r="137" spans="1:11" ht="15" x14ac:dyDescent="0.2">
      <c r="A137" s="50"/>
      <c r="B137" s="87" t="s">
        <v>48</v>
      </c>
      <c r="C137" s="53"/>
      <c r="D137" s="51">
        <f>SUM(E137:H137)</f>
        <v>4</v>
      </c>
      <c r="E137" s="52">
        <v>4</v>
      </c>
      <c r="F137" s="53"/>
      <c r="G137" s="53"/>
      <c r="H137" s="54"/>
      <c r="I137" s="52"/>
      <c r="J137" s="53">
        <v>4</v>
      </c>
      <c r="K137" s="54"/>
    </row>
    <row r="138" spans="1:11" ht="15" x14ac:dyDescent="0.2">
      <c r="A138" s="33"/>
      <c r="B138" s="34" t="s">
        <v>49</v>
      </c>
      <c r="C138" s="35"/>
      <c r="D138" s="36">
        <f>SUM(E138:H138)</f>
        <v>8</v>
      </c>
      <c r="E138" s="37">
        <v>8</v>
      </c>
      <c r="F138" s="35"/>
      <c r="G138" s="35"/>
      <c r="H138" s="38"/>
      <c r="I138" s="37"/>
      <c r="J138" s="35">
        <v>8</v>
      </c>
      <c r="K138" s="38"/>
    </row>
    <row r="139" spans="1:11" ht="15" x14ac:dyDescent="0.2">
      <c r="A139" s="12">
        <v>39</v>
      </c>
      <c r="B139" s="81" t="s">
        <v>26</v>
      </c>
      <c r="C139" s="15">
        <f t="shared" ref="C139" si="11">SUM(C140:C142)</f>
        <v>0</v>
      </c>
      <c r="D139" s="48"/>
      <c r="E139" s="17"/>
      <c r="F139" s="15"/>
      <c r="G139" s="15"/>
      <c r="H139" s="18"/>
      <c r="I139" s="17"/>
      <c r="J139" s="15"/>
      <c r="K139" s="18"/>
    </row>
    <row r="140" spans="1:11" ht="15" x14ac:dyDescent="0.2">
      <c r="A140" s="88"/>
      <c r="B140" s="83" t="s">
        <v>47</v>
      </c>
      <c r="C140" s="65"/>
      <c r="D140" s="51">
        <f>SUM(E140:H140)</f>
        <v>5</v>
      </c>
      <c r="E140" s="24">
        <v>5</v>
      </c>
      <c r="F140" s="22"/>
      <c r="G140" s="22"/>
      <c r="H140" s="25"/>
      <c r="I140" s="24"/>
      <c r="J140" s="22">
        <v>5</v>
      </c>
      <c r="K140" s="25"/>
    </row>
    <row r="141" spans="1:11" ht="15" x14ac:dyDescent="0.2">
      <c r="A141" s="89"/>
      <c r="B141" s="28" t="s">
        <v>48</v>
      </c>
      <c r="C141" s="29"/>
      <c r="D141" s="23">
        <f t="shared" si="0"/>
        <v>70</v>
      </c>
      <c r="E141" s="30">
        <v>70</v>
      </c>
      <c r="F141" s="29"/>
      <c r="G141" s="29"/>
      <c r="H141" s="31"/>
      <c r="I141" s="30"/>
      <c r="J141" s="29">
        <v>70</v>
      </c>
      <c r="K141" s="31"/>
    </row>
    <row r="142" spans="1:11" ht="15" x14ac:dyDescent="0.2">
      <c r="A142" s="89"/>
      <c r="B142" s="80" t="s">
        <v>49</v>
      </c>
      <c r="C142" s="29"/>
      <c r="D142" s="23">
        <f t="shared" si="0"/>
        <v>5</v>
      </c>
      <c r="E142" s="30">
        <v>5</v>
      </c>
      <c r="F142" s="29"/>
      <c r="G142" s="29"/>
      <c r="H142" s="31"/>
      <c r="I142" s="30"/>
      <c r="J142" s="29">
        <v>4</v>
      </c>
      <c r="K142" s="31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Antonina S. Kostova</cp:lastModifiedBy>
  <cp:lastPrinted>2022-07-27T10:33:05Z</cp:lastPrinted>
  <dcterms:created xsi:type="dcterms:W3CDTF">2011-07-29T12:08:17Z</dcterms:created>
  <dcterms:modified xsi:type="dcterms:W3CDTF">2022-07-27T10:34:03Z</dcterms:modified>
</cp:coreProperties>
</file>