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земни работи" sheetId="1" r:id="rId1"/>
    <sheet name="храсти" sheetId="2" r:id="rId2"/>
    <sheet name="подробни количества" sheetId="3" r:id="rId3"/>
    <sheet name="сметка шахти" sheetId="4" r:id="rId4"/>
    <sheet name="колич.шахти" sheetId="5" r:id="rId5"/>
  </sheets>
  <definedNames>
    <definedName name="_xlnm.Print_Area" localSheetId="2">'подробни количества'!$A$1:$K$108</definedName>
  </definedNames>
  <calcPr fullCalcOnLoad="1"/>
</workbook>
</file>

<file path=xl/sharedStrings.xml><?xml version="1.0" encoding="utf-8"?>
<sst xmlns="http://schemas.openxmlformats.org/spreadsheetml/2006/main" count="180" uniqueCount="132">
  <si>
    <t>№</t>
  </si>
  <si>
    <t>Наименование на СМР</t>
  </si>
  <si>
    <t>мярка</t>
  </si>
  <si>
    <t xml:space="preserve">Ед цена </t>
  </si>
  <si>
    <t xml:space="preserve">А </t>
  </si>
  <si>
    <t xml:space="preserve">Почистване на терена </t>
  </si>
  <si>
    <t xml:space="preserve">Мех.почистване на храсти с изкоренител и трактор </t>
  </si>
  <si>
    <t>дка</t>
  </si>
  <si>
    <t>Б</t>
  </si>
  <si>
    <t xml:space="preserve">Изкопни работи </t>
  </si>
  <si>
    <t>Всичко изкоп с булдозер на т.з.п.</t>
  </si>
  <si>
    <t>м3</t>
  </si>
  <si>
    <t>1.1.</t>
  </si>
  <si>
    <t xml:space="preserve">Почистване на хумус </t>
  </si>
  <si>
    <t>1.1.1.</t>
  </si>
  <si>
    <t>в т.ч. Почистване на хумус с булдосер с пробутване на 40м.-1 ут.усл.-90% от т. 1.1.</t>
  </si>
  <si>
    <t>1.1.2.</t>
  </si>
  <si>
    <t>в т.ч.Почистване повърхността от хумус под дигите-ръчно-10% от т.1.1.</t>
  </si>
  <si>
    <t>Изкоп и преместване с булдозер 40-100м на т.з.п.-баластра 2 ут. условия</t>
  </si>
  <si>
    <t>Натоварване на з.п. на транспорт</t>
  </si>
  <si>
    <t xml:space="preserve">Транспорт з.п. ср 2км.- временно депо </t>
  </si>
  <si>
    <t xml:space="preserve">Механизиран изкоп с багер на транспорт </t>
  </si>
  <si>
    <t>В</t>
  </si>
  <si>
    <t>Насипни работи</t>
  </si>
  <si>
    <t>Всичко насипни работи в берми и диги в т.ч.</t>
  </si>
  <si>
    <t>Насипни работи за дигите и бермите на корекцията  и дерета</t>
  </si>
  <si>
    <t xml:space="preserve">Връщане в насип на изкопани с булдозер т.з.п. от почистването на терена под дигите </t>
  </si>
  <si>
    <t xml:space="preserve">Натоварване на т.з.п. на транспорт от временно депо </t>
  </si>
  <si>
    <t>Транспорт от временно депо от  2 км.</t>
  </si>
  <si>
    <t>Уплътняване с валяк на насипите и дигите</t>
  </si>
  <si>
    <t>Подробна количествена сметка №1</t>
  </si>
  <si>
    <t xml:space="preserve">механизиран изкоп с багер </t>
  </si>
  <si>
    <t>изкоп с булдозер  под диги и берми  0,25м (включително хумус)</t>
  </si>
  <si>
    <t>№ на профила</t>
  </si>
  <si>
    <t>L(м.л.)</t>
  </si>
  <si>
    <t>F(м2)</t>
  </si>
  <si>
    <t>Fср(м2)</t>
  </si>
  <si>
    <t>Изкопи   (м3)</t>
  </si>
  <si>
    <t>L(м)</t>
  </si>
  <si>
    <t xml:space="preserve">Сума </t>
  </si>
  <si>
    <t xml:space="preserve">Подробна количествена сметка №1а </t>
  </si>
  <si>
    <t xml:space="preserve">Почистване на терени от храсти </t>
  </si>
  <si>
    <t>Участк от профил до профил</t>
  </si>
  <si>
    <t>Дължина  на участъка</t>
  </si>
  <si>
    <t>Площ (м2)</t>
  </si>
  <si>
    <t>150-153</t>
  </si>
  <si>
    <t>153-156</t>
  </si>
  <si>
    <t>41-44</t>
  </si>
  <si>
    <t>40-46</t>
  </si>
  <si>
    <t>46-49</t>
  </si>
  <si>
    <t>49-65</t>
  </si>
  <si>
    <t>174-176</t>
  </si>
  <si>
    <t>176-178</t>
  </si>
  <si>
    <t>178-181</t>
  </si>
  <si>
    <t>197-201</t>
  </si>
  <si>
    <t>201-204</t>
  </si>
  <si>
    <t>204-206</t>
  </si>
  <si>
    <t>206-210</t>
  </si>
  <si>
    <t>210-218</t>
  </si>
  <si>
    <t>148-150</t>
  </si>
  <si>
    <t>от 182 до 175-350м.</t>
  </si>
  <si>
    <t>от 214 до 198-800м.</t>
  </si>
  <si>
    <t>от 155 до 148-350м.</t>
  </si>
  <si>
    <t>от 63 до 40-1150м.</t>
  </si>
  <si>
    <t>от 36 до29-350м.</t>
  </si>
  <si>
    <t>Общо 3000м.</t>
  </si>
  <si>
    <t>Работите са изкопни и насипни работи по лявата дига и берма и кюне в тези участъци</t>
  </si>
  <si>
    <t>Всичко:</t>
  </si>
  <si>
    <t>насип  в левите диги (м3)</t>
  </si>
  <si>
    <t>V Изкопи   (м3)</t>
  </si>
  <si>
    <t>V Насип диги (м3)</t>
  </si>
  <si>
    <t>обект: Корекция на р. Джерман-неотложни ремонтно-възстановителни дейности за технически укрепителни мероприятия в участъци, близки до автомагистрала"Струма"</t>
  </si>
  <si>
    <t>Участъците за които СМР са най-неотложни са:</t>
  </si>
  <si>
    <t>ширина ср(м2)</t>
  </si>
  <si>
    <t>Земни работи за  корекцията-  от пр.30 до пр.218- изпълнение на леви диги, берми и кюне</t>
  </si>
  <si>
    <t>Количествено-стойностна сметка №1</t>
  </si>
  <si>
    <t>Земни работи за  корекцията- от пр.30 до пр.218- изпълнение на леви диги, берми и кюне</t>
  </si>
  <si>
    <t xml:space="preserve">   </t>
  </si>
  <si>
    <t>Подробна количествена сметка №2</t>
  </si>
  <si>
    <t xml:space="preserve">№ </t>
  </si>
  <si>
    <t>Наименование на видовете СМР</t>
  </si>
  <si>
    <t>ед.м.</t>
  </si>
  <si>
    <t>бр.</t>
  </si>
  <si>
    <t>количество</t>
  </si>
  <si>
    <t>височина</t>
  </si>
  <si>
    <t>ширина</t>
  </si>
  <si>
    <t>дължина</t>
  </si>
  <si>
    <t>Дъно</t>
  </si>
  <si>
    <t>Бетон кл.В20-стени</t>
  </si>
  <si>
    <t>Кофраж за стени</t>
  </si>
  <si>
    <t>м2</t>
  </si>
  <si>
    <t>Също</t>
  </si>
  <si>
    <t>Също Стеии</t>
  </si>
  <si>
    <t>Също стеии</t>
  </si>
  <si>
    <t>кг</t>
  </si>
  <si>
    <t xml:space="preserve">Всичко Бетон кл.В20 за 1 бр шахта </t>
  </si>
  <si>
    <t xml:space="preserve">Всичко кофраж за стени за 1 бр шахта </t>
  </si>
  <si>
    <t>Всичко кофраж за стени за 3 бр шахти</t>
  </si>
  <si>
    <t xml:space="preserve">Всичко Бетон кл.В20 за 3 бр шахти </t>
  </si>
  <si>
    <t>Армировка от стомана АІ и АІІІ за 1 бр. шахта</t>
  </si>
  <si>
    <t>Армировка от стомана АІ и АІІІ за 3 бр. шахти</t>
  </si>
  <si>
    <t>2х3</t>
  </si>
  <si>
    <t>3х3</t>
  </si>
  <si>
    <t>4х3</t>
  </si>
  <si>
    <t>м.л.</t>
  </si>
  <si>
    <t>1х3</t>
  </si>
  <si>
    <t>Траншеен изкоп в земни почви 1 шахта</t>
  </si>
  <si>
    <t>Траншеен изкоп в земни почви 3 шахти</t>
  </si>
  <si>
    <t>Количество за 1 бр. шахта и за 3 бр. шахти</t>
  </si>
  <si>
    <t>ПВЦ тръби Ф500мм. за 3 бр. шахти</t>
  </si>
  <si>
    <t xml:space="preserve">Стойност </t>
  </si>
  <si>
    <t xml:space="preserve">Кол-во  </t>
  </si>
  <si>
    <t>Количествено-стойностна сметка №2</t>
  </si>
  <si>
    <t>ед.мярка</t>
  </si>
  <si>
    <t xml:space="preserve">І </t>
  </si>
  <si>
    <t>Земни работи</t>
  </si>
  <si>
    <t>Изкоп траншеен в т.з.п.</t>
  </si>
  <si>
    <t>Водоприемни шахти - 3 броя</t>
  </si>
  <si>
    <t>Обратен насип</t>
  </si>
  <si>
    <t>ІІ</t>
  </si>
  <si>
    <t>Строителни работи</t>
  </si>
  <si>
    <t xml:space="preserve">Доставка и полагане на бетон кл. В 20 </t>
  </si>
  <si>
    <t>кг.</t>
  </si>
  <si>
    <t>ІІІ</t>
  </si>
  <si>
    <t>Монтажни работи</t>
  </si>
  <si>
    <t>Доставка и полагане на ПВЦ тръби Ф500</t>
  </si>
  <si>
    <t>Водоприемни шахти-3 бр.</t>
  </si>
  <si>
    <t>Разриване на з. Маси</t>
  </si>
  <si>
    <t xml:space="preserve"> Забележки: 1.) От изкопите с булдозер 3900м3 са хумус, които се извозват на депо и 5100м3  са баластра, които се връщат в насипите.</t>
  </si>
  <si>
    <t>Транспорт на земни маси на ср 2км.на временно депо -от т 4</t>
  </si>
  <si>
    <t>6.1.</t>
  </si>
  <si>
    <t>6.2.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</si>
</sst>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\ _л_в_-;\-* #,##0.0\ _л_в_-;_-* &quot;-&quot;??\ _л_в_-;_-@_-"/>
    <numFmt numFmtId="183" formatCode="_(* #,##0.0_);_(* \(#,##0.0\);_(* &quot;-&quot;??_);_(@_)"/>
    <numFmt numFmtId="184" formatCode="_-* #,##0.0\ _л_в_-;\-* #,##0.0\ _л_в_-;_-* &quot;-&quot;?\ _л_в_-;_-@_-"/>
    <numFmt numFmtId="185" formatCode="_-* #,##0\ _л_в_-;\-* #,##0\ _л_в_-;_-* &quot;-&quot;?\ _л_в_-;_-@_-"/>
    <numFmt numFmtId="186" formatCode="_(* #,##0_);_(* \(#,##0\);_(* &quot;-&quot;??_);_(@_)"/>
    <numFmt numFmtId="187" formatCode="0.000"/>
  </numFmts>
  <fonts count="4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0"/>
    </font>
    <font>
      <sz val="10"/>
      <color indexed="22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79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6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8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7" fillId="0" borderId="21" xfId="0" applyNumberFormat="1" applyFont="1" applyBorder="1" applyAlignment="1">
      <alignment/>
    </xf>
    <xf numFmtId="181" fontId="0" fillId="0" borderId="21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181" fontId="2" fillId="0" borderId="2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8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 horizontal="center"/>
    </xf>
    <xf numFmtId="181" fontId="2" fillId="0" borderId="25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8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181" fontId="0" fillId="0" borderId="25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7.28125" style="2" customWidth="1"/>
    <col min="2" max="2" width="41.57421875" style="0" customWidth="1"/>
    <col min="3" max="3" width="6.140625" style="2" bestFit="1" customWidth="1"/>
    <col min="4" max="4" width="9.28125" style="0" bestFit="1" customWidth="1"/>
    <col min="6" max="6" width="12.8515625" style="0" bestFit="1" customWidth="1"/>
  </cols>
  <sheetData>
    <row r="1" spans="1:6" ht="5.25" customHeight="1">
      <c r="A1" s="102" t="s">
        <v>71</v>
      </c>
      <c r="B1" s="102"/>
      <c r="C1" s="102"/>
      <c r="D1" s="102"/>
      <c r="E1" s="102"/>
      <c r="F1" s="102"/>
    </row>
    <row r="2" spans="1:6" ht="12.75">
      <c r="A2" s="102"/>
      <c r="B2" s="102"/>
      <c r="C2" s="102"/>
      <c r="D2" s="102"/>
      <c r="E2" s="102"/>
      <c r="F2" s="102"/>
    </row>
    <row r="3" spans="1:6" ht="12.75">
      <c r="A3" s="102"/>
      <c r="B3" s="102"/>
      <c r="C3" s="102"/>
      <c r="D3" s="102"/>
      <c r="E3" s="102"/>
      <c r="F3" s="102"/>
    </row>
    <row r="4" spans="1:6" ht="12.75">
      <c r="A4" s="66"/>
      <c r="B4" s="66"/>
      <c r="C4" s="66"/>
      <c r="D4" s="66"/>
      <c r="E4" s="66"/>
      <c r="F4" s="66"/>
    </row>
    <row r="5" spans="1:6" ht="12.75">
      <c r="A5" s="18" t="s">
        <v>75</v>
      </c>
      <c r="B5" s="66"/>
      <c r="C5" s="66"/>
      <c r="D5" s="66"/>
      <c r="E5" s="66"/>
      <c r="F5" s="66"/>
    </row>
    <row r="6" spans="1:8" ht="12.75">
      <c r="A6" s="18" t="s">
        <v>76</v>
      </c>
      <c r="B6" s="66"/>
      <c r="C6" s="66"/>
      <c r="D6" s="66"/>
      <c r="E6" s="66"/>
      <c r="F6" s="66"/>
      <c r="H6" s="75"/>
    </row>
    <row r="7" spans="1:6" ht="12.75">
      <c r="A7" s="3" t="s">
        <v>0</v>
      </c>
      <c r="B7" s="4" t="s">
        <v>1</v>
      </c>
      <c r="C7" s="5" t="s">
        <v>2</v>
      </c>
      <c r="D7" s="6" t="s">
        <v>111</v>
      </c>
      <c r="E7" s="7" t="s">
        <v>3</v>
      </c>
      <c r="F7" s="6" t="s">
        <v>110</v>
      </c>
    </row>
    <row r="8" spans="1:6" ht="12.75">
      <c r="A8" s="8" t="s">
        <v>4</v>
      </c>
      <c r="B8" s="9" t="s">
        <v>5</v>
      </c>
      <c r="C8" s="5"/>
      <c r="D8" s="4"/>
      <c r="E8" s="4"/>
      <c r="F8" s="4"/>
    </row>
    <row r="9" spans="1:6" ht="25.5">
      <c r="A9" s="3">
        <v>1</v>
      </c>
      <c r="B9" s="10" t="s">
        <v>6</v>
      </c>
      <c r="C9" s="3" t="s">
        <v>7</v>
      </c>
      <c r="D9" s="4">
        <v>110.6</v>
      </c>
      <c r="E9" s="4"/>
      <c r="F9" s="4"/>
    </row>
    <row r="10" spans="1:6" ht="12.75">
      <c r="A10" s="8" t="s">
        <v>8</v>
      </c>
      <c r="B10" s="13" t="s">
        <v>9</v>
      </c>
      <c r="C10" s="3"/>
      <c r="D10" s="4"/>
      <c r="E10" s="4"/>
      <c r="F10" s="4"/>
    </row>
    <row r="11" spans="1:6" ht="12.75">
      <c r="A11" s="3">
        <v>1</v>
      </c>
      <c r="B11" s="13" t="s">
        <v>10</v>
      </c>
      <c r="C11" s="3" t="s">
        <v>11</v>
      </c>
      <c r="D11" s="4">
        <v>9000</v>
      </c>
      <c r="E11" s="4"/>
      <c r="F11" s="4"/>
    </row>
    <row r="12" spans="1:6" ht="12.75">
      <c r="A12" s="14" t="s">
        <v>12</v>
      </c>
      <c r="B12" s="13" t="s">
        <v>13</v>
      </c>
      <c r="C12" s="3" t="s">
        <v>11</v>
      </c>
      <c r="D12" s="4">
        <v>3900</v>
      </c>
      <c r="E12" s="4"/>
      <c r="F12" s="4"/>
    </row>
    <row r="13" spans="1:6" ht="25.5">
      <c r="A13" s="15" t="s">
        <v>14</v>
      </c>
      <c r="B13" s="10" t="s">
        <v>15</v>
      </c>
      <c r="C13" s="3" t="s">
        <v>11</v>
      </c>
      <c r="D13" s="4">
        <v>3900</v>
      </c>
      <c r="E13" s="12"/>
      <c r="F13" s="4"/>
    </row>
    <row r="14" spans="1:6" ht="25.5">
      <c r="A14" s="16" t="s">
        <v>16</v>
      </c>
      <c r="B14" s="10" t="s">
        <v>17</v>
      </c>
      <c r="C14" s="3" t="s">
        <v>11</v>
      </c>
      <c r="D14" s="11"/>
      <c r="E14" s="12"/>
      <c r="F14" s="4"/>
    </row>
    <row r="15" spans="1:6" ht="25.5">
      <c r="A15" s="3">
        <v>1.2</v>
      </c>
      <c r="B15" s="10" t="s">
        <v>18</v>
      </c>
      <c r="C15" s="3" t="s">
        <v>11</v>
      </c>
      <c r="D15" s="4">
        <f>D11-D12</f>
        <v>5100</v>
      </c>
      <c r="E15" s="12"/>
      <c r="F15" s="4"/>
    </row>
    <row r="16" spans="1:6" ht="12.75">
      <c r="A16" s="3">
        <v>2</v>
      </c>
      <c r="B16" s="10" t="s">
        <v>19</v>
      </c>
      <c r="C16" s="3" t="s">
        <v>11</v>
      </c>
      <c r="D16" s="4">
        <f>D12</f>
        <v>3900</v>
      </c>
      <c r="E16" s="12"/>
      <c r="F16" s="4"/>
    </row>
    <row r="17" spans="1:6" ht="12.75">
      <c r="A17" s="3">
        <v>3</v>
      </c>
      <c r="B17" s="10" t="s">
        <v>20</v>
      </c>
      <c r="C17" s="3" t="s">
        <v>11</v>
      </c>
      <c r="D17" s="4">
        <f>D12</f>
        <v>3900</v>
      </c>
      <c r="E17" s="12"/>
      <c r="F17" s="4"/>
    </row>
    <row r="18" spans="1:6" ht="12.75">
      <c r="A18" s="3">
        <v>4</v>
      </c>
      <c r="B18" s="13" t="s">
        <v>21</v>
      </c>
      <c r="C18" s="3" t="s">
        <v>11</v>
      </c>
      <c r="D18" s="4">
        <v>102560</v>
      </c>
      <c r="E18" s="12"/>
      <c r="F18" s="4"/>
    </row>
    <row r="19" spans="1:6" ht="25.5">
      <c r="A19" s="3">
        <v>5</v>
      </c>
      <c r="B19" s="10" t="s">
        <v>129</v>
      </c>
      <c r="C19" s="3" t="s">
        <v>11</v>
      </c>
      <c r="D19" s="4">
        <v>102560</v>
      </c>
      <c r="E19" s="12"/>
      <c r="F19" s="4"/>
    </row>
    <row r="20" spans="1:6" ht="12.75">
      <c r="A20" s="8" t="s">
        <v>22</v>
      </c>
      <c r="B20" s="13" t="s">
        <v>23</v>
      </c>
      <c r="C20" s="3"/>
      <c r="D20" s="4"/>
      <c r="E20" s="4"/>
      <c r="F20" s="4"/>
    </row>
    <row r="21" spans="1:6" ht="12.75">
      <c r="A21" s="8">
        <v>6</v>
      </c>
      <c r="B21" s="67" t="s">
        <v>24</v>
      </c>
      <c r="C21" s="3" t="s">
        <v>11</v>
      </c>
      <c r="D21" s="4">
        <f>D22+D23</f>
        <v>90760</v>
      </c>
      <c r="E21" s="4"/>
      <c r="F21" s="4"/>
    </row>
    <row r="22" spans="1:6" ht="25.5">
      <c r="A22" s="3" t="s">
        <v>130</v>
      </c>
      <c r="B22" s="10" t="s">
        <v>25</v>
      </c>
      <c r="C22" s="3" t="s">
        <v>11</v>
      </c>
      <c r="D22" s="4">
        <v>85660</v>
      </c>
      <c r="E22" s="17"/>
      <c r="F22" s="4"/>
    </row>
    <row r="23" spans="1:6" ht="25.5">
      <c r="A23" s="3" t="s">
        <v>131</v>
      </c>
      <c r="B23" s="10" t="s">
        <v>26</v>
      </c>
      <c r="C23" s="3" t="s">
        <v>11</v>
      </c>
      <c r="D23" s="4">
        <f>D15</f>
        <v>5100</v>
      </c>
      <c r="E23" s="12"/>
      <c r="F23" s="4"/>
    </row>
    <row r="24" spans="1:6" ht="25.5">
      <c r="A24" s="3">
        <v>7</v>
      </c>
      <c r="B24" s="10" t="s">
        <v>27</v>
      </c>
      <c r="C24" s="3" t="s">
        <v>11</v>
      </c>
      <c r="D24" s="4">
        <f>D22</f>
        <v>85660</v>
      </c>
      <c r="E24" s="12"/>
      <c r="F24" s="4"/>
    </row>
    <row r="25" spans="1:6" ht="12.75">
      <c r="A25" s="3">
        <v>8</v>
      </c>
      <c r="B25" s="10" t="s">
        <v>28</v>
      </c>
      <c r="C25" s="3" t="s">
        <v>11</v>
      </c>
      <c r="D25" s="4">
        <f>D24</f>
        <v>85660</v>
      </c>
      <c r="E25" s="12"/>
      <c r="F25" s="4"/>
    </row>
    <row r="26" spans="1:6" ht="12.75">
      <c r="A26" s="3">
        <v>9</v>
      </c>
      <c r="B26" s="10" t="s">
        <v>29</v>
      </c>
      <c r="C26" s="3" t="s">
        <v>11</v>
      </c>
      <c r="D26" s="50">
        <f>D21</f>
        <v>90760</v>
      </c>
      <c r="E26" s="17"/>
      <c r="F26" s="4"/>
    </row>
    <row r="27" spans="1:6" ht="12.75">
      <c r="A27" s="3"/>
      <c r="B27" s="58" t="s">
        <v>67</v>
      </c>
      <c r="C27" s="3"/>
      <c r="D27" s="4"/>
      <c r="E27" s="4"/>
      <c r="F27" s="57"/>
    </row>
    <row r="28" spans="1:6" ht="12.75">
      <c r="A28" s="54"/>
      <c r="B28" s="59"/>
      <c r="C28" s="54"/>
      <c r="D28" s="53"/>
      <c r="E28" s="53"/>
      <c r="F28" s="60"/>
    </row>
    <row r="29" ht="15">
      <c r="B29" s="56" t="s">
        <v>72</v>
      </c>
    </row>
    <row r="30" ht="15">
      <c r="B30" s="56" t="s">
        <v>61</v>
      </c>
    </row>
    <row r="31" ht="15">
      <c r="B31" s="56" t="s">
        <v>60</v>
      </c>
    </row>
    <row r="32" ht="15">
      <c r="B32" s="56" t="s">
        <v>62</v>
      </c>
    </row>
    <row r="33" ht="15">
      <c r="B33" s="56" t="s">
        <v>63</v>
      </c>
    </row>
    <row r="34" ht="15">
      <c r="B34" s="56" t="s">
        <v>64</v>
      </c>
    </row>
    <row r="35" ht="15">
      <c r="B35" s="56" t="s">
        <v>65</v>
      </c>
    </row>
    <row r="36" ht="12.75">
      <c r="B36" s="61" t="s">
        <v>66</v>
      </c>
    </row>
    <row r="37" ht="12.75">
      <c r="B37" s="61"/>
    </row>
  </sheetData>
  <sheetProtection/>
  <mergeCells count="1">
    <mergeCell ref="A1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33"/>
  <sheetViews>
    <sheetView zoomScalePageLayoutView="0" workbookViewId="0" topLeftCell="A1">
      <selection activeCell="D37" sqref="D37:D38"/>
    </sheetView>
  </sheetViews>
  <sheetFormatPr defaultColWidth="9.140625" defaultRowHeight="12.75"/>
  <cols>
    <col min="2" max="2" width="15.140625" style="0" customWidth="1"/>
    <col min="3" max="3" width="11.7109375" style="0" customWidth="1"/>
    <col min="4" max="4" width="14.28125" style="0" customWidth="1"/>
    <col min="5" max="5" width="12.28125" style="0" customWidth="1"/>
  </cols>
  <sheetData>
    <row r="1" spans="2:7" ht="12.75">
      <c r="B1" s="102" t="s">
        <v>71</v>
      </c>
      <c r="C1" s="103"/>
      <c r="D1" s="103"/>
      <c r="E1" s="103"/>
      <c r="F1" s="103"/>
      <c r="G1" s="103"/>
    </row>
    <row r="2" spans="2:7" ht="12.75">
      <c r="B2" s="103"/>
      <c r="C2" s="103"/>
      <c r="D2" s="103"/>
      <c r="E2" s="103"/>
      <c r="F2" s="103"/>
      <c r="G2" s="103"/>
    </row>
    <row r="3" spans="2:7" ht="12.75">
      <c r="B3" s="103"/>
      <c r="C3" s="103"/>
      <c r="D3" s="103"/>
      <c r="E3" s="103"/>
      <c r="F3" s="103"/>
      <c r="G3" s="103"/>
    </row>
    <row r="4" spans="2:7" ht="12.75">
      <c r="B4" s="65"/>
      <c r="C4" s="65"/>
      <c r="D4" s="65"/>
      <c r="E4" s="65"/>
      <c r="F4" s="65"/>
      <c r="G4" s="65"/>
    </row>
    <row r="5" spans="2:3" ht="12.75">
      <c r="B5" s="18" t="s">
        <v>40</v>
      </c>
      <c r="C5" s="18"/>
    </row>
    <row r="6" spans="2:3" ht="12.75">
      <c r="B6" s="18"/>
      <c r="C6" s="18"/>
    </row>
    <row r="7" ht="13.5" customHeight="1" thickBot="1">
      <c r="B7" s="18" t="s">
        <v>41</v>
      </c>
    </row>
    <row r="8" spans="2:5" ht="40.5" customHeight="1" thickBot="1">
      <c r="B8" s="68" t="s">
        <v>42</v>
      </c>
      <c r="C8" s="69" t="s">
        <v>43</v>
      </c>
      <c r="D8" s="69" t="s">
        <v>73</v>
      </c>
      <c r="E8" s="22" t="s">
        <v>44</v>
      </c>
    </row>
    <row r="9" spans="2:5" ht="15" customHeight="1">
      <c r="B9" s="70"/>
      <c r="C9" s="25"/>
      <c r="D9" s="25"/>
      <c r="E9" s="26"/>
    </row>
    <row r="10" spans="2:5" ht="12.75" customHeight="1">
      <c r="B10" s="71" t="s">
        <v>47</v>
      </c>
      <c r="C10" s="4">
        <v>150</v>
      </c>
      <c r="D10" s="4">
        <v>55</v>
      </c>
      <c r="E10" s="33">
        <f>C10*D10</f>
        <v>8250</v>
      </c>
    </row>
    <row r="11" spans="2:5" ht="14.25" customHeight="1">
      <c r="B11" s="71" t="s">
        <v>48</v>
      </c>
      <c r="C11" s="4">
        <v>100</v>
      </c>
      <c r="D11" s="4">
        <v>60</v>
      </c>
      <c r="E11" s="33">
        <f>C11*D11</f>
        <v>6000</v>
      </c>
    </row>
    <row r="12" spans="2:5" ht="12.75" customHeight="1">
      <c r="B12" s="71" t="s">
        <v>49</v>
      </c>
      <c r="C12" s="4">
        <v>150</v>
      </c>
      <c r="D12" s="4">
        <v>35</v>
      </c>
      <c r="E12" s="33">
        <f>C12*D12</f>
        <v>5250</v>
      </c>
    </row>
    <row r="13" spans="2:5" ht="13.5" customHeight="1">
      <c r="B13" s="71" t="s">
        <v>50</v>
      </c>
      <c r="C13" s="4">
        <v>800</v>
      </c>
      <c r="D13" s="4">
        <v>30</v>
      </c>
      <c r="E13" s="33">
        <f>C13*D13</f>
        <v>24000</v>
      </c>
    </row>
    <row r="14" spans="2:5" ht="13.5" customHeight="1">
      <c r="B14" s="71"/>
      <c r="C14" s="4"/>
      <c r="D14" s="4"/>
      <c r="E14" s="33"/>
    </row>
    <row r="15" spans="2:5" ht="12.75" customHeight="1">
      <c r="B15" s="71" t="s">
        <v>59</v>
      </c>
      <c r="C15" s="4">
        <v>100</v>
      </c>
      <c r="D15" s="4">
        <v>34.5</v>
      </c>
      <c r="E15" s="33">
        <f>C15*D15</f>
        <v>3450</v>
      </c>
    </row>
    <row r="16" spans="2:5" ht="12.75" customHeight="1">
      <c r="B16" s="71" t="s">
        <v>45</v>
      </c>
      <c r="C16" s="4">
        <v>150</v>
      </c>
      <c r="D16" s="4">
        <v>69</v>
      </c>
      <c r="E16" s="33">
        <f>C16*D16</f>
        <v>10350</v>
      </c>
    </row>
    <row r="17" spans="2:5" ht="12.75" customHeight="1">
      <c r="B17" s="71" t="s">
        <v>46</v>
      </c>
      <c r="C17" s="4">
        <v>150</v>
      </c>
      <c r="D17" s="4">
        <v>33</v>
      </c>
      <c r="E17" s="33">
        <f>C17*D17</f>
        <v>4950</v>
      </c>
    </row>
    <row r="18" spans="2:5" ht="12.75" customHeight="1">
      <c r="B18" s="71"/>
      <c r="C18" s="4"/>
      <c r="D18" s="4"/>
      <c r="E18" s="33"/>
    </row>
    <row r="19" spans="2:5" ht="12.75" customHeight="1">
      <c r="B19" s="71" t="s">
        <v>51</v>
      </c>
      <c r="C19" s="51">
        <v>100</v>
      </c>
      <c r="D19" s="4">
        <v>15</v>
      </c>
      <c r="E19" s="33">
        <f aca="true" t="shared" si="0" ref="E19:E27">C19*D19</f>
        <v>1500</v>
      </c>
    </row>
    <row r="20" spans="2:5" ht="12.75">
      <c r="B20" s="71" t="s">
        <v>52</v>
      </c>
      <c r="C20" s="4">
        <v>100</v>
      </c>
      <c r="D20" s="4">
        <v>30</v>
      </c>
      <c r="E20" s="33">
        <f t="shared" si="0"/>
        <v>3000</v>
      </c>
    </row>
    <row r="21" spans="2:5" ht="12.75" customHeight="1">
      <c r="B21" s="71" t="s">
        <v>53</v>
      </c>
      <c r="C21" s="52">
        <v>150</v>
      </c>
      <c r="D21" s="4">
        <v>35</v>
      </c>
      <c r="E21" s="33">
        <f t="shared" si="0"/>
        <v>5250</v>
      </c>
    </row>
    <row r="22" spans="2:5" ht="12.75" customHeight="1">
      <c r="B22" s="71"/>
      <c r="C22" s="52"/>
      <c r="D22" s="4"/>
      <c r="E22" s="33"/>
    </row>
    <row r="23" spans="2:5" ht="12.75">
      <c r="B23" s="71" t="s">
        <v>54</v>
      </c>
      <c r="C23" s="4">
        <v>200</v>
      </c>
      <c r="D23" s="4">
        <v>20</v>
      </c>
      <c r="E23" s="33">
        <f t="shared" si="0"/>
        <v>4000</v>
      </c>
    </row>
    <row r="24" spans="2:5" ht="12.75">
      <c r="B24" s="71" t="s">
        <v>55</v>
      </c>
      <c r="C24" s="4">
        <v>150</v>
      </c>
      <c r="D24" s="4">
        <v>52</v>
      </c>
      <c r="E24" s="33">
        <f t="shared" si="0"/>
        <v>7800</v>
      </c>
    </row>
    <row r="25" spans="2:5" ht="13.5" customHeight="1">
      <c r="B25" s="71" t="s">
        <v>56</v>
      </c>
      <c r="C25" s="4">
        <v>100</v>
      </c>
      <c r="D25" s="4">
        <v>10</v>
      </c>
      <c r="E25" s="33">
        <f t="shared" si="0"/>
        <v>1000</v>
      </c>
    </row>
    <row r="26" spans="2:5" ht="13.5" customHeight="1">
      <c r="B26" s="71" t="s">
        <v>57</v>
      </c>
      <c r="C26" s="4">
        <v>200</v>
      </c>
      <c r="D26" s="4">
        <v>25</v>
      </c>
      <c r="E26" s="33">
        <f t="shared" si="0"/>
        <v>5000</v>
      </c>
    </row>
    <row r="27" spans="2:5" ht="13.5" customHeight="1">
      <c r="B27" s="71" t="s">
        <v>58</v>
      </c>
      <c r="C27" s="4">
        <v>400</v>
      </c>
      <c r="D27" s="4">
        <v>52</v>
      </c>
      <c r="E27" s="33">
        <f t="shared" si="0"/>
        <v>20800</v>
      </c>
    </row>
    <row r="28" spans="2:5" ht="12.75">
      <c r="B28" s="71"/>
      <c r="C28" s="4">
        <f>SUM(C10:C27)</f>
        <v>3000</v>
      </c>
      <c r="D28" s="4"/>
      <c r="E28" s="33"/>
    </row>
    <row r="29" spans="2:5" ht="12.75" customHeight="1" thickBot="1">
      <c r="B29" s="72" t="s">
        <v>39</v>
      </c>
      <c r="C29" s="73"/>
      <c r="D29" s="73"/>
      <c r="E29" s="74">
        <f>SUM(E10:E28)</f>
        <v>110600</v>
      </c>
    </row>
    <row r="30" ht="12.75" customHeight="1"/>
    <row r="31" spans="2:5" s="53" customFormat="1" ht="12.75" customHeight="1">
      <c r="B31" s="54"/>
      <c r="E31" s="55"/>
    </row>
    <row r="32" s="53" customFormat="1" ht="12.75" customHeight="1">
      <c r="B32" s="54"/>
    </row>
    <row r="33" spans="2:4" s="53" customFormat="1" ht="12.75" customHeight="1">
      <c r="B33" s="54"/>
      <c r="D33"/>
    </row>
    <row r="34" spans="2:4" s="53" customFormat="1" ht="12.75" customHeight="1">
      <c r="B34" s="54"/>
      <c r="D34"/>
    </row>
    <row r="35" s="53" customFormat="1" ht="12.75" customHeight="1">
      <c r="B35" s="54"/>
    </row>
    <row r="36" s="53" customFormat="1" ht="12.75" customHeight="1">
      <c r="B36" s="54"/>
    </row>
    <row r="37" spans="2:4" s="53" customFormat="1" ht="12.75" customHeight="1">
      <c r="B37" s="54"/>
      <c r="D37"/>
    </row>
    <row r="38" spans="2:4" s="53" customFormat="1" ht="12.75" customHeight="1">
      <c r="B38" s="54"/>
      <c r="D38"/>
    </row>
    <row r="39" s="53" customFormat="1" ht="12.75" customHeight="1">
      <c r="B39" s="54"/>
    </row>
    <row r="40" s="53" customFormat="1" ht="12.75" customHeight="1">
      <c r="B40" s="54"/>
    </row>
    <row r="41" s="53" customFormat="1" ht="12.75" customHeight="1">
      <c r="B41" s="54"/>
    </row>
    <row r="42" s="53" customFormat="1" ht="12.75" customHeight="1">
      <c r="B42" s="54"/>
    </row>
    <row r="43" s="53" customFormat="1" ht="12.75" customHeight="1">
      <c r="B43" s="54"/>
    </row>
    <row r="44" s="53" customFormat="1" ht="12.75" customHeight="1">
      <c r="B44" s="54"/>
    </row>
    <row r="45" s="53" customFormat="1" ht="12.75" customHeight="1">
      <c r="B45" s="54"/>
    </row>
    <row r="46" s="53" customFormat="1" ht="12.75" customHeight="1">
      <c r="B46" s="54"/>
    </row>
    <row r="47" s="53" customFormat="1" ht="12.75" customHeight="1">
      <c r="B47" s="54"/>
    </row>
    <row r="48" s="53" customFormat="1" ht="12.75" customHeight="1">
      <c r="B48" s="54"/>
    </row>
    <row r="49" s="53" customFormat="1" ht="12.75" customHeight="1">
      <c r="B49" s="54"/>
    </row>
    <row r="50" s="53" customFormat="1" ht="12.75" customHeight="1">
      <c r="B50" s="54"/>
    </row>
    <row r="51" s="53" customFormat="1" ht="12.75" customHeight="1">
      <c r="B51" s="54"/>
    </row>
    <row r="52" s="53" customFormat="1" ht="12.75" customHeight="1">
      <c r="B52" s="54"/>
    </row>
    <row r="53" s="53" customFormat="1" ht="12.75" customHeight="1">
      <c r="B53" s="54"/>
    </row>
    <row r="54" s="53" customFormat="1" ht="12.75" customHeight="1">
      <c r="B54" s="54"/>
    </row>
    <row r="55" s="53" customFormat="1" ht="12.75" customHeight="1">
      <c r="B55" s="54"/>
    </row>
    <row r="56" s="53" customFormat="1" ht="12.75" customHeight="1">
      <c r="B56" s="54"/>
    </row>
    <row r="57" s="53" customFormat="1" ht="12.75" customHeight="1">
      <c r="B57" s="54"/>
    </row>
    <row r="58" s="53" customFormat="1" ht="12.75" customHeight="1">
      <c r="B58" s="54"/>
    </row>
    <row r="59" s="53" customFormat="1" ht="12.75" customHeight="1">
      <c r="B59" s="54"/>
    </row>
    <row r="60" s="53" customFormat="1" ht="12.75" customHeight="1">
      <c r="B60" s="54"/>
    </row>
    <row r="61" s="53" customFormat="1" ht="12.75" customHeight="1">
      <c r="B61" s="54"/>
    </row>
    <row r="62" s="53" customFormat="1" ht="12.75" customHeight="1">
      <c r="B62" s="54"/>
    </row>
    <row r="63" s="53" customFormat="1" ht="12.75" customHeight="1">
      <c r="B63" s="54"/>
    </row>
    <row r="64" s="53" customFormat="1" ht="12.75" customHeight="1">
      <c r="B64" s="54"/>
    </row>
    <row r="65" s="53" customFormat="1" ht="12.75" customHeight="1">
      <c r="B65" s="54"/>
    </row>
    <row r="66" s="53" customFormat="1" ht="12.75" customHeight="1">
      <c r="B66" s="54"/>
    </row>
    <row r="67" s="53" customFormat="1" ht="12.75" customHeight="1">
      <c r="B67" s="54"/>
    </row>
    <row r="68" s="53" customFormat="1" ht="12.75" customHeight="1">
      <c r="B68" s="54"/>
    </row>
    <row r="69" s="53" customFormat="1" ht="12.75" customHeight="1">
      <c r="B69" s="54"/>
    </row>
    <row r="70" s="53" customFormat="1" ht="12.75" customHeight="1">
      <c r="B70" s="54"/>
    </row>
    <row r="71" s="53" customFormat="1" ht="12.75" customHeight="1">
      <c r="B71" s="54"/>
    </row>
    <row r="72" s="53" customFormat="1" ht="12.75" customHeight="1">
      <c r="B72" s="54"/>
    </row>
    <row r="73" s="53" customFormat="1" ht="12.75" customHeight="1">
      <c r="B73" s="54"/>
    </row>
    <row r="74" s="53" customFormat="1" ht="12.75" customHeight="1">
      <c r="B74" s="54"/>
    </row>
    <row r="75" s="53" customFormat="1" ht="12.75" customHeight="1">
      <c r="B75" s="54"/>
    </row>
    <row r="76" s="53" customFormat="1" ht="12.75" customHeight="1">
      <c r="B76" s="54"/>
    </row>
    <row r="77" s="53" customFormat="1" ht="12.75" customHeight="1">
      <c r="B77" s="54"/>
    </row>
    <row r="78" s="53" customFormat="1" ht="12.75" customHeight="1">
      <c r="B78" s="54"/>
    </row>
    <row r="79" s="53" customFormat="1" ht="12.75" customHeight="1">
      <c r="B79" s="54"/>
    </row>
    <row r="80" s="53" customFormat="1" ht="12.75" customHeight="1">
      <c r="B80" s="54"/>
    </row>
    <row r="81" s="53" customFormat="1" ht="12.75" customHeight="1">
      <c r="B81" s="54"/>
    </row>
    <row r="82" s="53" customFormat="1" ht="12.75" customHeight="1">
      <c r="B82" s="54"/>
    </row>
    <row r="83" s="53" customFormat="1" ht="12.75" customHeight="1">
      <c r="B83" s="54"/>
    </row>
    <row r="84" s="53" customFormat="1" ht="12.75" customHeight="1">
      <c r="B84" s="54"/>
    </row>
    <row r="85" s="53" customFormat="1" ht="12.75" customHeight="1">
      <c r="B85" s="54"/>
    </row>
    <row r="86" s="53" customFormat="1" ht="12.75" customHeight="1">
      <c r="B86" s="54"/>
    </row>
    <row r="87" s="53" customFormat="1" ht="12.75" customHeight="1">
      <c r="B87" s="54"/>
    </row>
    <row r="88" s="53" customFormat="1" ht="12.75" customHeight="1">
      <c r="B88" s="54"/>
    </row>
    <row r="89" s="53" customFormat="1" ht="12.75" customHeight="1">
      <c r="B89" s="54"/>
    </row>
    <row r="90" s="53" customFormat="1" ht="12.75" customHeight="1">
      <c r="B90" s="54"/>
    </row>
    <row r="91" s="53" customFormat="1" ht="12.75" customHeight="1">
      <c r="B91" s="54"/>
    </row>
    <row r="92" s="53" customFormat="1" ht="12.75" customHeight="1">
      <c r="B92" s="54"/>
    </row>
    <row r="93" s="53" customFormat="1" ht="12.75" customHeight="1">
      <c r="B93" s="54"/>
    </row>
    <row r="94" s="53" customFormat="1" ht="12.75" customHeight="1">
      <c r="B94" s="54"/>
    </row>
    <row r="95" s="53" customFormat="1" ht="12.75" customHeight="1">
      <c r="B95" s="54"/>
    </row>
    <row r="96" s="53" customFormat="1" ht="12.75" customHeight="1">
      <c r="B96" s="54"/>
    </row>
    <row r="97" s="53" customFormat="1" ht="12.75" customHeight="1">
      <c r="B97" s="54"/>
    </row>
    <row r="98" s="53" customFormat="1" ht="12.75" customHeight="1">
      <c r="B98" s="54"/>
    </row>
    <row r="99" s="53" customFormat="1" ht="12.75" customHeight="1">
      <c r="B99" s="54"/>
    </row>
    <row r="100" s="53" customFormat="1" ht="12.75" customHeight="1">
      <c r="B100" s="54"/>
    </row>
    <row r="101" s="53" customFormat="1" ht="12.75" customHeight="1">
      <c r="B101" s="54"/>
    </row>
    <row r="102" s="53" customFormat="1" ht="12.75" customHeight="1">
      <c r="B102" s="54"/>
    </row>
    <row r="103" s="53" customFormat="1" ht="12.75" customHeight="1">
      <c r="B103" s="54"/>
    </row>
    <row r="104" s="53" customFormat="1" ht="12.75" customHeight="1">
      <c r="B104" s="54"/>
    </row>
    <row r="105" s="53" customFormat="1" ht="12.75" customHeight="1">
      <c r="B105" s="54"/>
    </row>
    <row r="106" s="53" customFormat="1" ht="12.75" customHeight="1">
      <c r="B106" s="54"/>
    </row>
    <row r="107" s="53" customFormat="1" ht="12.75" customHeight="1">
      <c r="B107" s="54"/>
    </row>
    <row r="108" s="53" customFormat="1" ht="12.75" customHeight="1">
      <c r="B108" s="54"/>
    </row>
    <row r="109" s="53" customFormat="1" ht="12.75" customHeight="1">
      <c r="B109" s="54"/>
    </row>
    <row r="110" s="53" customFormat="1" ht="12.75" customHeight="1">
      <c r="B110" s="54"/>
    </row>
    <row r="111" s="53" customFormat="1" ht="12.75" customHeight="1">
      <c r="B111" s="54"/>
    </row>
    <row r="112" s="53" customFormat="1" ht="12.75" customHeight="1">
      <c r="B112" s="54"/>
    </row>
    <row r="113" s="53" customFormat="1" ht="12.75" customHeight="1">
      <c r="B113" s="54"/>
    </row>
    <row r="114" s="53" customFormat="1" ht="12.75" customHeight="1">
      <c r="B114" s="54"/>
    </row>
    <row r="115" s="53" customFormat="1" ht="12.75" customHeight="1">
      <c r="B115" s="54"/>
    </row>
    <row r="116" s="53" customFormat="1" ht="12.75" customHeight="1">
      <c r="B116" s="54"/>
    </row>
    <row r="117" s="53" customFormat="1" ht="12.75" customHeight="1">
      <c r="B117" s="54"/>
    </row>
    <row r="118" s="53" customFormat="1" ht="12.75" customHeight="1">
      <c r="B118" s="54"/>
    </row>
    <row r="119" s="53" customFormat="1" ht="12.75" customHeight="1">
      <c r="B119" s="54"/>
    </row>
    <row r="120" s="53" customFormat="1" ht="12.75" customHeight="1">
      <c r="B120" s="54"/>
    </row>
    <row r="121" s="53" customFormat="1" ht="12.75" customHeight="1">
      <c r="B121" s="54"/>
    </row>
    <row r="122" s="53" customFormat="1" ht="12.75" customHeight="1">
      <c r="B122" s="54"/>
    </row>
    <row r="123" s="53" customFormat="1" ht="12.75" customHeight="1">
      <c r="B123" s="54"/>
    </row>
    <row r="124" s="53" customFormat="1" ht="12.75" customHeight="1">
      <c r="B124" s="54"/>
    </row>
    <row r="125" s="53" customFormat="1" ht="12.75" customHeight="1">
      <c r="B125" s="54"/>
    </row>
    <row r="126" s="53" customFormat="1" ht="12.75" customHeight="1">
      <c r="B126" s="54"/>
    </row>
    <row r="127" s="53" customFormat="1" ht="12.75" customHeight="1">
      <c r="B127" s="54"/>
    </row>
    <row r="128" s="53" customFormat="1" ht="12.75" customHeight="1">
      <c r="B128" s="54"/>
    </row>
    <row r="129" s="53" customFormat="1" ht="12.75" customHeight="1">
      <c r="B129" s="54"/>
    </row>
    <row r="130" s="53" customFormat="1" ht="12.75" customHeight="1">
      <c r="B130" s="54"/>
    </row>
    <row r="131" s="53" customFormat="1" ht="12.75" customHeight="1">
      <c r="B131" s="54"/>
    </row>
    <row r="132" s="53" customFormat="1" ht="12.75" customHeight="1">
      <c r="B132" s="54"/>
    </row>
    <row r="133" s="53" customFormat="1" ht="12.75" customHeight="1">
      <c r="B133" s="54"/>
    </row>
    <row r="134" s="53" customFormat="1" ht="12.75" customHeight="1">
      <c r="B134" s="54"/>
    </row>
    <row r="135" s="53" customFormat="1" ht="12.75" customHeight="1">
      <c r="B135" s="54"/>
    </row>
    <row r="136" s="53" customFormat="1" ht="12.75" customHeight="1">
      <c r="B136" s="54"/>
    </row>
    <row r="137" s="53" customFormat="1" ht="12.75" customHeight="1">
      <c r="B137" s="54"/>
    </row>
    <row r="138" s="53" customFormat="1" ht="12.75" customHeight="1">
      <c r="B138" s="54"/>
    </row>
    <row r="139" s="53" customFormat="1" ht="12.75" customHeight="1">
      <c r="B139" s="54"/>
    </row>
    <row r="140" s="53" customFormat="1" ht="12.75" customHeight="1">
      <c r="B140" s="54"/>
    </row>
    <row r="141" s="53" customFormat="1" ht="12.75" customHeight="1">
      <c r="B141" s="54"/>
    </row>
    <row r="142" s="53" customFormat="1" ht="12.75" customHeight="1">
      <c r="B142" s="54"/>
    </row>
    <row r="143" s="53" customFormat="1" ht="12.75" customHeight="1">
      <c r="B143" s="54"/>
    </row>
    <row r="144" s="53" customFormat="1" ht="12.75" customHeight="1">
      <c r="B144" s="54"/>
    </row>
    <row r="145" s="53" customFormat="1" ht="12.75" customHeight="1">
      <c r="B145" s="54"/>
    </row>
    <row r="146" s="53" customFormat="1" ht="12.75" customHeight="1">
      <c r="B146" s="54"/>
    </row>
    <row r="147" s="53" customFormat="1" ht="12.75" customHeight="1">
      <c r="B147" s="54"/>
    </row>
    <row r="148" s="53" customFormat="1" ht="12.75" customHeight="1">
      <c r="B148" s="54"/>
    </row>
    <row r="149" s="53" customFormat="1" ht="12.75" customHeight="1">
      <c r="B149" s="54"/>
    </row>
    <row r="150" s="53" customFormat="1" ht="12.75" customHeight="1">
      <c r="B150" s="54"/>
    </row>
    <row r="151" s="53" customFormat="1" ht="12.75" customHeight="1">
      <c r="B151" s="54"/>
    </row>
    <row r="152" s="53" customFormat="1" ht="12.75" customHeight="1">
      <c r="B152" s="54"/>
    </row>
    <row r="153" s="53" customFormat="1" ht="12.75" customHeight="1">
      <c r="B153" s="54"/>
    </row>
    <row r="154" s="53" customFormat="1" ht="12.75" customHeight="1">
      <c r="B154" s="54"/>
    </row>
    <row r="155" s="53" customFormat="1" ht="12.75" customHeight="1">
      <c r="B155" s="54"/>
    </row>
    <row r="156" s="53" customFormat="1" ht="12.75" customHeight="1">
      <c r="B156" s="54"/>
    </row>
    <row r="157" s="53" customFormat="1" ht="12.75" customHeight="1">
      <c r="B157" s="54"/>
    </row>
    <row r="158" s="53" customFormat="1" ht="12.75" customHeight="1">
      <c r="B158" s="54"/>
    </row>
    <row r="159" s="53" customFormat="1" ht="12.75" customHeight="1">
      <c r="B159" s="54"/>
    </row>
    <row r="160" s="53" customFormat="1" ht="12.75" customHeight="1">
      <c r="B160" s="54"/>
    </row>
    <row r="161" s="53" customFormat="1" ht="12.75" customHeight="1">
      <c r="B161" s="54"/>
    </row>
    <row r="162" s="53" customFormat="1" ht="12.75" customHeight="1">
      <c r="B162" s="54"/>
    </row>
    <row r="163" s="53" customFormat="1" ht="12.75" customHeight="1">
      <c r="B163" s="54"/>
    </row>
    <row r="164" s="53" customFormat="1" ht="12.75" customHeight="1">
      <c r="B164" s="54"/>
    </row>
    <row r="165" s="53" customFormat="1" ht="12.75" customHeight="1">
      <c r="B165" s="54"/>
    </row>
    <row r="166" s="53" customFormat="1" ht="12.75" customHeight="1">
      <c r="B166" s="54"/>
    </row>
    <row r="167" s="53" customFormat="1" ht="12.75" customHeight="1">
      <c r="B167" s="54"/>
    </row>
    <row r="168" s="53" customFormat="1" ht="12.75" customHeight="1">
      <c r="B168" s="54"/>
    </row>
    <row r="169" s="53" customFormat="1" ht="12.75" customHeight="1">
      <c r="B169" s="54"/>
    </row>
    <row r="170" s="53" customFormat="1" ht="12.75" customHeight="1">
      <c r="B170" s="54"/>
    </row>
    <row r="171" s="53" customFormat="1" ht="12.75" customHeight="1">
      <c r="B171" s="54"/>
    </row>
    <row r="172" s="53" customFormat="1" ht="12.75" customHeight="1">
      <c r="B172" s="54"/>
    </row>
    <row r="173" s="53" customFormat="1" ht="12.75" customHeight="1">
      <c r="B173" s="54"/>
    </row>
    <row r="174" s="53" customFormat="1" ht="12.75" customHeight="1">
      <c r="B174" s="54"/>
    </row>
    <row r="175" s="53" customFormat="1" ht="12.75" customHeight="1">
      <c r="B175" s="54"/>
    </row>
    <row r="176" s="53" customFormat="1" ht="12.75" customHeight="1">
      <c r="B176" s="54"/>
    </row>
    <row r="177" s="53" customFormat="1" ht="12.75" customHeight="1">
      <c r="B177" s="54"/>
    </row>
    <row r="178" s="53" customFormat="1" ht="12.75" customHeight="1">
      <c r="B178" s="54"/>
    </row>
    <row r="179" s="53" customFormat="1" ht="12.75" customHeight="1">
      <c r="B179" s="54"/>
    </row>
    <row r="180" s="53" customFormat="1" ht="12.75" customHeight="1">
      <c r="B180" s="54"/>
    </row>
    <row r="181" s="53" customFormat="1" ht="12.75" customHeight="1">
      <c r="B181" s="54"/>
    </row>
    <row r="182" s="53" customFormat="1" ht="12.75" customHeight="1">
      <c r="B182" s="54"/>
    </row>
    <row r="183" s="53" customFormat="1" ht="12.75" customHeight="1">
      <c r="B183" s="54"/>
    </row>
    <row r="184" s="53" customFormat="1" ht="12.75" customHeight="1">
      <c r="B184" s="54"/>
    </row>
    <row r="185" s="53" customFormat="1" ht="12.75" customHeight="1">
      <c r="B185" s="54"/>
    </row>
    <row r="186" s="53" customFormat="1" ht="12.75" customHeight="1">
      <c r="B186" s="54"/>
    </row>
    <row r="187" s="53" customFormat="1" ht="12.75" customHeight="1">
      <c r="B187" s="54"/>
    </row>
    <row r="188" s="53" customFormat="1" ht="12.75" customHeight="1">
      <c r="B188" s="54"/>
    </row>
    <row r="189" s="53" customFormat="1" ht="12.75" customHeight="1">
      <c r="B189" s="54"/>
    </row>
    <row r="190" s="53" customFormat="1" ht="12.75" customHeight="1">
      <c r="B190" s="54"/>
    </row>
    <row r="191" s="53" customFormat="1" ht="12.75" customHeight="1">
      <c r="B191" s="54"/>
    </row>
    <row r="192" s="53" customFormat="1" ht="12.75" customHeight="1">
      <c r="B192" s="54"/>
    </row>
    <row r="193" s="53" customFormat="1" ht="12.75" customHeight="1">
      <c r="B193" s="54"/>
    </row>
    <row r="194" s="53" customFormat="1" ht="12.75" customHeight="1">
      <c r="B194" s="54"/>
    </row>
    <row r="195" s="53" customFormat="1" ht="12.75" customHeight="1">
      <c r="B195" s="54"/>
    </row>
    <row r="196" s="53" customFormat="1" ht="12.75" customHeight="1">
      <c r="B196" s="54"/>
    </row>
    <row r="197" s="53" customFormat="1" ht="12.75" customHeight="1">
      <c r="B197" s="54"/>
    </row>
    <row r="198" s="53" customFormat="1" ht="12.75" customHeight="1">
      <c r="B198" s="54"/>
    </row>
    <row r="199" s="53" customFormat="1" ht="12.75" customHeight="1">
      <c r="B199" s="54"/>
    </row>
    <row r="200" s="53" customFormat="1" ht="12.75" customHeight="1">
      <c r="B200" s="54"/>
    </row>
    <row r="201" s="53" customFormat="1" ht="12.75" customHeight="1">
      <c r="B201" s="54"/>
    </row>
    <row r="202" s="53" customFormat="1" ht="12.75" customHeight="1">
      <c r="B202" s="54"/>
    </row>
    <row r="203" s="53" customFormat="1" ht="12.75" customHeight="1">
      <c r="B203" s="54"/>
    </row>
    <row r="204" s="53" customFormat="1" ht="12.75" customHeight="1">
      <c r="B204" s="54"/>
    </row>
    <row r="205" s="53" customFormat="1" ht="12.75" customHeight="1">
      <c r="B205" s="54"/>
    </row>
    <row r="206" s="53" customFormat="1" ht="12.75" customHeight="1">
      <c r="B206" s="54"/>
    </row>
    <row r="207" s="53" customFormat="1" ht="12.75" customHeight="1">
      <c r="B207" s="54"/>
    </row>
    <row r="208" s="53" customFormat="1" ht="12.75" customHeight="1">
      <c r="B208" s="54"/>
    </row>
    <row r="209" s="53" customFormat="1" ht="12.75" customHeight="1">
      <c r="B209" s="54"/>
    </row>
    <row r="210" s="53" customFormat="1" ht="12.75" customHeight="1">
      <c r="B210" s="54"/>
    </row>
    <row r="211" s="53" customFormat="1" ht="12.75" customHeight="1">
      <c r="B211" s="54"/>
    </row>
    <row r="212" s="53" customFormat="1" ht="12.75" customHeight="1">
      <c r="B212" s="54"/>
    </row>
    <row r="213" s="53" customFormat="1" ht="12.75" customHeight="1">
      <c r="B213" s="54"/>
    </row>
    <row r="214" s="53" customFormat="1" ht="12.75" customHeight="1">
      <c r="B214" s="54"/>
    </row>
    <row r="215" s="53" customFormat="1" ht="12.75" customHeight="1">
      <c r="B215" s="54"/>
    </row>
    <row r="216" s="53" customFormat="1" ht="12.75" customHeight="1">
      <c r="B216" s="54"/>
    </row>
    <row r="217" s="53" customFormat="1" ht="12.75" customHeight="1">
      <c r="B217" s="54"/>
    </row>
    <row r="218" s="53" customFormat="1" ht="12.75" customHeight="1">
      <c r="B218" s="54"/>
    </row>
    <row r="219" s="53" customFormat="1" ht="12.75" customHeight="1">
      <c r="B219" s="54"/>
    </row>
    <row r="220" s="53" customFormat="1" ht="12.75" customHeight="1">
      <c r="B220" s="54"/>
    </row>
    <row r="221" s="53" customFormat="1" ht="12.75" customHeight="1">
      <c r="B221" s="54"/>
    </row>
    <row r="222" s="53" customFormat="1" ht="12.75" customHeight="1">
      <c r="B222" s="54"/>
    </row>
    <row r="223" s="53" customFormat="1" ht="12.75" customHeight="1">
      <c r="B223" s="54"/>
    </row>
    <row r="224" s="53" customFormat="1" ht="12.75" customHeight="1">
      <c r="B224" s="54"/>
    </row>
    <row r="225" s="53" customFormat="1" ht="12.75" customHeight="1">
      <c r="B225" s="54"/>
    </row>
    <row r="226" s="53" customFormat="1" ht="12.75" customHeight="1">
      <c r="B226" s="54"/>
    </row>
    <row r="227" s="53" customFormat="1" ht="12.75" customHeight="1">
      <c r="B227" s="54"/>
    </row>
    <row r="228" s="53" customFormat="1" ht="12.75" customHeight="1">
      <c r="B228" s="54"/>
    </row>
    <row r="229" s="53" customFormat="1" ht="12.75" customHeight="1">
      <c r="B229" s="54"/>
    </row>
    <row r="230" s="53" customFormat="1" ht="12.75" customHeight="1">
      <c r="B230" s="54"/>
    </row>
    <row r="231" s="53" customFormat="1" ht="12.75" customHeight="1">
      <c r="B231" s="54"/>
    </row>
    <row r="232" s="53" customFormat="1" ht="12.75" customHeight="1">
      <c r="B232" s="54"/>
    </row>
    <row r="233" s="53" customFormat="1" ht="12.75" customHeight="1">
      <c r="B233" s="54"/>
    </row>
    <row r="234" s="53" customFormat="1" ht="12.75" customHeight="1">
      <c r="B234" s="54"/>
    </row>
    <row r="235" s="53" customFormat="1" ht="12.75" customHeight="1">
      <c r="B235" s="54"/>
    </row>
    <row r="236" s="53" customFormat="1" ht="12.75" customHeight="1">
      <c r="B236" s="54"/>
    </row>
    <row r="237" s="53" customFormat="1" ht="12.75" customHeight="1">
      <c r="B237" s="54"/>
    </row>
    <row r="238" s="53" customFormat="1" ht="12.75" customHeight="1">
      <c r="B238" s="54"/>
    </row>
    <row r="239" s="53" customFormat="1" ht="12.75" customHeight="1">
      <c r="B239" s="54"/>
    </row>
    <row r="240" s="53" customFormat="1" ht="12.75" customHeight="1">
      <c r="B240" s="54"/>
    </row>
    <row r="241" s="53" customFormat="1" ht="12.75" customHeight="1">
      <c r="B241" s="54"/>
    </row>
    <row r="242" s="53" customFormat="1" ht="12.75" customHeight="1">
      <c r="B242" s="54"/>
    </row>
    <row r="243" s="53" customFormat="1" ht="12.75" customHeight="1">
      <c r="B243" s="54"/>
    </row>
    <row r="244" s="53" customFormat="1" ht="12.75" customHeight="1">
      <c r="B244" s="54"/>
    </row>
    <row r="245" s="53" customFormat="1" ht="12.75" customHeight="1">
      <c r="B245" s="54"/>
    </row>
    <row r="246" s="53" customFormat="1" ht="12.75" customHeight="1">
      <c r="B246" s="54"/>
    </row>
    <row r="247" s="53" customFormat="1" ht="12.75" customHeight="1">
      <c r="B247" s="54"/>
    </row>
    <row r="248" s="53" customFormat="1" ht="12.75" customHeight="1">
      <c r="B248" s="54"/>
    </row>
    <row r="249" s="53" customFormat="1" ht="12.75" customHeight="1">
      <c r="B249" s="54"/>
    </row>
    <row r="250" s="53" customFormat="1" ht="12.75" customHeight="1">
      <c r="B250" s="54"/>
    </row>
    <row r="251" s="53" customFormat="1" ht="12.75" customHeight="1">
      <c r="B251" s="54"/>
    </row>
    <row r="252" s="53" customFormat="1" ht="12.75" customHeight="1">
      <c r="B252" s="54"/>
    </row>
    <row r="253" s="53" customFormat="1" ht="12.75" customHeight="1">
      <c r="B253" s="54"/>
    </row>
    <row r="254" s="53" customFormat="1" ht="12.75" customHeight="1">
      <c r="B254" s="54"/>
    </row>
    <row r="255" s="53" customFormat="1" ht="12.75" customHeight="1">
      <c r="B255" s="54"/>
    </row>
    <row r="256" s="53" customFormat="1" ht="12.75" customHeight="1">
      <c r="B256" s="54"/>
    </row>
    <row r="257" s="53" customFormat="1" ht="12.75" customHeight="1">
      <c r="B257" s="54"/>
    </row>
    <row r="258" s="53" customFormat="1" ht="12.75" customHeight="1">
      <c r="B258" s="54"/>
    </row>
    <row r="259" s="53" customFormat="1" ht="12.75" customHeight="1">
      <c r="B259" s="54"/>
    </row>
    <row r="260" s="53" customFormat="1" ht="12.75" customHeight="1">
      <c r="B260" s="54"/>
    </row>
    <row r="261" s="53" customFormat="1" ht="12.75" customHeight="1">
      <c r="B261" s="54"/>
    </row>
    <row r="262" s="53" customFormat="1" ht="12.75" customHeight="1">
      <c r="B262" s="54"/>
    </row>
    <row r="263" s="53" customFormat="1" ht="12.75" customHeight="1">
      <c r="B263" s="54"/>
    </row>
    <row r="264" s="53" customFormat="1" ht="12.75" customHeight="1">
      <c r="B264" s="54"/>
    </row>
    <row r="265" s="53" customFormat="1" ht="12.75" customHeight="1">
      <c r="B265" s="54"/>
    </row>
    <row r="266" s="53" customFormat="1" ht="12.75" customHeight="1">
      <c r="B266" s="54"/>
    </row>
    <row r="267" s="53" customFormat="1" ht="12.75" customHeight="1">
      <c r="B267" s="54"/>
    </row>
    <row r="268" s="53" customFormat="1" ht="12.75" customHeight="1">
      <c r="B268" s="54"/>
    </row>
    <row r="269" s="53" customFormat="1" ht="12.75" customHeight="1">
      <c r="B269" s="54"/>
    </row>
    <row r="270" s="53" customFormat="1" ht="12.75" customHeight="1">
      <c r="B270" s="54"/>
    </row>
    <row r="271" s="53" customFormat="1" ht="12.75" customHeight="1">
      <c r="B271" s="54"/>
    </row>
    <row r="272" s="53" customFormat="1" ht="12.75" customHeight="1">
      <c r="B272" s="54"/>
    </row>
    <row r="273" s="53" customFormat="1" ht="12.75" customHeight="1">
      <c r="B273" s="54"/>
    </row>
    <row r="274" s="53" customFormat="1" ht="12.75" customHeight="1">
      <c r="B274" s="54"/>
    </row>
    <row r="275" s="53" customFormat="1" ht="12.75" customHeight="1">
      <c r="B275" s="54"/>
    </row>
    <row r="276" s="53" customFormat="1" ht="12.75" customHeight="1">
      <c r="B276" s="54"/>
    </row>
    <row r="277" s="53" customFormat="1" ht="12.75" customHeight="1">
      <c r="B277" s="54"/>
    </row>
    <row r="278" s="53" customFormat="1" ht="12.75" customHeight="1">
      <c r="B278" s="54"/>
    </row>
    <row r="279" s="53" customFormat="1" ht="12.75" customHeight="1">
      <c r="B279" s="54"/>
    </row>
    <row r="280" s="53" customFormat="1" ht="12.75" customHeight="1">
      <c r="B280" s="54"/>
    </row>
    <row r="281" s="53" customFormat="1" ht="12.75" customHeight="1">
      <c r="B281" s="54"/>
    </row>
    <row r="282" s="53" customFormat="1" ht="12.75" customHeight="1">
      <c r="B282" s="54"/>
    </row>
    <row r="283" s="53" customFormat="1" ht="12.75" customHeight="1">
      <c r="B283" s="54"/>
    </row>
    <row r="284" s="53" customFormat="1" ht="12.75" customHeight="1">
      <c r="B284" s="54"/>
    </row>
    <row r="285" s="53" customFormat="1" ht="12.75" customHeight="1">
      <c r="B285" s="54"/>
    </row>
    <row r="286" s="53" customFormat="1" ht="12.75" customHeight="1">
      <c r="B286" s="54"/>
    </row>
    <row r="287" s="53" customFormat="1" ht="12.75" customHeight="1">
      <c r="B287" s="54"/>
    </row>
    <row r="288" s="53" customFormat="1" ht="12.75" customHeight="1">
      <c r="B288" s="54"/>
    </row>
    <row r="289" s="53" customFormat="1" ht="12.75" customHeight="1">
      <c r="B289" s="54"/>
    </row>
    <row r="290" s="53" customFormat="1" ht="12.75" customHeight="1">
      <c r="B290" s="54"/>
    </row>
    <row r="291" s="53" customFormat="1" ht="12.75" customHeight="1">
      <c r="B291" s="54"/>
    </row>
    <row r="292" s="53" customFormat="1" ht="12.75" customHeight="1">
      <c r="B292" s="54"/>
    </row>
    <row r="293" s="53" customFormat="1" ht="12.75" customHeight="1">
      <c r="B293" s="54"/>
    </row>
    <row r="294" s="53" customFormat="1" ht="12.75" customHeight="1">
      <c r="B294" s="54"/>
    </row>
    <row r="295" s="53" customFormat="1" ht="12.75" customHeight="1">
      <c r="B295" s="54"/>
    </row>
    <row r="296" s="53" customFormat="1" ht="12.75" customHeight="1">
      <c r="B296" s="54"/>
    </row>
    <row r="297" s="53" customFormat="1" ht="12.75" customHeight="1">
      <c r="B297" s="54"/>
    </row>
    <row r="298" s="53" customFormat="1" ht="12.75" customHeight="1">
      <c r="B298" s="54"/>
    </row>
    <row r="299" s="53" customFormat="1" ht="12.75" customHeight="1">
      <c r="B299" s="54"/>
    </row>
    <row r="300" s="53" customFormat="1" ht="12.75" customHeight="1">
      <c r="B300" s="54"/>
    </row>
    <row r="301" s="53" customFormat="1" ht="12.75" customHeight="1">
      <c r="B301" s="54"/>
    </row>
    <row r="302" s="53" customFormat="1" ht="12.75" customHeight="1">
      <c r="B302" s="54"/>
    </row>
    <row r="303" s="53" customFormat="1" ht="12.75" customHeight="1">
      <c r="B303" s="54"/>
    </row>
    <row r="304" s="53" customFormat="1" ht="12.75" customHeight="1">
      <c r="B304" s="54"/>
    </row>
    <row r="305" s="53" customFormat="1" ht="12.75" customHeight="1">
      <c r="B305" s="54"/>
    </row>
    <row r="306" s="53" customFormat="1" ht="12.75" customHeight="1">
      <c r="B306" s="54"/>
    </row>
    <row r="307" s="53" customFormat="1" ht="12.75" customHeight="1">
      <c r="B307" s="54"/>
    </row>
    <row r="308" s="53" customFormat="1" ht="12.75" customHeight="1">
      <c r="B308" s="54"/>
    </row>
    <row r="309" s="53" customFormat="1" ht="12.75" customHeight="1">
      <c r="B309" s="54"/>
    </row>
    <row r="310" s="53" customFormat="1" ht="12.75" customHeight="1">
      <c r="B310" s="54"/>
    </row>
    <row r="311" s="53" customFormat="1" ht="12.75" customHeight="1">
      <c r="B311" s="54"/>
    </row>
    <row r="312" s="53" customFormat="1" ht="12.75" customHeight="1">
      <c r="B312" s="54"/>
    </row>
    <row r="313" s="53" customFormat="1" ht="12.75" customHeight="1">
      <c r="B313" s="54"/>
    </row>
    <row r="314" s="53" customFormat="1" ht="12.75" customHeight="1">
      <c r="B314" s="54"/>
    </row>
    <row r="315" s="53" customFormat="1" ht="12.75" customHeight="1">
      <c r="B315" s="54"/>
    </row>
    <row r="316" s="53" customFormat="1" ht="12.75" customHeight="1">
      <c r="B316" s="54"/>
    </row>
    <row r="317" s="53" customFormat="1" ht="12.75" customHeight="1">
      <c r="B317" s="54"/>
    </row>
    <row r="318" s="53" customFormat="1" ht="12.75" customHeight="1">
      <c r="B318" s="54"/>
    </row>
    <row r="319" s="53" customFormat="1" ht="12.75" customHeight="1">
      <c r="B319" s="54"/>
    </row>
    <row r="320" s="53" customFormat="1" ht="12.75" customHeight="1">
      <c r="B320" s="54"/>
    </row>
    <row r="321" s="53" customFormat="1" ht="12.75" customHeight="1">
      <c r="B321" s="54"/>
    </row>
    <row r="322" s="53" customFormat="1" ht="12.75" customHeight="1">
      <c r="B322" s="54"/>
    </row>
    <row r="323" s="53" customFormat="1" ht="12.75" customHeight="1">
      <c r="B323" s="54"/>
    </row>
    <row r="324" s="53" customFormat="1" ht="12.75" customHeight="1">
      <c r="B324" s="54"/>
    </row>
    <row r="325" s="53" customFormat="1" ht="12.75" customHeight="1">
      <c r="B325" s="54"/>
    </row>
    <row r="326" s="53" customFormat="1" ht="12.75" customHeight="1">
      <c r="B326" s="54"/>
    </row>
    <row r="327" s="53" customFormat="1" ht="12.75" customHeight="1">
      <c r="B327" s="54"/>
    </row>
    <row r="328" s="53" customFormat="1" ht="12.75" customHeight="1">
      <c r="B328" s="54"/>
    </row>
    <row r="329" s="53" customFormat="1" ht="12.75" customHeight="1">
      <c r="B329" s="54"/>
    </row>
    <row r="330" s="53" customFormat="1" ht="12.75" customHeight="1">
      <c r="B330" s="54"/>
    </row>
    <row r="331" s="53" customFormat="1" ht="12.75" customHeight="1">
      <c r="B331" s="54"/>
    </row>
    <row r="332" s="53" customFormat="1" ht="12.75" customHeight="1">
      <c r="B332" s="54"/>
    </row>
    <row r="333" s="53" customFormat="1" ht="12.75" customHeight="1">
      <c r="B333" s="54"/>
    </row>
    <row r="334" s="53" customFormat="1" ht="12.75" customHeight="1">
      <c r="B334" s="54"/>
    </row>
    <row r="335" s="53" customFormat="1" ht="12.75" customHeight="1">
      <c r="B335" s="54"/>
    </row>
    <row r="336" s="53" customFormat="1" ht="12.75" customHeight="1">
      <c r="B336" s="54"/>
    </row>
    <row r="337" s="53" customFormat="1" ht="12.75" customHeight="1">
      <c r="B337" s="54"/>
    </row>
    <row r="338" s="53" customFormat="1" ht="12.75" customHeight="1">
      <c r="B338" s="54"/>
    </row>
    <row r="339" s="53" customFormat="1" ht="12.75" customHeight="1">
      <c r="B339" s="54"/>
    </row>
    <row r="340" s="53" customFormat="1" ht="12.75" customHeight="1">
      <c r="B340" s="54"/>
    </row>
    <row r="341" s="53" customFormat="1" ht="12.75" customHeight="1">
      <c r="B341" s="54"/>
    </row>
    <row r="342" s="53" customFormat="1" ht="12.75" customHeight="1">
      <c r="B342" s="54"/>
    </row>
    <row r="343" s="53" customFormat="1" ht="12.75" customHeight="1">
      <c r="B343" s="54"/>
    </row>
    <row r="344" s="53" customFormat="1" ht="12.75" customHeight="1">
      <c r="B344" s="54"/>
    </row>
    <row r="345" s="53" customFormat="1" ht="12.75" customHeight="1">
      <c r="B345" s="54"/>
    </row>
    <row r="346" s="53" customFormat="1" ht="12.75" customHeight="1">
      <c r="B346" s="54"/>
    </row>
    <row r="347" s="53" customFormat="1" ht="12.75" customHeight="1">
      <c r="B347" s="54"/>
    </row>
    <row r="348" s="53" customFormat="1" ht="12.75" customHeight="1">
      <c r="B348" s="54"/>
    </row>
    <row r="349" s="53" customFormat="1" ht="12.75" customHeight="1">
      <c r="B349" s="54"/>
    </row>
    <row r="350" s="53" customFormat="1" ht="12.75" customHeight="1">
      <c r="B350" s="54"/>
    </row>
    <row r="351" s="53" customFormat="1" ht="12.75" customHeight="1">
      <c r="B351" s="54"/>
    </row>
    <row r="352" s="53" customFormat="1" ht="12.75" customHeight="1">
      <c r="B352" s="54"/>
    </row>
    <row r="353" s="53" customFormat="1" ht="12.75" customHeight="1">
      <c r="B353" s="54"/>
    </row>
    <row r="354" s="53" customFormat="1" ht="12.75" customHeight="1">
      <c r="B354" s="54"/>
    </row>
    <row r="355" s="53" customFormat="1" ht="12.75" customHeight="1">
      <c r="B355" s="54"/>
    </row>
    <row r="356" s="53" customFormat="1" ht="12.75" customHeight="1">
      <c r="B356" s="54"/>
    </row>
    <row r="357" s="53" customFormat="1" ht="12.75" customHeight="1">
      <c r="B357" s="54"/>
    </row>
    <row r="358" s="53" customFormat="1" ht="12.75" customHeight="1">
      <c r="B358" s="54"/>
    </row>
    <row r="359" s="53" customFormat="1" ht="12.75" customHeight="1">
      <c r="B359" s="54"/>
    </row>
    <row r="360" s="53" customFormat="1" ht="12.75" customHeight="1">
      <c r="B360" s="54"/>
    </row>
    <row r="361" s="53" customFormat="1" ht="12.75" customHeight="1">
      <c r="B361" s="54"/>
    </row>
    <row r="362" s="53" customFormat="1" ht="12.75" customHeight="1">
      <c r="B362" s="54"/>
    </row>
    <row r="363" s="53" customFormat="1" ht="12.75" customHeight="1">
      <c r="B363" s="54"/>
    </row>
    <row r="364" s="53" customFormat="1" ht="12.75" customHeight="1">
      <c r="B364" s="54"/>
    </row>
    <row r="365" s="53" customFormat="1" ht="12.75" customHeight="1">
      <c r="B365" s="54"/>
    </row>
    <row r="366" s="53" customFormat="1" ht="12.75" customHeight="1">
      <c r="B366" s="54"/>
    </row>
    <row r="367" s="53" customFormat="1" ht="12.75" customHeight="1">
      <c r="B367" s="54"/>
    </row>
    <row r="368" s="53" customFormat="1" ht="12.75" customHeight="1">
      <c r="B368" s="54"/>
    </row>
    <row r="369" s="53" customFormat="1" ht="12.75" customHeight="1">
      <c r="B369" s="54"/>
    </row>
    <row r="370" s="53" customFormat="1" ht="12.75" customHeight="1">
      <c r="B370" s="54"/>
    </row>
    <row r="371" s="53" customFormat="1" ht="12.75" customHeight="1">
      <c r="B371" s="54"/>
    </row>
    <row r="372" s="53" customFormat="1" ht="12.75" customHeight="1">
      <c r="B372" s="54"/>
    </row>
    <row r="373" s="53" customFormat="1" ht="12.75" customHeight="1">
      <c r="B373" s="54"/>
    </row>
    <row r="374" s="53" customFormat="1" ht="12.75" customHeight="1">
      <c r="B374" s="54"/>
    </row>
    <row r="375" s="53" customFormat="1" ht="12.75" customHeight="1">
      <c r="B375" s="54"/>
    </row>
    <row r="376" s="53" customFormat="1" ht="12.75" customHeight="1">
      <c r="B376" s="54"/>
    </row>
    <row r="377" s="53" customFormat="1" ht="12.75" customHeight="1">
      <c r="B377" s="54"/>
    </row>
    <row r="378" s="53" customFormat="1" ht="12.75" customHeight="1">
      <c r="B378" s="54"/>
    </row>
    <row r="379" s="53" customFormat="1" ht="12.75" customHeight="1">
      <c r="B379" s="54"/>
    </row>
    <row r="380" s="53" customFormat="1" ht="12.75" customHeight="1">
      <c r="B380" s="54"/>
    </row>
    <row r="381" s="53" customFormat="1" ht="12.75" customHeight="1">
      <c r="B381" s="54"/>
    </row>
    <row r="382" s="53" customFormat="1" ht="12.75" customHeight="1">
      <c r="B382" s="54"/>
    </row>
    <row r="383" s="53" customFormat="1" ht="12.75" customHeight="1">
      <c r="B383" s="54"/>
    </row>
    <row r="384" s="53" customFormat="1" ht="12.75" customHeight="1">
      <c r="B384" s="54"/>
    </row>
    <row r="385" s="53" customFormat="1" ht="12.75" customHeight="1">
      <c r="B385" s="54"/>
    </row>
    <row r="386" s="53" customFormat="1" ht="12.75" customHeight="1">
      <c r="B386" s="54"/>
    </row>
    <row r="387" s="53" customFormat="1" ht="12.75" customHeight="1">
      <c r="B387" s="54"/>
    </row>
    <row r="388" s="53" customFormat="1" ht="12.75" customHeight="1">
      <c r="B388" s="54"/>
    </row>
    <row r="389" s="53" customFormat="1" ht="12.75" customHeight="1">
      <c r="B389" s="54"/>
    </row>
    <row r="390" s="53" customFormat="1" ht="12.75" customHeight="1">
      <c r="B390" s="54"/>
    </row>
    <row r="391" s="53" customFormat="1" ht="12.75" customHeight="1">
      <c r="B391" s="54"/>
    </row>
    <row r="392" s="53" customFormat="1" ht="12.75" customHeight="1">
      <c r="B392" s="54"/>
    </row>
    <row r="393" s="53" customFormat="1" ht="12.75" customHeight="1">
      <c r="B393" s="54"/>
    </row>
    <row r="394" s="53" customFormat="1" ht="12.75" customHeight="1">
      <c r="B394" s="54"/>
    </row>
    <row r="395" s="53" customFormat="1" ht="12.75" customHeight="1">
      <c r="B395" s="54"/>
    </row>
    <row r="396" s="53" customFormat="1" ht="12.75" customHeight="1">
      <c r="B396" s="54"/>
    </row>
    <row r="397" s="53" customFormat="1" ht="12.75" customHeight="1">
      <c r="B397" s="54"/>
    </row>
    <row r="398" s="53" customFormat="1" ht="12.75" customHeight="1">
      <c r="B398" s="54"/>
    </row>
    <row r="399" s="53" customFormat="1" ht="12.75" customHeight="1">
      <c r="B399" s="54"/>
    </row>
    <row r="400" s="53" customFormat="1" ht="12.75" customHeight="1">
      <c r="B400" s="54"/>
    </row>
    <row r="401" s="53" customFormat="1" ht="12.75" customHeight="1">
      <c r="B401" s="54"/>
    </row>
    <row r="402" s="53" customFormat="1" ht="12.75" customHeight="1">
      <c r="B402" s="54"/>
    </row>
    <row r="403" s="53" customFormat="1" ht="12.75" customHeight="1">
      <c r="B403" s="54"/>
    </row>
    <row r="404" s="53" customFormat="1" ht="12.75" customHeight="1">
      <c r="B404" s="54"/>
    </row>
    <row r="405" s="53" customFormat="1" ht="12.75" customHeight="1">
      <c r="B405" s="54"/>
    </row>
    <row r="406" s="53" customFormat="1" ht="12.75" customHeight="1">
      <c r="B406" s="54"/>
    </row>
    <row r="407" s="53" customFormat="1" ht="12.75" customHeight="1">
      <c r="B407" s="54"/>
    </row>
    <row r="408" s="53" customFormat="1" ht="12.75" customHeight="1">
      <c r="B408" s="54"/>
    </row>
    <row r="409" s="53" customFormat="1" ht="12.75" customHeight="1">
      <c r="B409" s="54"/>
    </row>
    <row r="410" s="53" customFormat="1" ht="12.75" customHeight="1">
      <c r="B410" s="54"/>
    </row>
    <row r="411" s="53" customFormat="1" ht="12.75" customHeight="1">
      <c r="B411" s="54"/>
    </row>
    <row r="412" s="53" customFormat="1" ht="12.75" customHeight="1">
      <c r="B412" s="54"/>
    </row>
    <row r="413" s="53" customFormat="1" ht="12.75" customHeight="1">
      <c r="B413" s="54"/>
    </row>
    <row r="414" s="53" customFormat="1" ht="12.75" customHeight="1">
      <c r="B414" s="54"/>
    </row>
    <row r="415" s="53" customFormat="1" ht="12.75" customHeight="1">
      <c r="B415" s="54"/>
    </row>
    <row r="416" s="53" customFormat="1" ht="12.75" customHeight="1">
      <c r="B416" s="54"/>
    </row>
    <row r="417" s="53" customFormat="1" ht="12.75" customHeight="1">
      <c r="B417" s="54"/>
    </row>
    <row r="418" s="53" customFormat="1" ht="12.75" customHeight="1">
      <c r="B418" s="54"/>
    </row>
    <row r="419" s="53" customFormat="1" ht="12.75" customHeight="1">
      <c r="B419" s="54"/>
    </row>
    <row r="420" s="53" customFormat="1" ht="12.75" customHeight="1">
      <c r="B420" s="54"/>
    </row>
    <row r="421" s="53" customFormat="1" ht="12.75" customHeight="1">
      <c r="B421" s="54"/>
    </row>
    <row r="422" s="53" customFormat="1" ht="12.75" customHeight="1">
      <c r="B422" s="54"/>
    </row>
    <row r="423" s="53" customFormat="1" ht="12.75" customHeight="1">
      <c r="B423" s="54"/>
    </row>
    <row r="424" s="53" customFormat="1" ht="12.75" customHeight="1">
      <c r="B424" s="54"/>
    </row>
    <row r="425" s="53" customFormat="1" ht="12.75" customHeight="1">
      <c r="B425" s="54"/>
    </row>
    <row r="426" s="53" customFormat="1" ht="12.75" customHeight="1">
      <c r="B426" s="54"/>
    </row>
    <row r="427" s="53" customFormat="1" ht="12.75" customHeight="1">
      <c r="B427" s="54"/>
    </row>
    <row r="428" s="53" customFormat="1" ht="12.75" customHeight="1">
      <c r="B428" s="54"/>
    </row>
    <row r="429" s="53" customFormat="1" ht="12.75" customHeight="1">
      <c r="B429" s="54"/>
    </row>
    <row r="430" s="53" customFormat="1" ht="12.75" customHeight="1">
      <c r="B430" s="54"/>
    </row>
    <row r="431" s="53" customFormat="1" ht="12.75" customHeight="1">
      <c r="B431" s="54"/>
    </row>
    <row r="432" s="53" customFormat="1" ht="12.75" customHeight="1">
      <c r="B432" s="54"/>
    </row>
    <row r="433" s="53" customFormat="1" ht="12.75" customHeight="1">
      <c r="B433" s="54"/>
    </row>
    <row r="434" s="53" customFormat="1" ht="12.75" customHeight="1">
      <c r="B434" s="54"/>
    </row>
    <row r="435" s="53" customFormat="1" ht="12.75" customHeight="1">
      <c r="B435" s="54"/>
    </row>
    <row r="436" s="53" customFormat="1" ht="12.75" customHeight="1">
      <c r="B436" s="54"/>
    </row>
    <row r="437" s="53" customFormat="1" ht="12.75" customHeight="1">
      <c r="B437" s="54"/>
    </row>
    <row r="438" s="53" customFormat="1" ht="12.75" customHeight="1">
      <c r="B438" s="54"/>
    </row>
    <row r="439" s="53" customFormat="1" ht="12.75" customHeight="1">
      <c r="B439" s="54"/>
    </row>
    <row r="440" s="53" customFormat="1" ht="12.75" customHeight="1">
      <c r="B440" s="54"/>
    </row>
    <row r="441" s="53" customFormat="1" ht="12.75" customHeight="1">
      <c r="B441" s="54"/>
    </row>
    <row r="442" s="53" customFormat="1" ht="12.75" customHeight="1">
      <c r="B442" s="54"/>
    </row>
    <row r="443" s="53" customFormat="1" ht="12.75" customHeight="1">
      <c r="B443" s="54"/>
    </row>
    <row r="444" s="53" customFormat="1" ht="12.75" customHeight="1">
      <c r="B444" s="54"/>
    </row>
    <row r="445" s="53" customFormat="1" ht="12.75" customHeight="1">
      <c r="B445" s="54"/>
    </row>
    <row r="446" s="53" customFormat="1" ht="12.75" customHeight="1">
      <c r="B446" s="54"/>
    </row>
    <row r="447" s="53" customFormat="1" ht="12.75" customHeight="1">
      <c r="B447" s="54"/>
    </row>
    <row r="448" s="53" customFormat="1" ht="12.75" customHeight="1">
      <c r="B448" s="54"/>
    </row>
    <row r="449" s="53" customFormat="1" ht="12.75" customHeight="1">
      <c r="B449" s="54"/>
    </row>
    <row r="450" s="53" customFormat="1" ht="12.75" customHeight="1">
      <c r="B450" s="54"/>
    </row>
    <row r="451" s="53" customFormat="1" ht="12.75" customHeight="1">
      <c r="B451" s="54"/>
    </row>
    <row r="452" s="53" customFormat="1" ht="12.75" customHeight="1">
      <c r="B452" s="54"/>
    </row>
    <row r="453" s="53" customFormat="1" ht="12.75" customHeight="1">
      <c r="B453" s="54"/>
    </row>
    <row r="454" s="53" customFormat="1" ht="12.75" customHeight="1">
      <c r="B454" s="54"/>
    </row>
    <row r="455" s="53" customFormat="1" ht="12.75" customHeight="1">
      <c r="B455" s="54"/>
    </row>
    <row r="456" s="53" customFormat="1" ht="12.75" customHeight="1">
      <c r="B456" s="54"/>
    </row>
    <row r="457" s="53" customFormat="1" ht="12.75" customHeight="1">
      <c r="B457" s="54"/>
    </row>
    <row r="458" s="53" customFormat="1" ht="12.75" customHeight="1">
      <c r="B458" s="54"/>
    </row>
    <row r="459" s="53" customFormat="1" ht="12.75" customHeight="1">
      <c r="B459" s="54"/>
    </row>
    <row r="460" s="53" customFormat="1" ht="12.75" customHeight="1">
      <c r="B460" s="54"/>
    </row>
    <row r="461" s="53" customFormat="1" ht="12.75" customHeight="1">
      <c r="B461" s="54"/>
    </row>
    <row r="462" s="53" customFormat="1" ht="12.75" customHeight="1">
      <c r="B462" s="54"/>
    </row>
    <row r="463" s="53" customFormat="1" ht="12.75" customHeight="1">
      <c r="B463" s="54"/>
    </row>
    <row r="464" s="53" customFormat="1" ht="12.75" customHeight="1">
      <c r="B464" s="54"/>
    </row>
    <row r="465" s="53" customFormat="1" ht="12.75" customHeight="1">
      <c r="B465" s="54"/>
    </row>
    <row r="466" s="53" customFormat="1" ht="12.75" customHeight="1">
      <c r="B466" s="54"/>
    </row>
    <row r="467" s="53" customFormat="1" ht="12.75" customHeight="1">
      <c r="B467" s="54"/>
    </row>
    <row r="468" s="53" customFormat="1" ht="12.75" customHeight="1">
      <c r="B468" s="54"/>
    </row>
    <row r="469" s="53" customFormat="1" ht="12.75" customHeight="1">
      <c r="B469" s="54"/>
    </row>
    <row r="470" s="53" customFormat="1" ht="12.75" customHeight="1">
      <c r="B470" s="54"/>
    </row>
    <row r="471" s="53" customFormat="1" ht="12.75" customHeight="1">
      <c r="B471" s="54"/>
    </row>
    <row r="472" s="53" customFormat="1" ht="12.75" customHeight="1">
      <c r="B472" s="54"/>
    </row>
    <row r="473" s="53" customFormat="1" ht="12.75" customHeight="1">
      <c r="B473" s="54"/>
    </row>
    <row r="474" s="53" customFormat="1" ht="12.75" customHeight="1">
      <c r="B474" s="54"/>
    </row>
    <row r="475" s="53" customFormat="1" ht="12.75" customHeight="1">
      <c r="B475" s="54"/>
    </row>
    <row r="476" s="53" customFormat="1" ht="12.75" customHeight="1">
      <c r="B476" s="54"/>
    </row>
    <row r="477" s="53" customFormat="1" ht="12.75" customHeight="1">
      <c r="B477" s="54"/>
    </row>
    <row r="478" s="53" customFormat="1" ht="12.75" customHeight="1">
      <c r="B478" s="54"/>
    </row>
    <row r="479" s="53" customFormat="1" ht="12.75" customHeight="1">
      <c r="B479" s="54"/>
    </row>
    <row r="480" s="53" customFormat="1" ht="12.75" customHeight="1">
      <c r="B480" s="54"/>
    </row>
    <row r="481" s="53" customFormat="1" ht="12.75" customHeight="1">
      <c r="B481" s="54"/>
    </row>
    <row r="482" s="53" customFormat="1" ht="12.75" customHeight="1">
      <c r="B482" s="54"/>
    </row>
    <row r="483" s="53" customFormat="1" ht="12.75" customHeight="1">
      <c r="B483" s="54"/>
    </row>
    <row r="484" s="53" customFormat="1" ht="12.75" customHeight="1">
      <c r="B484" s="54"/>
    </row>
    <row r="485" s="53" customFormat="1" ht="12.75" customHeight="1">
      <c r="B485" s="54"/>
    </row>
    <row r="486" s="53" customFormat="1" ht="12.75" customHeight="1">
      <c r="B486" s="54"/>
    </row>
    <row r="487" s="53" customFormat="1" ht="12.75" customHeight="1">
      <c r="B487" s="54"/>
    </row>
    <row r="488" s="53" customFormat="1" ht="12.75" customHeight="1">
      <c r="B488" s="54"/>
    </row>
    <row r="489" s="53" customFormat="1" ht="12.75" customHeight="1">
      <c r="B489" s="54"/>
    </row>
    <row r="490" s="53" customFormat="1" ht="12.75" customHeight="1">
      <c r="B490" s="54"/>
    </row>
    <row r="491" s="53" customFormat="1" ht="12.75" customHeight="1">
      <c r="B491" s="54"/>
    </row>
    <row r="492" s="53" customFormat="1" ht="12.75" customHeight="1">
      <c r="B492" s="54"/>
    </row>
    <row r="493" s="53" customFormat="1" ht="12.75" customHeight="1">
      <c r="B493" s="54"/>
    </row>
    <row r="494" s="53" customFormat="1" ht="12.75" customHeight="1">
      <c r="B494" s="54"/>
    </row>
    <row r="495" s="53" customFormat="1" ht="12.75" customHeight="1">
      <c r="B495" s="54"/>
    </row>
    <row r="496" s="53" customFormat="1" ht="12.75" customHeight="1">
      <c r="B496" s="54"/>
    </row>
    <row r="497" s="53" customFormat="1" ht="12.75" customHeight="1">
      <c r="B497" s="54"/>
    </row>
    <row r="498" s="53" customFormat="1" ht="12.75" customHeight="1">
      <c r="B498" s="54"/>
    </row>
    <row r="499" s="53" customFormat="1" ht="12.75" customHeight="1">
      <c r="B499" s="54"/>
    </row>
    <row r="500" s="53" customFormat="1" ht="12.75" customHeight="1">
      <c r="B500" s="54"/>
    </row>
    <row r="501" s="53" customFormat="1" ht="12.75" customHeight="1">
      <c r="B501" s="54"/>
    </row>
    <row r="502" s="53" customFormat="1" ht="12.75" customHeight="1">
      <c r="B502" s="54"/>
    </row>
    <row r="503" s="53" customFormat="1" ht="12.75" customHeight="1">
      <c r="B503" s="54"/>
    </row>
    <row r="504" s="53" customFormat="1" ht="12.75" customHeight="1">
      <c r="B504" s="54"/>
    </row>
    <row r="505" s="53" customFormat="1" ht="12.75" customHeight="1">
      <c r="B505" s="54"/>
    </row>
    <row r="506" s="53" customFormat="1" ht="12.75" customHeight="1">
      <c r="B506" s="54"/>
    </row>
    <row r="507" s="53" customFormat="1" ht="12.75" customHeight="1">
      <c r="B507" s="54"/>
    </row>
    <row r="508" s="53" customFormat="1" ht="12.75" customHeight="1">
      <c r="B508" s="54"/>
    </row>
    <row r="509" s="53" customFormat="1" ht="12.75" customHeight="1">
      <c r="B509" s="54"/>
    </row>
    <row r="510" s="53" customFormat="1" ht="12.75" customHeight="1">
      <c r="B510" s="54"/>
    </row>
    <row r="511" s="53" customFormat="1" ht="12.75" customHeight="1">
      <c r="B511" s="54"/>
    </row>
    <row r="512" s="53" customFormat="1" ht="12.75" customHeight="1">
      <c r="B512" s="54"/>
    </row>
    <row r="513" s="53" customFormat="1" ht="12.75" customHeight="1">
      <c r="B513" s="54"/>
    </row>
    <row r="514" s="53" customFormat="1" ht="12.75" customHeight="1">
      <c r="B514" s="54"/>
    </row>
    <row r="515" s="53" customFormat="1" ht="12.75" customHeight="1">
      <c r="B515" s="54"/>
    </row>
    <row r="516" s="53" customFormat="1" ht="12.75" customHeight="1">
      <c r="B516" s="54"/>
    </row>
    <row r="517" s="53" customFormat="1" ht="12.75" customHeight="1">
      <c r="B517" s="54"/>
    </row>
    <row r="518" s="53" customFormat="1" ht="12.75" customHeight="1">
      <c r="B518" s="54"/>
    </row>
    <row r="519" s="53" customFormat="1" ht="12.75" customHeight="1">
      <c r="B519" s="54"/>
    </row>
    <row r="520" s="53" customFormat="1" ht="12.75" customHeight="1">
      <c r="B520" s="54"/>
    </row>
    <row r="521" s="53" customFormat="1" ht="12.75" customHeight="1">
      <c r="B521" s="54"/>
    </row>
    <row r="522" s="53" customFormat="1" ht="12.75" customHeight="1">
      <c r="B522" s="54"/>
    </row>
    <row r="523" s="53" customFormat="1" ht="12.75" customHeight="1">
      <c r="B523" s="54"/>
    </row>
    <row r="524" s="53" customFormat="1" ht="12.75" customHeight="1">
      <c r="B524" s="54"/>
    </row>
    <row r="525" s="53" customFormat="1" ht="12.75" customHeight="1">
      <c r="B525" s="54"/>
    </row>
    <row r="526" s="53" customFormat="1" ht="12.75" customHeight="1">
      <c r="B526" s="54"/>
    </row>
    <row r="527" s="53" customFormat="1" ht="12.75" customHeight="1">
      <c r="B527" s="54"/>
    </row>
    <row r="528" s="53" customFormat="1" ht="12.75" customHeight="1">
      <c r="B528" s="54"/>
    </row>
    <row r="529" s="53" customFormat="1" ht="12.75" customHeight="1">
      <c r="B529" s="54"/>
    </row>
    <row r="530" s="53" customFormat="1" ht="12.75" customHeight="1">
      <c r="B530" s="54"/>
    </row>
    <row r="531" s="53" customFormat="1" ht="12.75" customHeight="1">
      <c r="B531" s="54"/>
    </row>
    <row r="532" s="53" customFormat="1" ht="12.75" customHeight="1">
      <c r="B532" s="54"/>
    </row>
    <row r="533" s="53" customFormat="1" ht="12.75" customHeight="1">
      <c r="B533" s="54"/>
    </row>
    <row r="534" s="53" customFormat="1" ht="12.75" customHeight="1">
      <c r="B534" s="54"/>
    </row>
    <row r="535" s="53" customFormat="1" ht="12.75" customHeight="1">
      <c r="B535" s="54"/>
    </row>
    <row r="536" s="53" customFormat="1" ht="12.75" customHeight="1">
      <c r="B536" s="54"/>
    </row>
    <row r="537" s="53" customFormat="1" ht="12.75" customHeight="1">
      <c r="B537" s="54"/>
    </row>
    <row r="538" s="53" customFormat="1" ht="12.75" customHeight="1">
      <c r="B538" s="54"/>
    </row>
    <row r="539" s="53" customFormat="1" ht="12.75" customHeight="1">
      <c r="B539" s="54"/>
    </row>
    <row r="540" s="53" customFormat="1" ht="12.75" customHeight="1">
      <c r="B540" s="54"/>
    </row>
    <row r="541" s="53" customFormat="1" ht="12.75" customHeight="1">
      <c r="B541" s="54"/>
    </row>
    <row r="542" s="53" customFormat="1" ht="12.75" customHeight="1">
      <c r="B542" s="54"/>
    </row>
    <row r="543" s="53" customFormat="1" ht="12.75" customHeight="1">
      <c r="B543" s="54"/>
    </row>
    <row r="544" s="53" customFormat="1" ht="12.75" customHeight="1">
      <c r="B544" s="54"/>
    </row>
    <row r="545" s="53" customFormat="1" ht="12.75" customHeight="1">
      <c r="B545" s="54"/>
    </row>
    <row r="546" s="53" customFormat="1" ht="12.75" customHeight="1">
      <c r="B546" s="54"/>
    </row>
    <row r="547" s="53" customFormat="1" ht="12.75" customHeight="1">
      <c r="B547" s="54"/>
    </row>
    <row r="548" s="53" customFormat="1" ht="12.75" customHeight="1">
      <c r="B548" s="54"/>
    </row>
    <row r="549" s="53" customFormat="1" ht="12.75" customHeight="1">
      <c r="B549" s="54"/>
    </row>
    <row r="550" s="53" customFormat="1" ht="12.75" customHeight="1">
      <c r="B550" s="54"/>
    </row>
    <row r="551" s="53" customFormat="1" ht="12.75" customHeight="1">
      <c r="B551" s="54"/>
    </row>
    <row r="552" s="53" customFormat="1" ht="12.75" customHeight="1">
      <c r="B552" s="54"/>
    </row>
    <row r="553" s="53" customFormat="1" ht="12.75" customHeight="1">
      <c r="B553" s="54"/>
    </row>
    <row r="554" s="53" customFormat="1" ht="12.75" customHeight="1">
      <c r="B554" s="54"/>
    </row>
    <row r="555" s="53" customFormat="1" ht="12.75" customHeight="1">
      <c r="B555" s="54"/>
    </row>
    <row r="556" s="53" customFormat="1" ht="12.75" customHeight="1">
      <c r="B556" s="54"/>
    </row>
    <row r="557" s="53" customFormat="1" ht="12.75" customHeight="1">
      <c r="B557" s="54"/>
    </row>
    <row r="558" s="53" customFormat="1" ht="12.75" customHeight="1">
      <c r="B558" s="54"/>
    </row>
    <row r="559" s="53" customFormat="1" ht="12.75" customHeight="1">
      <c r="B559" s="54"/>
    </row>
    <row r="560" s="53" customFormat="1" ht="12.75" customHeight="1">
      <c r="B560" s="54"/>
    </row>
    <row r="561" s="53" customFormat="1" ht="12.75" customHeight="1">
      <c r="B561" s="54"/>
    </row>
    <row r="562" s="53" customFormat="1" ht="12.75" customHeight="1">
      <c r="B562" s="54"/>
    </row>
    <row r="563" s="53" customFormat="1" ht="12.75" customHeight="1">
      <c r="B563" s="54"/>
    </row>
    <row r="564" s="53" customFormat="1" ht="12.75" customHeight="1">
      <c r="B564" s="54"/>
    </row>
    <row r="565" s="53" customFormat="1" ht="12.75" customHeight="1">
      <c r="B565" s="54"/>
    </row>
    <row r="566" s="53" customFormat="1" ht="12.75" customHeight="1">
      <c r="B566" s="54"/>
    </row>
    <row r="567" s="53" customFormat="1" ht="12.75" customHeight="1">
      <c r="B567" s="54"/>
    </row>
    <row r="568" s="53" customFormat="1" ht="12.75" customHeight="1">
      <c r="B568" s="54"/>
    </row>
    <row r="569" s="53" customFormat="1" ht="12.75" customHeight="1">
      <c r="B569" s="54"/>
    </row>
    <row r="570" s="53" customFormat="1" ht="12.75" customHeight="1">
      <c r="B570" s="54"/>
    </row>
    <row r="571" s="53" customFormat="1" ht="12.75" customHeight="1">
      <c r="B571" s="54"/>
    </row>
    <row r="572" s="53" customFormat="1" ht="12.75" customHeight="1">
      <c r="B572" s="54"/>
    </row>
    <row r="573" s="53" customFormat="1" ht="12.75" customHeight="1">
      <c r="B573" s="54"/>
    </row>
    <row r="574" s="53" customFormat="1" ht="12.75" customHeight="1">
      <c r="B574" s="54"/>
    </row>
    <row r="575" s="53" customFormat="1" ht="12.75" customHeight="1">
      <c r="B575" s="54"/>
    </row>
    <row r="576" s="53" customFormat="1" ht="12.75" customHeight="1">
      <c r="B576" s="54"/>
    </row>
    <row r="577" s="53" customFormat="1" ht="12.75" customHeight="1">
      <c r="B577" s="54"/>
    </row>
    <row r="578" s="53" customFormat="1" ht="12.75" customHeight="1">
      <c r="B578" s="54"/>
    </row>
    <row r="579" s="53" customFormat="1" ht="12.75" customHeight="1">
      <c r="B579" s="54"/>
    </row>
    <row r="580" s="53" customFormat="1" ht="12.75" customHeight="1">
      <c r="B580" s="54"/>
    </row>
    <row r="581" s="53" customFormat="1" ht="12.75" customHeight="1">
      <c r="B581" s="54"/>
    </row>
    <row r="582" s="53" customFormat="1" ht="12.75" customHeight="1">
      <c r="B582" s="54"/>
    </row>
    <row r="583" s="53" customFormat="1" ht="12.75" customHeight="1">
      <c r="B583" s="54"/>
    </row>
    <row r="584" s="53" customFormat="1" ht="12.75" customHeight="1">
      <c r="B584" s="54"/>
    </row>
    <row r="585" s="53" customFormat="1" ht="12.75" customHeight="1">
      <c r="B585" s="54"/>
    </row>
    <row r="586" s="53" customFormat="1" ht="12.75" customHeight="1">
      <c r="B586" s="54"/>
    </row>
    <row r="587" s="53" customFormat="1" ht="12.75" customHeight="1">
      <c r="B587" s="54"/>
    </row>
    <row r="588" s="53" customFormat="1" ht="12.75" customHeight="1">
      <c r="B588" s="54"/>
    </row>
    <row r="589" s="53" customFormat="1" ht="12.75" customHeight="1">
      <c r="B589" s="54"/>
    </row>
    <row r="590" s="53" customFormat="1" ht="12.75" customHeight="1">
      <c r="B590" s="54"/>
    </row>
    <row r="591" s="53" customFormat="1" ht="12.75" customHeight="1">
      <c r="B591" s="54"/>
    </row>
    <row r="592" s="53" customFormat="1" ht="12.75" customHeight="1">
      <c r="B592" s="54"/>
    </row>
    <row r="593" s="53" customFormat="1" ht="12.75" customHeight="1">
      <c r="B593" s="54"/>
    </row>
    <row r="594" s="53" customFormat="1" ht="12.75" customHeight="1">
      <c r="B594" s="54"/>
    </row>
    <row r="595" s="53" customFormat="1" ht="12.75" customHeight="1">
      <c r="B595" s="54"/>
    </row>
    <row r="596" s="53" customFormat="1" ht="12.75" customHeight="1">
      <c r="B596" s="54"/>
    </row>
    <row r="597" s="53" customFormat="1" ht="12.75" customHeight="1">
      <c r="B597" s="54"/>
    </row>
    <row r="598" s="53" customFormat="1" ht="12.75" customHeight="1">
      <c r="B598" s="54"/>
    </row>
    <row r="599" s="53" customFormat="1" ht="12.75" customHeight="1">
      <c r="B599" s="54"/>
    </row>
    <row r="600" s="53" customFormat="1" ht="12.75" customHeight="1">
      <c r="B600" s="54"/>
    </row>
    <row r="601" s="53" customFormat="1" ht="12.75" customHeight="1">
      <c r="B601" s="54"/>
    </row>
    <row r="602" s="53" customFormat="1" ht="12.75" customHeight="1">
      <c r="B602" s="54"/>
    </row>
    <row r="603" s="53" customFormat="1" ht="12.75" customHeight="1">
      <c r="B603" s="54"/>
    </row>
    <row r="604" s="53" customFormat="1" ht="12.75" customHeight="1">
      <c r="B604" s="54"/>
    </row>
    <row r="605" s="53" customFormat="1" ht="12.75" customHeight="1">
      <c r="B605" s="54"/>
    </row>
    <row r="606" s="53" customFormat="1" ht="12.75" customHeight="1">
      <c r="B606" s="54"/>
    </row>
    <row r="607" s="53" customFormat="1" ht="12.75" customHeight="1">
      <c r="B607" s="54"/>
    </row>
    <row r="608" s="53" customFormat="1" ht="12.75" customHeight="1">
      <c r="B608" s="54"/>
    </row>
    <row r="609" s="53" customFormat="1" ht="12.75" customHeight="1">
      <c r="B609" s="54"/>
    </row>
    <row r="610" s="53" customFormat="1" ht="12.75" customHeight="1">
      <c r="B610" s="54"/>
    </row>
    <row r="611" s="53" customFormat="1" ht="12.75" customHeight="1">
      <c r="B611" s="54"/>
    </row>
    <row r="612" s="53" customFormat="1" ht="12.75" customHeight="1">
      <c r="B612" s="54"/>
    </row>
    <row r="613" s="53" customFormat="1" ht="12.75" customHeight="1">
      <c r="B613" s="54"/>
    </row>
    <row r="614" s="53" customFormat="1" ht="12.75" customHeight="1">
      <c r="B614" s="54"/>
    </row>
    <row r="615" s="53" customFormat="1" ht="12.75" customHeight="1">
      <c r="B615" s="54"/>
    </row>
    <row r="616" s="53" customFormat="1" ht="12.75" customHeight="1">
      <c r="B616" s="54"/>
    </row>
    <row r="617" s="53" customFormat="1" ht="12.75" customHeight="1">
      <c r="B617" s="54"/>
    </row>
    <row r="618" s="53" customFormat="1" ht="12.75" customHeight="1">
      <c r="B618" s="54"/>
    </row>
    <row r="619" s="53" customFormat="1" ht="12.75" customHeight="1">
      <c r="B619" s="54"/>
    </row>
    <row r="620" s="53" customFormat="1" ht="12.75" customHeight="1">
      <c r="B620" s="54"/>
    </row>
    <row r="621" s="53" customFormat="1" ht="12.75" customHeight="1">
      <c r="B621" s="54"/>
    </row>
    <row r="622" s="53" customFormat="1" ht="12.75" customHeight="1">
      <c r="B622" s="54"/>
    </row>
    <row r="623" s="53" customFormat="1" ht="12.75" customHeight="1">
      <c r="B623" s="54"/>
    </row>
    <row r="624" s="53" customFormat="1" ht="12.75" customHeight="1">
      <c r="B624" s="54"/>
    </row>
    <row r="625" s="53" customFormat="1" ht="12.75" customHeight="1">
      <c r="B625" s="54"/>
    </row>
    <row r="626" s="53" customFormat="1" ht="12.75" customHeight="1">
      <c r="B626" s="54"/>
    </row>
    <row r="627" s="53" customFormat="1" ht="12.75" customHeight="1">
      <c r="B627" s="54"/>
    </row>
    <row r="628" s="53" customFormat="1" ht="12.75" customHeight="1">
      <c r="B628" s="54"/>
    </row>
    <row r="629" s="53" customFormat="1" ht="12.75" customHeight="1">
      <c r="B629" s="54"/>
    </row>
    <row r="630" s="53" customFormat="1" ht="12.75" customHeight="1">
      <c r="B630" s="54"/>
    </row>
    <row r="631" s="53" customFormat="1" ht="12.75" customHeight="1">
      <c r="B631" s="54"/>
    </row>
    <row r="632" s="53" customFormat="1" ht="12.75" customHeight="1">
      <c r="B632" s="54"/>
    </row>
    <row r="633" s="53" customFormat="1" ht="12.75" customHeight="1">
      <c r="B633" s="54"/>
    </row>
    <row r="634" s="53" customFormat="1" ht="12.75" customHeight="1">
      <c r="B634" s="54"/>
    </row>
    <row r="635" s="53" customFormat="1" ht="12.75" customHeight="1">
      <c r="B635" s="54"/>
    </row>
    <row r="636" s="53" customFormat="1" ht="12.75" customHeight="1">
      <c r="B636" s="54"/>
    </row>
    <row r="637" s="53" customFormat="1" ht="12.75" customHeight="1">
      <c r="B637" s="54"/>
    </row>
    <row r="638" s="53" customFormat="1" ht="12.75" customHeight="1">
      <c r="B638" s="54"/>
    </row>
    <row r="639" s="53" customFormat="1" ht="12.75" customHeight="1">
      <c r="B639" s="54"/>
    </row>
    <row r="640" s="53" customFormat="1" ht="12.75" customHeight="1">
      <c r="B640" s="54"/>
    </row>
    <row r="641" s="53" customFormat="1" ht="12.75" customHeight="1">
      <c r="B641" s="54"/>
    </row>
    <row r="642" s="53" customFormat="1" ht="12.75" customHeight="1">
      <c r="B642" s="54"/>
    </row>
    <row r="643" s="53" customFormat="1" ht="12.75" customHeight="1">
      <c r="B643" s="54"/>
    </row>
    <row r="644" s="53" customFormat="1" ht="12.75" customHeight="1">
      <c r="B644" s="54"/>
    </row>
    <row r="645" s="53" customFormat="1" ht="12.75" customHeight="1">
      <c r="B645" s="54"/>
    </row>
    <row r="646" s="53" customFormat="1" ht="12.75" customHeight="1">
      <c r="B646" s="54"/>
    </row>
    <row r="647" s="53" customFormat="1" ht="12.75" customHeight="1">
      <c r="B647" s="54"/>
    </row>
    <row r="648" s="53" customFormat="1" ht="12.75" customHeight="1">
      <c r="B648" s="54"/>
    </row>
    <row r="649" s="53" customFormat="1" ht="12.75" customHeight="1">
      <c r="B649" s="54"/>
    </row>
    <row r="650" s="53" customFormat="1" ht="12.75" customHeight="1">
      <c r="B650" s="54"/>
    </row>
    <row r="651" s="53" customFormat="1" ht="12.75" customHeight="1">
      <c r="B651" s="54"/>
    </row>
    <row r="652" s="53" customFormat="1" ht="12.75" customHeight="1">
      <c r="B652" s="54"/>
    </row>
    <row r="653" s="53" customFormat="1" ht="12.75" customHeight="1">
      <c r="B653" s="54"/>
    </row>
    <row r="654" s="53" customFormat="1" ht="12.75" customHeight="1">
      <c r="B654" s="54"/>
    </row>
    <row r="655" s="53" customFormat="1" ht="12.75" customHeight="1">
      <c r="B655" s="54"/>
    </row>
    <row r="656" s="53" customFormat="1" ht="12.75" customHeight="1">
      <c r="B656" s="54"/>
    </row>
    <row r="657" s="53" customFormat="1" ht="12.75" customHeight="1">
      <c r="B657" s="54"/>
    </row>
    <row r="658" s="53" customFormat="1" ht="12.75" customHeight="1">
      <c r="B658" s="54"/>
    </row>
    <row r="659" s="53" customFormat="1" ht="12.75" customHeight="1">
      <c r="B659" s="54"/>
    </row>
    <row r="660" s="53" customFormat="1" ht="12.75" customHeight="1">
      <c r="B660" s="54"/>
    </row>
    <row r="661" s="53" customFormat="1" ht="12.75" customHeight="1">
      <c r="B661" s="54"/>
    </row>
    <row r="662" s="53" customFormat="1" ht="12.75" customHeight="1">
      <c r="B662" s="54"/>
    </row>
    <row r="663" s="53" customFormat="1" ht="12.75" customHeight="1">
      <c r="B663" s="54"/>
    </row>
    <row r="664" s="53" customFormat="1" ht="12.75" customHeight="1">
      <c r="B664" s="54"/>
    </row>
    <row r="665" s="53" customFormat="1" ht="12.75" customHeight="1">
      <c r="B665" s="54"/>
    </row>
    <row r="666" s="53" customFormat="1" ht="12.75" customHeight="1">
      <c r="B666" s="54"/>
    </row>
    <row r="667" s="53" customFormat="1" ht="12.75" customHeight="1">
      <c r="B667" s="54"/>
    </row>
    <row r="668" s="53" customFormat="1" ht="12.75" customHeight="1">
      <c r="B668" s="54"/>
    </row>
    <row r="669" s="53" customFormat="1" ht="12.75" customHeight="1">
      <c r="B669" s="54"/>
    </row>
    <row r="670" s="53" customFormat="1" ht="12.75" customHeight="1">
      <c r="B670" s="54"/>
    </row>
    <row r="671" s="53" customFormat="1" ht="12.75" customHeight="1">
      <c r="B671" s="54"/>
    </row>
    <row r="672" s="53" customFormat="1" ht="12.75" customHeight="1">
      <c r="B672" s="54"/>
    </row>
    <row r="673" s="53" customFormat="1" ht="12.75" customHeight="1">
      <c r="B673" s="54"/>
    </row>
    <row r="674" s="53" customFormat="1" ht="12.75" customHeight="1">
      <c r="B674" s="54"/>
    </row>
    <row r="675" s="53" customFormat="1" ht="12.75" customHeight="1">
      <c r="B675" s="54"/>
    </row>
    <row r="676" s="53" customFormat="1" ht="12.75" customHeight="1">
      <c r="B676" s="54"/>
    </row>
    <row r="677" s="53" customFormat="1" ht="12.75" customHeight="1">
      <c r="B677" s="54"/>
    </row>
    <row r="678" s="53" customFormat="1" ht="12.75" customHeight="1">
      <c r="B678" s="54"/>
    </row>
    <row r="679" s="53" customFormat="1" ht="12.75" customHeight="1">
      <c r="B679" s="54"/>
    </row>
    <row r="680" s="53" customFormat="1" ht="12.75" customHeight="1">
      <c r="B680" s="54"/>
    </row>
    <row r="681" s="53" customFormat="1" ht="12.75" customHeight="1">
      <c r="B681" s="54"/>
    </row>
    <row r="682" s="53" customFormat="1" ht="12.75" customHeight="1">
      <c r="B682" s="54"/>
    </row>
    <row r="683" s="53" customFormat="1" ht="12.75" customHeight="1">
      <c r="B683" s="54"/>
    </row>
    <row r="684" s="53" customFormat="1" ht="12.75" customHeight="1">
      <c r="B684" s="54"/>
    </row>
    <row r="685" s="53" customFormat="1" ht="12.75" customHeight="1">
      <c r="B685" s="54"/>
    </row>
    <row r="686" s="53" customFormat="1" ht="12.75" customHeight="1">
      <c r="B686" s="54"/>
    </row>
    <row r="687" s="53" customFormat="1" ht="12.75" customHeight="1">
      <c r="B687" s="54"/>
    </row>
    <row r="688" s="53" customFormat="1" ht="12.75" customHeight="1">
      <c r="B688" s="54"/>
    </row>
    <row r="689" s="53" customFormat="1" ht="12.75" customHeight="1">
      <c r="B689" s="54"/>
    </row>
    <row r="690" s="53" customFormat="1" ht="12.75" customHeight="1">
      <c r="B690" s="54"/>
    </row>
    <row r="691" s="53" customFormat="1" ht="12.75" customHeight="1">
      <c r="B691" s="54"/>
    </row>
    <row r="692" s="53" customFormat="1" ht="12.75" customHeight="1">
      <c r="B692" s="54"/>
    </row>
    <row r="693" s="53" customFormat="1" ht="12.75" customHeight="1">
      <c r="B693" s="54"/>
    </row>
    <row r="694" s="53" customFormat="1" ht="12.75" customHeight="1">
      <c r="B694" s="54"/>
    </row>
    <row r="695" s="53" customFormat="1" ht="12.75" customHeight="1">
      <c r="B695" s="54"/>
    </row>
    <row r="696" s="53" customFormat="1" ht="12.75" customHeight="1">
      <c r="B696" s="54"/>
    </row>
    <row r="697" s="53" customFormat="1" ht="12.75" customHeight="1">
      <c r="B697" s="54"/>
    </row>
    <row r="698" s="53" customFormat="1" ht="12.75" customHeight="1">
      <c r="B698" s="54"/>
    </row>
    <row r="699" s="53" customFormat="1" ht="12.75" customHeight="1">
      <c r="B699" s="54"/>
    </row>
    <row r="700" s="53" customFormat="1" ht="12.75" customHeight="1">
      <c r="B700" s="54"/>
    </row>
    <row r="701" s="53" customFormat="1" ht="12.75" customHeight="1">
      <c r="B701" s="54"/>
    </row>
    <row r="702" s="53" customFormat="1" ht="12.75" customHeight="1">
      <c r="B702" s="54"/>
    </row>
    <row r="703" s="53" customFormat="1" ht="12.75" customHeight="1">
      <c r="B703" s="54"/>
    </row>
    <row r="704" s="53" customFormat="1" ht="12.75" customHeight="1">
      <c r="B704" s="54"/>
    </row>
    <row r="705" s="53" customFormat="1" ht="12.75" customHeight="1">
      <c r="B705" s="54"/>
    </row>
    <row r="706" s="53" customFormat="1" ht="12.75" customHeight="1">
      <c r="B706" s="54"/>
    </row>
    <row r="707" s="53" customFormat="1" ht="12.75" customHeight="1">
      <c r="B707" s="54"/>
    </row>
    <row r="708" s="53" customFormat="1" ht="12.75" customHeight="1">
      <c r="B708" s="54"/>
    </row>
    <row r="709" s="53" customFormat="1" ht="12.75" customHeight="1">
      <c r="B709" s="54"/>
    </row>
    <row r="710" s="53" customFormat="1" ht="12.75" customHeight="1">
      <c r="B710" s="54"/>
    </row>
    <row r="711" s="53" customFormat="1" ht="12.75" customHeight="1">
      <c r="B711" s="54"/>
    </row>
    <row r="712" s="53" customFormat="1" ht="12.75" customHeight="1">
      <c r="B712" s="54"/>
    </row>
    <row r="713" s="53" customFormat="1" ht="12.75" customHeight="1">
      <c r="B713" s="54"/>
    </row>
    <row r="714" s="53" customFormat="1" ht="12.75" customHeight="1">
      <c r="B714" s="54"/>
    </row>
    <row r="715" s="53" customFormat="1" ht="12.75" customHeight="1">
      <c r="B715" s="54"/>
    </row>
    <row r="716" s="53" customFormat="1" ht="12.75" customHeight="1">
      <c r="B716" s="54"/>
    </row>
    <row r="717" s="53" customFormat="1" ht="12.75" customHeight="1">
      <c r="B717" s="54"/>
    </row>
    <row r="718" s="53" customFormat="1" ht="12.75" customHeight="1">
      <c r="B718" s="54"/>
    </row>
    <row r="719" s="53" customFormat="1" ht="12.75" customHeight="1">
      <c r="B719" s="54"/>
    </row>
    <row r="720" s="53" customFormat="1" ht="12.75" customHeight="1">
      <c r="B720" s="54"/>
    </row>
    <row r="721" s="53" customFormat="1" ht="12.75" customHeight="1">
      <c r="B721" s="54"/>
    </row>
    <row r="722" s="53" customFormat="1" ht="12.75" customHeight="1">
      <c r="B722" s="54"/>
    </row>
    <row r="723" s="53" customFormat="1" ht="12.75" customHeight="1">
      <c r="B723" s="54"/>
    </row>
    <row r="724" s="53" customFormat="1" ht="12.75" customHeight="1">
      <c r="B724" s="54"/>
    </row>
    <row r="725" s="53" customFormat="1" ht="12.75" customHeight="1">
      <c r="B725" s="54"/>
    </row>
    <row r="726" s="53" customFormat="1" ht="12.75" customHeight="1">
      <c r="B726" s="54"/>
    </row>
    <row r="727" s="53" customFormat="1" ht="12.75" customHeight="1">
      <c r="B727" s="54"/>
    </row>
    <row r="728" s="53" customFormat="1" ht="12.75" customHeight="1">
      <c r="B728" s="54"/>
    </row>
    <row r="729" s="53" customFormat="1" ht="12.75" customHeight="1">
      <c r="B729" s="54"/>
    </row>
    <row r="730" s="53" customFormat="1" ht="12.75" customHeight="1">
      <c r="B730" s="54"/>
    </row>
    <row r="731" s="53" customFormat="1" ht="12.75" customHeight="1">
      <c r="B731" s="54"/>
    </row>
    <row r="732" s="53" customFormat="1" ht="12.75" customHeight="1">
      <c r="B732" s="54"/>
    </row>
    <row r="733" s="53" customFormat="1" ht="12.75" customHeight="1">
      <c r="B733" s="54"/>
    </row>
    <row r="734" s="53" customFormat="1" ht="12.75" customHeight="1">
      <c r="B734" s="54"/>
    </row>
    <row r="735" s="53" customFormat="1" ht="12.75" customHeight="1">
      <c r="B735" s="54"/>
    </row>
    <row r="736" s="53" customFormat="1" ht="12.75" customHeight="1">
      <c r="B736" s="54"/>
    </row>
    <row r="737" s="53" customFormat="1" ht="12.75" customHeight="1">
      <c r="B737" s="54"/>
    </row>
    <row r="738" s="53" customFormat="1" ht="12.75" customHeight="1">
      <c r="B738" s="54"/>
    </row>
    <row r="739" s="53" customFormat="1" ht="12.75" customHeight="1">
      <c r="B739" s="54"/>
    </row>
    <row r="740" s="53" customFormat="1" ht="12.75" customHeight="1">
      <c r="B740" s="54"/>
    </row>
    <row r="741" s="53" customFormat="1" ht="12.75" customHeight="1">
      <c r="B741" s="54"/>
    </row>
    <row r="742" s="53" customFormat="1" ht="12.75" customHeight="1">
      <c r="B742" s="54"/>
    </row>
    <row r="743" s="53" customFormat="1" ht="12.75" customHeight="1">
      <c r="B743" s="54"/>
    </row>
    <row r="744" s="53" customFormat="1" ht="12.75" customHeight="1">
      <c r="B744" s="54"/>
    </row>
    <row r="745" s="53" customFormat="1" ht="12.75" customHeight="1">
      <c r="B745" s="54"/>
    </row>
    <row r="746" s="53" customFormat="1" ht="12.75" customHeight="1">
      <c r="B746" s="54"/>
    </row>
    <row r="747" s="53" customFormat="1" ht="12.75" customHeight="1">
      <c r="B747" s="54"/>
    </row>
    <row r="748" s="53" customFormat="1" ht="12.75" customHeight="1">
      <c r="B748" s="54"/>
    </row>
    <row r="749" s="53" customFormat="1" ht="12.75" customHeight="1">
      <c r="B749" s="54"/>
    </row>
    <row r="750" s="53" customFormat="1" ht="12.75" customHeight="1">
      <c r="B750" s="54"/>
    </row>
    <row r="751" s="53" customFormat="1" ht="12.75" customHeight="1">
      <c r="B751" s="54"/>
    </row>
    <row r="752" s="53" customFormat="1" ht="12.75" customHeight="1">
      <c r="B752" s="54"/>
    </row>
    <row r="753" s="53" customFormat="1" ht="12.75" customHeight="1">
      <c r="B753" s="54"/>
    </row>
    <row r="754" s="53" customFormat="1" ht="12.75" customHeight="1">
      <c r="B754" s="54"/>
    </row>
    <row r="755" s="53" customFormat="1" ht="12.75" customHeight="1">
      <c r="B755" s="54"/>
    </row>
    <row r="756" s="53" customFormat="1" ht="12.75" customHeight="1">
      <c r="B756" s="54"/>
    </row>
    <row r="757" s="53" customFormat="1" ht="12.75" customHeight="1">
      <c r="B757" s="54"/>
    </row>
    <row r="758" s="53" customFormat="1" ht="12.75" customHeight="1">
      <c r="B758" s="54"/>
    </row>
    <row r="759" s="53" customFormat="1" ht="12.75" customHeight="1">
      <c r="B759" s="54"/>
    </row>
    <row r="760" s="53" customFormat="1" ht="12.75" customHeight="1">
      <c r="B760" s="54"/>
    </row>
    <row r="761" s="53" customFormat="1" ht="12.75" customHeight="1">
      <c r="B761" s="54"/>
    </row>
    <row r="762" s="53" customFormat="1" ht="12.75" customHeight="1">
      <c r="B762" s="54"/>
    </row>
    <row r="763" s="53" customFormat="1" ht="12.75" customHeight="1">
      <c r="B763" s="54"/>
    </row>
    <row r="764" s="53" customFormat="1" ht="12.75" customHeight="1">
      <c r="B764" s="54"/>
    </row>
    <row r="765" s="53" customFormat="1" ht="12.75" customHeight="1">
      <c r="B765" s="54"/>
    </row>
    <row r="766" s="53" customFormat="1" ht="12.75" customHeight="1">
      <c r="B766" s="54"/>
    </row>
    <row r="767" s="53" customFormat="1" ht="12.75" customHeight="1">
      <c r="B767" s="54"/>
    </row>
    <row r="768" s="53" customFormat="1" ht="12.75" customHeight="1">
      <c r="B768" s="54"/>
    </row>
    <row r="769" s="53" customFormat="1" ht="12.75" customHeight="1">
      <c r="B769" s="54"/>
    </row>
    <row r="770" s="53" customFormat="1" ht="12.75" customHeight="1">
      <c r="B770" s="54"/>
    </row>
    <row r="771" s="53" customFormat="1" ht="12.75" customHeight="1">
      <c r="B771" s="54"/>
    </row>
    <row r="772" s="53" customFormat="1" ht="12.75" customHeight="1">
      <c r="B772" s="54"/>
    </row>
    <row r="773" s="53" customFormat="1" ht="12.75" customHeight="1">
      <c r="B773" s="54"/>
    </row>
    <row r="774" s="53" customFormat="1" ht="12.75" customHeight="1">
      <c r="B774" s="54"/>
    </row>
    <row r="775" s="53" customFormat="1" ht="12.75" customHeight="1">
      <c r="B775" s="54"/>
    </row>
    <row r="776" s="53" customFormat="1" ht="12.75" customHeight="1">
      <c r="B776" s="54"/>
    </row>
    <row r="777" s="53" customFormat="1" ht="12.75" customHeight="1">
      <c r="B777" s="54"/>
    </row>
    <row r="778" s="53" customFormat="1" ht="12.75" customHeight="1">
      <c r="B778" s="54"/>
    </row>
    <row r="779" s="53" customFormat="1" ht="12.75" customHeight="1">
      <c r="B779" s="54"/>
    </row>
    <row r="780" s="53" customFormat="1" ht="12.75" customHeight="1">
      <c r="B780" s="54"/>
    </row>
    <row r="781" s="53" customFormat="1" ht="12.75" customHeight="1">
      <c r="B781" s="54"/>
    </row>
    <row r="782" s="53" customFormat="1" ht="12.75" customHeight="1">
      <c r="B782" s="54"/>
    </row>
    <row r="783" s="53" customFormat="1" ht="12.75" customHeight="1">
      <c r="B783" s="54"/>
    </row>
    <row r="784" s="53" customFormat="1" ht="12.75" customHeight="1">
      <c r="B784" s="54"/>
    </row>
    <row r="785" s="53" customFormat="1" ht="12.75" customHeight="1">
      <c r="B785" s="54"/>
    </row>
    <row r="786" s="53" customFormat="1" ht="12.75" customHeight="1">
      <c r="B786" s="54"/>
    </row>
    <row r="787" s="53" customFormat="1" ht="12.75" customHeight="1">
      <c r="B787" s="54"/>
    </row>
    <row r="788" s="53" customFormat="1" ht="12.75" customHeight="1">
      <c r="B788" s="54"/>
    </row>
    <row r="789" s="53" customFormat="1" ht="12.75" customHeight="1">
      <c r="B789" s="54"/>
    </row>
    <row r="790" s="53" customFormat="1" ht="12.75" customHeight="1">
      <c r="B790" s="54"/>
    </row>
    <row r="791" s="53" customFormat="1" ht="12.75" customHeight="1">
      <c r="B791" s="54"/>
    </row>
    <row r="792" s="53" customFormat="1" ht="12.75" customHeight="1">
      <c r="B792" s="54"/>
    </row>
    <row r="793" s="53" customFormat="1" ht="12.75" customHeight="1">
      <c r="B793" s="54"/>
    </row>
    <row r="794" s="53" customFormat="1" ht="12.75" customHeight="1">
      <c r="B794" s="54"/>
    </row>
    <row r="795" s="53" customFormat="1" ht="12.75" customHeight="1">
      <c r="B795" s="54"/>
    </row>
    <row r="796" s="53" customFormat="1" ht="12.75" customHeight="1">
      <c r="B796" s="54"/>
    </row>
    <row r="797" s="53" customFormat="1" ht="12.75" customHeight="1">
      <c r="B797" s="54"/>
    </row>
    <row r="798" s="53" customFormat="1" ht="12.75" customHeight="1">
      <c r="B798" s="54"/>
    </row>
    <row r="799" s="53" customFormat="1" ht="12.75" customHeight="1">
      <c r="B799" s="54"/>
    </row>
    <row r="800" s="53" customFormat="1" ht="12.75" customHeight="1">
      <c r="B800" s="54"/>
    </row>
    <row r="801" s="53" customFormat="1" ht="12.75" customHeight="1">
      <c r="B801" s="54"/>
    </row>
    <row r="802" s="53" customFormat="1" ht="12.75" customHeight="1">
      <c r="B802" s="54"/>
    </row>
    <row r="803" s="53" customFormat="1" ht="12.75" customHeight="1">
      <c r="B803" s="54"/>
    </row>
    <row r="804" s="53" customFormat="1" ht="12.75" customHeight="1">
      <c r="B804" s="54"/>
    </row>
    <row r="805" s="53" customFormat="1" ht="12.75" customHeight="1">
      <c r="B805" s="54"/>
    </row>
    <row r="806" s="53" customFormat="1" ht="12.75" customHeight="1">
      <c r="B806" s="54"/>
    </row>
    <row r="807" s="53" customFormat="1" ht="12.75" customHeight="1">
      <c r="B807" s="54"/>
    </row>
    <row r="808" s="53" customFormat="1" ht="12.75" customHeight="1">
      <c r="B808" s="54"/>
    </row>
    <row r="809" s="53" customFormat="1" ht="12.75" customHeight="1">
      <c r="B809" s="54"/>
    </row>
    <row r="810" s="53" customFormat="1" ht="12.75" customHeight="1">
      <c r="B810" s="54"/>
    </row>
    <row r="811" s="53" customFormat="1" ht="12.75" customHeight="1">
      <c r="B811" s="54"/>
    </row>
    <row r="812" s="53" customFormat="1" ht="12.75" customHeight="1">
      <c r="B812" s="54"/>
    </row>
    <row r="813" s="53" customFormat="1" ht="12.75" customHeight="1">
      <c r="B813" s="54"/>
    </row>
    <row r="814" s="53" customFormat="1" ht="12.75" customHeight="1">
      <c r="B814" s="54"/>
    </row>
    <row r="815" s="53" customFormat="1" ht="12.75" customHeight="1">
      <c r="B815" s="54"/>
    </row>
    <row r="816" s="53" customFormat="1" ht="12.75" customHeight="1">
      <c r="B816" s="54"/>
    </row>
    <row r="817" s="53" customFormat="1" ht="12.75" customHeight="1">
      <c r="B817" s="54"/>
    </row>
    <row r="818" s="53" customFormat="1" ht="12.75" customHeight="1">
      <c r="B818" s="54"/>
    </row>
    <row r="819" s="53" customFormat="1" ht="12.75" customHeight="1">
      <c r="B819" s="54"/>
    </row>
    <row r="820" s="53" customFormat="1" ht="12.75" customHeight="1">
      <c r="B820" s="54"/>
    </row>
    <row r="821" s="53" customFormat="1" ht="12.75" customHeight="1">
      <c r="B821" s="54"/>
    </row>
    <row r="822" s="53" customFormat="1" ht="12.75" customHeight="1">
      <c r="B822" s="54"/>
    </row>
    <row r="823" s="53" customFormat="1" ht="12.75" customHeight="1">
      <c r="B823" s="54"/>
    </row>
    <row r="824" s="53" customFormat="1" ht="12.75" customHeight="1">
      <c r="B824" s="54"/>
    </row>
    <row r="825" s="53" customFormat="1" ht="12.75" customHeight="1">
      <c r="B825" s="54"/>
    </row>
    <row r="826" s="53" customFormat="1" ht="12.75" customHeight="1">
      <c r="B826" s="54"/>
    </row>
    <row r="827" s="53" customFormat="1" ht="12.75" customHeight="1">
      <c r="B827" s="54"/>
    </row>
    <row r="828" s="53" customFormat="1" ht="12.75" customHeight="1">
      <c r="B828" s="54"/>
    </row>
    <row r="829" s="53" customFormat="1" ht="12.75" customHeight="1">
      <c r="B829" s="54"/>
    </row>
    <row r="830" s="53" customFormat="1" ht="12.75" customHeight="1">
      <c r="B830" s="54"/>
    </row>
    <row r="831" s="53" customFormat="1" ht="12.75" customHeight="1">
      <c r="B831" s="54"/>
    </row>
    <row r="832" s="53" customFormat="1" ht="12.75" customHeight="1">
      <c r="B832" s="54"/>
    </row>
    <row r="833" s="53" customFormat="1" ht="12.75" customHeight="1">
      <c r="B833" s="54"/>
    </row>
    <row r="834" s="53" customFormat="1" ht="12.75" customHeight="1">
      <c r="B834" s="54"/>
    </row>
    <row r="835" s="53" customFormat="1" ht="12.75" customHeight="1">
      <c r="B835" s="54"/>
    </row>
    <row r="836" s="53" customFormat="1" ht="12.75" customHeight="1">
      <c r="B836" s="54"/>
    </row>
    <row r="837" s="53" customFormat="1" ht="12.75" customHeight="1">
      <c r="B837" s="54"/>
    </row>
    <row r="838" s="53" customFormat="1" ht="12.75" customHeight="1">
      <c r="B838" s="54"/>
    </row>
    <row r="839" s="53" customFormat="1" ht="12.75" customHeight="1">
      <c r="B839" s="54"/>
    </row>
    <row r="840" s="53" customFormat="1" ht="12.75" customHeight="1">
      <c r="B840" s="54"/>
    </row>
    <row r="841" s="53" customFormat="1" ht="12.75" customHeight="1">
      <c r="B841" s="54"/>
    </row>
    <row r="842" s="53" customFormat="1" ht="12.75" customHeight="1">
      <c r="B842" s="54"/>
    </row>
    <row r="843" s="53" customFormat="1" ht="12.75" customHeight="1">
      <c r="B843" s="54"/>
    </row>
    <row r="844" s="53" customFormat="1" ht="12.75" customHeight="1">
      <c r="B844" s="54"/>
    </row>
    <row r="845" s="53" customFormat="1" ht="12.75" customHeight="1">
      <c r="B845" s="54"/>
    </row>
    <row r="846" s="53" customFormat="1" ht="12.75" customHeight="1">
      <c r="B846" s="54"/>
    </row>
    <row r="847" s="53" customFormat="1" ht="12.75" customHeight="1">
      <c r="B847" s="54"/>
    </row>
    <row r="848" s="53" customFormat="1" ht="12.75" customHeight="1">
      <c r="B848" s="54"/>
    </row>
    <row r="849" s="53" customFormat="1" ht="12.75" customHeight="1">
      <c r="B849" s="54"/>
    </row>
    <row r="850" s="53" customFormat="1" ht="12.75" customHeight="1">
      <c r="B850" s="54"/>
    </row>
    <row r="851" s="53" customFormat="1" ht="12.75" customHeight="1">
      <c r="B851" s="54"/>
    </row>
    <row r="852" s="53" customFormat="1" ht="12.75" customHeight="1">
      <c r="B852" s="54"/>
    </row>
    <row r="853" s="53" customFormat="1" ht="12.75" customHeight="1">
      <c r="B853" s="54"/>
    </row>
    <row r="854" s="53" customFormat="1" ht="12.75" customHeight="1">
      <c r="B854" s="54"/>
    </row>
    <row r="855" s="53" customFormat="1" ht="12.75" customHeight="1">
      <c r="B855" s="54"/>
    </row>
    <row r="856" s="53" customFormat="1" ht="12.75" customHeight="1">
      <c r="B856" s="54"/>
    </row>
    <row r="857" s="53" customFormat="1" ht="12.75" customHeight="1">
      <c r="B857" s="54"/>
    </row>
    <row r="858" s="53" customFormat="1" ht="12.75" customHeight="1">
      <c r="B858" s="54"/>
    </row>
    <row r="859" s="53" customFormat="1" ht="12.75" customHeight="1">
      <c r="B859" s="54"/>
    </row>
    <row r="860" s="53" customFormat="1" ht="12.75" customHeight="1">
      <c r="B860" s="54"/>
    </row>
    <row r="861" s="53" customFormat="1" ht="12.75" customHeight="1">
      <c r="B861" s="54"/>
    </row>
    <row r="862" s="53" customFormat="1" ht="12.75" customHeight="1">
      <c r="B862" s="54"/>
    </row>
    <row r="863" s="53" customFormat="1" ht="12.75" customHeight="1">
      <c r="B863" s="54"/>
    </row>
    <row r="864" s="53" customFormat="1" ht="12.75" customHeight="1">
      <c r="B864" s="54"/>
    </row>
    <row r="865" s="53" customFormat="1" ht="12.75" customHeight="1">
      <c r="B865" s="54"/>
    </row>
    <row r="866" s="53" customFormat="1" ht="12.75" customHeight="1">
      <c r="B866" s="54"/>
    </row>
    <row r="867" s="53" customFormat="1" ht="12.75" customHeight="1">
      <c r="B867" s="54"/>
    </row>
    <row r="868" s="53" customFormat="1" ht="12.75" customHeight="1">
      <c r="B868" s="54"/>
    </row>
    <row r="869" s="53" customFormat="1" ht="12.75" customHeight="1">
      <c r="B869" s="54"/>
    </row>
    <row r="870" s="53" customFormat="1" ht="12.75" customHeight="1">
      <c r="B870" s="54"/>
    </row>
    <row r="871" s="53" customFormat="1" ht="12.75" customHeight="1">
      <c r="B871" s="54"/>
    </row>
    <row r="872" s="53" customFormat="1" ht="12.75" customHeight="1">
      <c r="B872" s="54"/>
    </row>
    <row r="873" s="53" customFormat="1" ht="12.75" customHeight="1">
      <c r="B873" s="54"/>
    </row>
    <row r="874" s="53" customFormat="1" ht="12.75" customHeight="1">
      <c r="B874" s="54"/>
    </row>
    <row r="875" s="53" customFormat="1" ht="12.75" customHeight="1">
      <c r="B875" s="54"/>
    </row>
    <row r="876" s="53" customFormat="1" ht="12.75" customHeight="1">
      <c r="B876" s="54"/>
    </row>
    <row r="877" s="53" customFormat="1" ht="12.75" customHeight="1">
      <c r="B877" s="54"/>
    </row>
    <row r="878" s="53" customFormat="1" ht="12.75" customHeight="1">
      <c r="B878" s="54"/>
    </row>
    <row r="879" s="53" customFormat="1" ht="12.75" customHeight="1">
      <c r="B879" s="54"/>
    </row>
    <row r="880" s="53" customFormat="1" ht="12.75" customHeight="1">
      <c r="B880" s="54"/>
    </row>
    <row r="881" s="53" customFormat="1" ht="12.75" customHeight="1">
      <c r="B881" s="54"/>
    </row>
    <row r="882" s="53" customFormat="1" ht="12.75" customHeight="1">
      <c r="B882" s="54"/>
    </row>
    <row r="883" s="53" customFormat="1" ht="12.75" customHeight="1">
      <c r="B883" s="54"/>
    </row>
    <row r="884" s="53" customFormat="1" ht="12.75" customHeight="1">
      <c r="B884" s="54"/>
    </row>
    <row r="885" s="53" customFormat="1" ht="12.75" customHeight="1">
      <c r="B885" s="54"/>
    </row>
    <row r="886" s="53" customFormat="1" ht="12.75" customHeight="1">
      <c r="B886" s="54"/>
    </row>
    <row r="887" s="53" customFormat="1" ht="12.75" customHeight="1">
      <c r="B887" s="54"/>
    </row>
    <row r="888" s="53" customFormat="1" ht="12.75" customHeight="1">
      <c r="B888" s="54"/>
    </row>
    <row r="889" s="53" customFormat="1" ht="12.75" customHeight="1">
      <c r="B889" s="54"/>
    </row>
    <row r="890" s="53" customFormat="1" ht="12.75" customHeight="1">
      <c r="B890" s="54"/>
    </row>
    <row r="891" s="53" customFormat="1" ht="12.75" customHeight="1">
      <c r="B891" s="54"/>
    </row>
    <row r="892" s="53" customFormat="1" ht="12.75" customHeight="1">
      <c r="B892" s="54"/>
    </row>
    <row r="893" s="53" customFormat="1" ht="12.75" customHeight="1">
      <c r="B893" s="54"/>
    </row>
    <row r="894" s="53" customFormat="1" ht="12.75" customHeight="1">
      <c r="B894" s="54"/>
    </row>
    <row r="895" s="53" customFormat="1" ht="12.75" customHeight="1">
      <c r="B895" s="54"/>
    </row>
    <row r="896" s="53" customFormat="1" ht="12.75" customHeight="1">
      <c r="B896" s="54"/>
    </row>
    <row r="897" s="53" customFormat="1" ht="12.75" customHeight="1">
      <c r="B897" s="54"/>
    </row>
    <row r="898" s="53" customFormat="1" ht="12.75" customHeight="1">
      <c r="B898" s="54"/>
    </row>
    <row r="899" s="53" customFormat="1" ht="12.75" customHeight="1">
      <c r="B899" s="54"/>
    </row>
    <row r="900" s="53" customFormat="1" ht="12.75" customHeight="1">
      <c r="B900" s="54"/>
    </row>
    <row r="901" s="53" customFormat="1" ht="12.75" customHeight="1">
      <c r="B901" s="54"/>
    </row>
    <row r="902" s="53" customFormat="1" ht="12.75" customHeight="1">
      <c r="B902" s="54"/>
    </row>
    <row r="903" s="53" customFormat="1" ht="12.75" customHeight="1">
      <c r="B903" s="54"/>
    </row>
    <row r="904" s="53" customFormat="1" ht="12.75" customHeight="1">
      <c r="B904" s="54"/>
    </row>
    <row r="905" s="53" customFormat="1" ht="12.75" customHeight="1">
      <c r="B905" s="54"/>
    </row>
    <row r="906" s="53" customFormat="1" ht="12.75" customHeight="1">
      <c r="B906" s="54"/>
    </row>
    <row r="907" s="53" customFormat="1" ht="12.75" customHeight="1">
      <c r="B907" s="54"/>
    </row>
    <row r="908" s="53" customFormat="1" ht="12.75" customHeight="1">
      <c r="B908" s="54"/>
    </row>
    <row r="909" s="53" customFormat="1" ht="12.75" customHeight="1">
      <c r="B909" s="54"/>
    </row>
    <row r="910" s="53" customFormat="1" ht="12.75" customHeight="1">
      <c r="B910" s="54"/>
    </row>
    <row r="911" s="53" customFormat="1" ht="12.75" customHeight="1">
      <c r="B911" s="54"/>
    </row>
    <row r="912" s="53" customFormat="1" ht="12.75" customHeight="1">
      <c r="B912" s="54"/>
    </row>
    <row r="913" s="53" customFormat="1" ht="12.75" customHeight="1">
      <c r="B913" s="54"/>
    </row>
    <row r="914" s="53" customFormat="1" ht="12.75" customHeight="1">
      <c r="B914" s="54"/>
    </row>
    <row r="915" s="53" customFormat="1" ht="12.75" customHeight="1">
      <c r="B915" s="54"/>
    </row>
    <row r="916" s="53" customFormat="1" ht="12.75" customHeight="1">
      <c r="B916" s="54"/>
    </row>
    <row r="917" s="53" customFormat="1" ht="12.75" customHeight="1">
      <c r="B917" s="54"/>
    </row>
    <row r="918" s="53" customFormat="1" ht="12.75" customHeight="1">
      <c r="B918" s="54"/>
    </row>
    <row r="919" s="53" customFormat="1" ht="12.75" customHeight="1">
      <c r="B919" s="54"/>
    </row>
    <row r="920" s="53" customFormat="1" ht="12.75" customHeight="1">
      <c r="B920" s="54"/>
    </row>
    <row r="921" s="53" customFormat="1" ht="12.75" customHeight="1">
      <c r="B921" s="54"/>
    </row>
    <row r="922" s="53" customFormat="1" ht="12.75" customHeight="1">
      <c r="B922" s="54"/>
    </row>
    <row r="923" s="53" customFormat="1" ht="12.75" customHeight="1">
      <c r="B923" s="54"/>
    </row>
    <row r="924" s="53" customFormat="1" ht="12.75" customHeight="1">
      <c r="B924" s="54"/>
    </row>
    <row r="925" s="53" customFormat="1" ht="12.75" customHeight="1">
      <c r="B925" s="54"/>
    </row>
    <row r="926" s="53" customFormat="1" ht="12.75" customHeight="1">
      <c r="B926" s="54"/>
    </row>
    <row r="927" s="53" customFormat="1" ht="12.75" customHeight="1">
      <c r="B927" s="54"/>
    </row>
    <row r="928" s="53" customFormat="1" ht="12.75" customHeight="1">
      <c r="B928" s="54"/>
    </row>
    <row r="929" s="53" customFormat="1" ht="12.75" customHeight="1">
      <c r="B929" s="54"/>
    </row>
    <row r="930" s="53" customFormat="1" ht="12.75" customHeight="1">
      <c r="B930" s="54"/>
    </row>
    <row r="931" s="53" customFormat="1" ht="12.75" customHeight="1">
      <c r="B931" s="54"/>
    </row>
    <row r="932" s="53" customFormat="1" ht="12.75" customHeight="1">
      <c r="B932" s="54"/>
    </row>
    <row r="933" s="53" customFormat="1" ht="12.75" customHeight="1">
      <c r="B933" s="54"/>
    </row>
    <row r="934" s="53" customFormat="1" ht="12.75" customHeight="1">
      <c r="B934" s="54"/>
    </row>
    <row r="935" s="53" customFormat="1" ht="12.75" customHeight="1">
      <c r="B935" s="54"/>
    </row>
    <row r="936" s="53" customFormat="1" ht="12.75" customHeight="1">
      <c r="B936" s="54"/>
    </row>
    <row r="937" s="53" customFormat="1" ht="12.75" customHeight="1">
      <c r="B937" s="54"/>
    </row>
    <row r="938" s="53" customFormat="1" ht="12.75" customHeight="1">
      <c r="B938" s="54"/>
    </row>
    <row r="939" s="53" customFormat="1" ht="12.75" customHeight="1">
      <c r="B939" s="54"/>
    </row>
    <row r="940" s="53" customFormat="1" ht="12.75" customHeight="1">
      <c r="B940" s="54"/>
    </row>
    <row r="941" s="53" customFormat="1" ht="12.75" customHeight="1">
      <c r="B941" s="54"/>
    </row>
    <row r="942" s="53" customFormat="1" ht="12.75" customHeight="1">
      <c r="B942" s="54"/>
    </row>
    <row r="943" s="53" customFormat="1" ht="12.75" customHeight="1">
      <c r="B943" s="54"/>
    </row>
    <row r="944" s="53" customFormat="1" ht="12.75" customHeight="1">
      <c r="B944" s="54"/>
    </row>
    <row r="945" s="53" customFormat="1" ht="12.75" customHeight="1">
      <c r="B945" s="54"/>
    </row>
    <row r="946" s="53" customFormat="1" ht="12.75" customHeight="1">
      <c r="B946" s="54"/>
    </row>
    <row r="947" s="53" customFormat="1" ht="12.75" customHeight="1">
      <c r="B947" s="54"/>
    </row>
    <row r="948" s="53" customFormat="1" ht="12.75" customHeight="1">
      <c r="B948" s="54"/>
    </row>
    <row r="949" s="53" customFormat="1" ht="12.75" customHeight="1">
      <c r="B949" s="54"/>
    </row>
    <row r="950" s="53" customFormat="1" ht="12.75" customHeight="1">
      <c r="B950" s="54"/>
    </row>
    <row r="951" s="53" customFormat="1" ht="12.75" customHeight="1">
      <c r="B951" s="54"/>
    </row>
    <row r="952" s="53" customFormat="1" ht="12.75" customHeight="1">
      <c r="B952" s="54"/>
    </row>
    <row r="953" s="53" customFormat="1" ht="12.75" customHeight="1">
      <c r="B953" s="54"/>
    </row>
    <row r="954" s="53" customFormat="1" ht="12.75" customHeight="1">
      <c r="B954" s="54"/>
    </row>
    <row r="955" s="53" customFormat="1" ht="12.75" customHeight="1">
      <c r="B955" s="54"/>
    </row>
    <row r="956" s="53" customFormat="1" ht="12.75" customHeight="1">
      <c r="B956" s="54"/>
    </row>
    <row r="957" s="53" customFormat="1" ht="12.75" customHeight="1">
      <c r="B957" s="54"/>
    </row>
    <row r="958" s="53" customFormat="1" ht="12.75" customHeight="1">
      <c r="B958" s="54"/>
    </row>
    <row r="959" s="53" customFormat="1" ht="12.75" customHeight="1">
      <c r="B959" s="54"/>
    </row>
    <row r="960" s="53" customFormat="1" ht="12.75" customHeight="1">
      <c r="B960" s="54"/>
    </row>
    <row r="961" s="53" customFormat="1" ht="12.75" customHeight="1">
      <c r="B961" s="54"/>
    </row>
    <row r="962" s="53" customFormat="1" ht="12.75" customHeight="1">
      <c r="B962" s="54"/>
    </row>
    <row r="963" s="53" customFormat="1" ht="12.75" customHeight="1">
      <c r="B963" s="54"/>
    </row>
    <row r="964" s="53" customFormat="1" ht="12.75" customHeight="1">
      <c r="B964" s="54"/>
    </row>
    <row r="965" s="53" customFormat="1" ht="12.75" customHeight="1">
      <c r="B965" s="54"/>
    </row>
    <row r="966" s="53" customFormat="1" ht="12.75" customHeight="1">
      <c r="B966" s="54"/>
    </row>
    <row r="967" s="53" customFormat="1" ht="12.75" customHeight="1">
      <c r="B967" s="54"/>
    </row>
    <row r="968" s="53" customFormat="1" ht="12.75" customHeight="1">
      <c r="B968" s="54"/>
    </row>
    <row r="969" s="53" customFormat="1" ht="12.75" customHeight="1">
      <c r="B969" s="54"/>
    </row>
    <row r="970" s="53" customFormat="1" ht="12.75" customHeight="1">
      <c r="B970" s="54"/>
    </row>
    <row r="971" s="53" customFormat="1" ht="12.75" customHeight="1">
      <c r="B971" s="54"/>
    </row>
    <row r="972" s="53" customFormat="1" ht="12.75" customHeight="1">
      <c r="B972" s="54"/>
    </row>
    <row r="973" s="53" customFormat="1" ht="12.75" customHeight="1">
      <c r="B973" s="54"/>
    </row>
    <row r="974" s="53" customFormat="1" ht="12.75" customHeight="1">
      <c r="B974" s="54"/>
    </row>
    <row r="975" s="53" customFormat="1" ht="12.75" customHeight="1">
      <c r="B975" s="54"/>
    </row>
    <row r="976" s="53" customFormat="1" ht="12.75" customHeight="1">
      <c r="B976" s="54"/>
    </row>
    <row r="977" s="53" customFormat="1" ht="12.75" customHeight="1">
      <c r="B977" s="54"/>
    </row>
    <row r="978" s="53" customFormat="1" ht="12.75" customHeight="1">
      <c r="B978" s="54"/>
    </row>
    <row r="979" s="53" customFormat="1" ht="12.75" customHeight="1">
      <c r="B979" s="54"/>
    </row>
    <row r="980" s="53" customFormat="1" ht="12.75" customHeight="1">
      <c r="B980" s="54"/>
    </row>
    <row r="981" s="53" customFormat="1" ht="12.75" customHeight="1">
      <c r="B981" s="54"/>
    </row>
    <row r="982" s="53" customFormat="1" ht="12.75" customHeight="1">
      <c r="B982" s="54"/>
    </row>
    <row r="983" s="53" customFormat="1" ht="12.75" customHeight="1">
      <c r="B983" s="54"/>
    </row>
    <row r="984" s="53" customFormat="1" ht="12.75" customHeight="1">
      <c r="B984" s="54"/>
    </row>
    <row r="985" s="53" customFormat="1" ht="12.75" customHeight="1">
      <c r="B985" s="54"/>
    </row>
    <row r="986" s="53" customFormat="1" ht="12.75" customHeight="1">
      <c r="B986" s="54"/>
    </row>
    <row r="987" s="53" customFormat="1" ht="12.75" customHeight="1">
      <c r="B987" s="54"/>
    </row>
    <row r="988" s="53" customFormat="1" ht="12.75" customHeight="1">
      <c r="B988" s="54"/>
    </row>
    <row r="989" s="53" customFormat="1" ht="12.75" customHeight="1">
      <c r="B989" s="54"/>
    </row>
    <row r="990" s="53" customFormat="1" ht="12.75" customHeight="1">
      <c r="B990" s="54"/>
    </row>
    <row r="991" s="53" customFormat="1" ht="12.75" customHeight="1">
      <c r="B991" s="54"/>
    </row>
    <row r="992" s="53" customFormat="1" ht="12.75" customHeight="1">
      <c r="B992" s="54"/>
    </row>
    <row r="993" s="53" customFormat="1" ht="12.75" customHeight="1">
      <c r="B993" s="54"/>
    </row>
    <row r="994" s="53" customFormat="1" ht="12.75" customHeight="1">
      <c r="B994" s="54"/>
    </row>
    <row r="995" s="53" customFormat="1" ht="12.75" customHeight="1">
      <c r="B995" s="54"/>
    </row>
    <row r="996" s="53" customFormat="1" ht="12.75" customHeight="1">
      <c r="B996" s="54"/>
    </row>
    <row r="997" s="53" customFormat="1" ht="12.75" customHeight="1">
      <c r="B997" s="54"/>
    </row>
    <row r="998" s="53" customFormat="1" ht="12.75" customHeight="1">
      <c r="B998" s="54"/>
    </row>
    <row r="999" s="53" customFormat="1" ht="12.75" customHeight="1">
      <c r="B999" s="54"/>
    </row>
    <row r="1000" s="53" customFormat="1" ht="12.75" customHeight="1">
      <c r="B1000" s="54"/>
    </row>
    <row r="1001" s="53" customFormat="1" ht="12.75" customHeight="1">
      <c r="B1001" s="54"/>
    </row>
    <row r="1002" s="53" customFormat="1" ht="12.75" customHeight="1">
      <c r="B1002" s="54"/>
    </row>
    <row r="1003" s="53" customFormat="1" ht="12.75" customHeight="1">
      <c r="B1003" s="54"/>
    </row>
    <row r="1004" s="53" customFormat="1" ht="12.75" customHeight="1">
      <c r="B1004" s="54"/>
    </row>
    <row r="1005" s="53" customFormat="1" ht="12.75" customHeight="1">
      <c r="B1005" s="54"/>
    </row>
    <row r="1006" s="53" customFormat="1" ht="12.75" customHeight="1">
      <c r="B1006" s="54"/>
    </row>
    <row r="1007" s="53" customFormat="1" ht="12.75" customHeight="1">
      <c r="B1007" s="54"/>
    </row>
    <row r="1008" s="53" customFormat="1" ht="12.75" customHeight="1">
      <c r="B1008" s="54"/>
    </row>
    <row r="1009" s="53" customFormat="1" ht="12.75" customHeight="1">
      <c r="B1009" s="54"/>
    </row>
    <row r="1010" s="53" customFormat="1" ht="12.75" customHeight="1">
      <c r="B1010" s="54"/>
    </row>
    <row r="1011" s="53" customFormat="1" ht="12.75" customHeight="1">
      <c r="B1011" s="54"/>
    </row>
    <row r="1012" s="53" customFormat="1" ht="12.75" customHeight="1">
      <c r="B1012" s="54"/>
    </row>
    <row r="1013" s="53" customFormat="1" ht="12.75" customHeight="1">
      <c r="B1013" s="54"/>
    </row>
    <row r="1014" s="53" customFormat="1" ht="12.75" customHeight="1">
      <c r="B1014" s="54"/>
    </row>
    <row r="1015" s="53" customFormat="1" ht="12.75" customHeight="1">
      <c r="B1015" s="54"/>
    </row>
    <row r="1016" s="53" customFormat="1" ht="12.75" customHeight="1">
      <c r="B1016" s="54"/>
    </row>
    <row r="1017" s="53" customFormat="1" ht="12.75" customHeight="1">
      <c r="B1017" s="54"/>
    </row>
    <row r="1018" s="53" customFormat="1" ht="12.75" customHeight="1">
      <c r="B1018" s="54"/>
    </row>
    <row r="1019" s="53" customFormat="1" ht="12.75" customHeight="1">
      <c r="B1019" s="54"/>
    </row>
    <row r="1020" s="53" customFormat="1" ht="12.75" customHeight="1">
      <c r="B1020" s="54"/>
    </row>
    <row r="1021" s="53" customFormat="1" ht="12.75" customHeight="1">
      <c r="B1021" s="54"/>
    </row>
    <row r="1022" s="53" customFormat="1" ht="12.75" customHeight="1">
      <c r="B1022" s="54"/>
    </row>
    <row r="1023" s="53" customFormat="1" ht="12.75" customHeight="1">
      <c r="B1023" s="54"/>
    </row>
    <row r="1024" s="53" customFormat="1" ht="12.75" customHeight="1">
      <c r="B1024" s="54"/>
    </row>
    <row r="1025" s="53" customFormat="1" ht="12.75" customHeight="1">
      <c r="B1025" s="54"/>
    </row>
    <row r="1026" s="53" customFormat="1" ht="12.75" customHeight="1">
      <c r="B1026" s="54"/>
    </row>
    <row r="1027" s="53" customFormat="1" ht="12.75" customHeight="1">
      <c r="B1027" s="54"/>
    </row>
    <row r="1028" s="53" customFormat="1" ht="12.75" customHeight="1">
      <c r="B1028" s="54"/>
    </row>
    <row r="1029" s="53" customFormat="1" ht="12.75" customHeight="1">
      <c r="B1029" s="54"/>
    </row>
    <row r="1030" s="53" customFormat="1" ht="12.75" customHeight="1">
      <c r="B1030" s="54"/>
    </row>
    <row r="1031" s="53" customFormat="1" ht="12.75" customHeight="1">
      <c r="B1031" s="54"/>
    </row>
    <row r="1032" s="53" customFormat="1" ht="12.75" customHeight="1">
      <c r="B1032" s="54"/>
    </row>
    <row r="1033" s="53" customFormat="1" ht="12.75" customHeight="1">
      <c r="B1033" s="54"/>
    </row>
    <row r="1034" s="53" customFormat="1" ht="12.75"/>
    <row r="1035" s="53" customFormat="1" ht="12.75"/>
    <row r="1036" s="53" customFormat="1" ht="12.75"/>
    <row r="1037" s="53" customFormat="1" ht="12.75"/>
    <row r="1038" s="53" customFormat="1" ht="12.75"/>
    <row r="1039" s="53" customFormat="1" ht="12.75"/>
    <row r="1040" s="53" customFormat="1" ht="12.75"/>
    <row r="1041" s="53" customFormat="1" ht="12.75"/>
    <row r="1042" s="53" customFormat="1" ht="12.75"/>
    <row r="1043" s="53" customFormat="1" ht="12.75"/>
    <row r="1044" s="53" customFormat="1" ht="12.75"/>
    <row r="1045" s="53" customFormat="1" ht="12.75"/>
    <row r="1046" s="53" customFormat="1" ht="12.75"/>
    <row r="1047" s="53" customFormat="1" ht="12.75"/>
    <row r="1048" s="53" customFormat="1" ht="12.75"/>
    <row r="1049" s="53" customFormat="1" ht="12.75"/>
    <row r="1050" s="53" customFormat="1" ht="12.75"/>
    <row r="1051" s="53" customFormat="1" ht="12.75"/>
    <row r="1052" s="53" customFormat="1" ht="12.75"/>
    <row r="1053" s="53" customFormat="1" ht="12.75"/>
    <row r="1054" s="53" customFormat="1" ht="12.75"/>
    <row r="1055" s="53" customFormat="1" ht="12.75"/>
    <row r="1056" s="53" customFormat="1" ht="12.75"/>
    <row r="1057" s="53" customFormat="1" ht="12.75"/>
    <row r="1058" s="53" customFormat="1" ht="12.75"/>
    <row r="1059" s="53" customFormat="1" ht="12.75"/>
    <row r="1060" s="53" customFormat="1" ht="12.75"/>
    <row r="1061" s="53" customFormat="1" ht="12.75"/>
    <row r="1062" s="53" customFormat="1" ht="12.75"/>
    <row r="1063" s="53" customFormat="1" ht="12.75"/>
    <row r="1064" s="53" customFormat="1" ht="12.75"/>
    <row r="1065" s="53" customFormat="1" ht="12.75"/>
    <row r="1066" s="53" customFormat="1" ht="12.75"/>
    <row r="1067" s="53" customFormat="1" ht="12.75"/>
    <row r="1068" s="53" customFormat="1" ht="12.75"/>
    <row r="1069" s="53" customFormat="1" ht="12.75"/>
    <row r="1070" s="53" customFormat="1" ht="12.75"/>
    <row r="1071" s="53" customFormat="1" ht="12.75"/>
    <row r="1072" s="53" customFormat="1" ht="12.75"/>
    <row r="1073" s="53" customFormat="1" ht="12.75"/>
    <row r="1074" s="53" customFormat="1" ht="12.75"/>
    <row r="1075" s="53" customFormat="1" ht="12.75"/>
    <row r="1076" s="53" customFormat="1" ht="12.75"/>
    <row r="1077" s="53" customFormat="1" ht="12.75"/>
    <row r="1078" s="53" customFormat="1" ht="12.75"/>
    <row r="1079" s="53" customFormat="1" ht="12.75"/>
    <row r="1080" s="53" customFormat="1" ht="12.75"/>
    <row r="1081" s="53" customFormat="1" ht="12.75"/>
    <row r="1082" s="53" customFormat="1" ht="12.75"/>
    <row r="1083" s="53" customFormat="1" ht="12.75"/>
    <row r="1084" s="53" customFormat="1" ht="12.75"/>
    <row r="1085" s="53" customFormat="1" ht="12.75"/>
    <row r="1086" s="53" customFormat="1" ht="12.75"/>
    <row r="1087" s="53" customFormat="1" ht="12.75"/>
    <row r="1088" s="53" customFormat="1" ht="12.75"/>
    <row r="1089" s="53" customFormat="1" ht="12.75"/>
    <row r="1090" s="53" customFormat="1" ht="12.75"/>
    <row r="1091" s="53" customFormat="1" ht="12.75"/>
    <row r="1092" s="53" customFormat="1" ht="12.75"/>
    <row r="1093" s="53" customFormat="1" ht="12.75"/>
    <row r="1094" s="53" customFormat="1" ht="12.75"/>
    <row r="1095" s="53" customFormat="1" ht="12.75"/>
    <row r="1096" s="53" customFormat="1" ht="12.75"/>
    <row r="1097" s="53" customFormat="1" ht="12.75"/>
    <row r="1098" s="53" customFormat="1" ht="12.75"/>
    <row r="1099" s="53" customFormat="1" ht="12.75"/>
    <row r="1100" s="53" customFormat="1" ht="12.75"/>
    <row r="1101" s="53" customFormat="1" ht="12.75"/>
    <row r="1102" s="53" customFormat="1" ht="12.75"/>
    <row r="1103" s="53" customFormat="1" ht="12.75"/>
    <row r="1104" s="53" customFormat="1" ht="12.75"/>
    <row r="1105" s="53" customFormat="1" ht="12.75"/>
    <row r="1106" s="53" customFormat="1" ht="12.75"/>
    <row r="1107" s="53" customFormat="1" ht="12.75"/>
    <row r="1108" s="53" customFormat="1" ht="12.75"/>
    <row r="1109" s="53" customFormat="1" ht="12.75"/>
    <row r="1110" s="53" customFormat="1" ht="12.75"/>
    <row r="1111" s="53" customFormat="1" ht="12.75"/>
    <row r="1112" s="53" customFormat="1" ht="12.75"/>
    <row r="1113" s="53" customFormat="1" ht="12.75"/>
    <row r="1114" s="53" customFormat="1" ht="12.75"/>
    <row r="1115" s="53" customFormat="1" ht="12.75"/>
    <row r="1116" s="53" customFormat="1" ht="12.75"/>
    <row r="1117" s="53" customFormat="1" ht="12.75"/>
    <row r="1118" s="53" customFormat="1" ht="12.75"/>
    <row r="1119" s="53" customFormat="1" ht="12.75"/>
    <row r="1120" s="53" customFormat="1" ht="12.75"/>
    <row r="1121" s="53" customFormat="1" ht="12.75"/>
    <row r="1122" s="53" customFormat="1" ht="12.75"/>
    <row r="1123" s="53" customFormat="1" ht="12.75"/>
    <row r="1124" s="53" customFormat="1" ht="12.75"/>
    <row r="1125" s="53" customFormat="1" ht="12.75"/>
    <row r="1126" s="53" customFormat="1" ht="12.75"/>
    <row r="1127" s="53" customFormat="1" ht="12.75"/>
    <row r="1128" s="53" customFormat="1" ht="12.75"/>
    <row r="1129" s="53" customFormat="1" ht="12.75"/>
    <row r="1130" s="53" customFormat="1" ht="12.75"/>
    <row r="1131" s="53" customFormat="1" ht="12.75"/>
    <row r="1132" s="53" customFormat="1" ht="12.75"/>
    <row r="1133" s="53" customFormat="1" ht="12.75"/>
    <row r="1134" s="53" customFormat="1" ht="12.75"/>
    <row r="1135" s="53" customFormat="1" ht="12.75"/>
    <row r="1136" s="53" customFormat="1" ht="12.75"/>
    <row r="1137" s="53" customFormat="1" ht="12.75"/>
    <row r="1138" s="53" customFormat="1" ht="12.75"/>
    <row r="1139" s="53" customFormat="1" ht="12.75"/>
    <row r="1140" s="53" customFormat="1" ht="12.75"/>
    <row r="1141" s="53" customFormat="1" ht="12.75"/>
    <row r="1142" s="53" customFormat="1" ht="12.75"/>
    <row r="1143" s="53" customFormat="1" ht="12.75"/>
    <row r="1144" s="53" customFormat="1" ht="12.75"/>
    <row r="1145" s="53" customFormat="1" ht="12.75"/>
    <row r="1146" s="53" customFormat="1" ht="12.75"/>
    <row r="1147" s="53" customFormat="1" ht="12.75"/>
    <row r="1148" s="53" customFormat="1" ht="12.75"/>
    <row r="1149" s="53" customFormat="1" ht="12.75"/>
    <row r="1150" s="53" customFormat="1" ht="12.75"/>
    <row r="1151" s="53" customFormat="1" ht="12.75"/>
    <row r="1152" s="53" customFormat="1" ht="12.75"/>
    <row r="1153" s="53" customFormat="1" ht="12.75"/>
    <row r="1154" s="53" customFormat="1" ht="12.75"/>
    <row r="1155" s="53" customFormat="1" ht="12.75"/>
    <row r="1156" s="53" customFormat="1" ht="12.75"/>
    <row r="1157" s="53" customFormat="1" ht="12.75"/>
    <row r="1158" s="53" customFormat="1" ht="12.75"/>
    <row r="1159" s="53" customFormat="1" ht="12.75"/>
    <row r="1160" s="53" customFormat="1" ht="12.75"/>
    <row r="1161" s="53" customFormat="1" ht="12.75"/>
    <row r="1162" s="53" customFormat="1" ht="12.75"/>
    <row r="1163" s="53" customFormat="1" ht="12.75"/>
    <row r="1164" s="53" customFormat="1" ht="12.75"/>
    <row r="1165" s="53" customFormat="1" ht="12.75"/>
    <row r="1166" s="53" customFormat="1" ht="12.75"/>
    <row r="1167" s="53" customFormat="1" ht="12.75"/>
    <row r="1168" s="53" customFormat="1" ht="12.75"/>
    <row r="1169" s="53" customFormat="1" ht="12.75"/>
    <row r="1170" s="53" customFormat="1" ht="12.75"/>
    <row r="1171" s="53" customFormat="1" ht="12.75"/>
    <row r="1172" s="53" customFormat="1" ht="12.75"/>
    <row r="1173" s="53" customFormat="1" ht="12.75"/>
    <row r="1174" s="53" customFormat="1" ht="12.75"/>
    <row r="1175" s="53" customFormat="1" ht="12.75"/>
    <row r="1176" s="53" customFormat="1" ht="12.75"/>
    <row r="1177" s="53" customFormat="1" ht="12.75"/>
    <row r="1178" s="53" customFormat="1" ht="12.75"/>
    <row r="1179" s="53" customFormat="1" ht="12.75"/>
    <row r="1180" s="53" customFormat="1" ht="12.75"/>
    <row r="1181" s="53" customFormat="1" ht="12.75"/>
    <row r="1182" s="53" customFormat="1" ht="12.75"/>
    <row r="1183" s="53" customFormat="1" ht="12.75"/>
    <row r="1184" s="53" customFormat="1" ht="12.75"/>
    <row r="1185" s="53" customFormat="1" ht="12.75"/>
    <row r="1186" s="53" customFormat="1" ht="12.75"/>
    <row r="1187" s="53" customFormat="1" ht="12.75"/>
    <row r="1188" s="53" customFormat="1" ht="12.75"/>
    <row r="1189" s="53" customFormat="1" ht="12.75"/>
    <row r="1190" s="53" customFormat="1" ht="12.75"/>
    <row r="1191" s="53" customFormat="1" ht="12.75"/>
    <row r="1192" s="53" customFormat="1" ht="12.75"/>
    <row r="1193" s="53" customFormat="1" ht="12.75"/>
    <row r="1194" s="53" customFormat="1" ht="12.75"/>
    <row r="1195" s="53" customFormat="1" ht="12.75"/>
    <row r="1196" s="53" customFormat="1" ht="12.75"/>
    <row r="1197" s="53" customFormat="1" ht="12.75"/>
    <row r="1198" s="53" customFormat="1" ht="12.75"/>
    <row r="1199" s="53" customFormat="1" ht="12.75"/>
    <row r="1200" s="53" customFormat="1" ht="12.75"/>
    <row r="1201" s="53" customFormat="1" ht="12.75"/>
    <row r="1202" s="53" customFormat="1" ht="12.75"/>
    <row r="1203" s="53" customFormat="1" ht="12.75"/>
    <row r="1204" s="53" customFormat="1" ht="12.75"/>
    <row r="1205" s="53" customFormat="1" ht="12.75"/>
    <row r="1206" s="53" customFormat="1" ht="12.75"/>
    <row r="1207" s="53" customFormat="1" ht="12.75"/>
    <row r="1208" s="53" customFormat="1" ht="12.75"/>
    <row r="1209" s="53" customFormat="1" ht="12.75"/>
    <row r="1210" s="53" customFormat="1" ht="12.75"/>
    <row r="1211" s="53" customFormat="1" ht="12.75"/>
    <row r="1212" s="53" customFormat="1" ht="12.75"/>
    <row r="1213" s="53" customFormat="1" ht="12.75"/>
    <row r="1214" s="53" customFormat="1" ht="12.75"/>
    <row r="1215" s="53" customFormat="1" ht="12.75"/>
    <row r="1216" s="53" customFormat="1" ht="12.75"/>
    <row r="1217" s="53" customFormat="1" ht="12.75"/>
    <row r="1218" s="53" customFormat="1" ht="12.75"/>
    <row r="1219" s="53" customFormat="1" ht="12.75"/>
    <row r="1220" s="53" customFormat="1" ht="12.75"/>
    <row r="1221" s="53" customFormat="1" ht="12.75"/>
    <row r="1222" s="53" customFormat="1" ht="12.75"/>
    <row r="1223" s="53" customFormat="1" ht="12.75"/>
    <row r="1224" s="53" customFormat="1" ht="12.75"/>
    <row r="1225" s="53" customFormat="1" ht="12.75"/>
    <row r="1226" s="53" customFormat="1" ht="12.75"/>
    <row r="1227" s="53" customFormat="1" ht="12.75"/>
    <row r="1228" s="53" customFormat="1" ht="12.75"/>
    <row r="1229" s="53" customFormat="1" ht="12.75"/>
    <row r="1230" s="53" customFormat="1" ht="12.75"/>
    <row r="1231" s="53" customFormat="1" ht="12.75"/>
    <row r="1232" s="53" customFormat="1" ht="12.75"/>
    <row r="1233" s="53" customFormat="1" ht="12.75"/>
    <row r="1234" s="53" customFormat="1" ht="12.75"/>
    <row r="1235" s="53" customFormat="1" ht="12.75"/>
    <row r="1236" s="53" customFormat="1" ht="12.75"/>
    <row r="1237" s="53" customFormat="1" ht="12.75"/>
    <row r="1238" s="53" customFormat="1" ht="12.75"/>
    <row r="1239" s="53" customFormat="1" ht="12.75"/>
    <row r="1240" s="53" customFormat="1" ht="12.75"/>
    <row r="1241" s="53" customFormat="1" ht="12.75"/>
    <row r="1242" s="53" customFormat="1" ht="12.75"/>
    <row r="1243" s="53" customFormat="1" ht="12.75"/>
    <row r="1244" s="53" customFormat="1" ht="12.75"/>
    <row r="1245" s="53" customFormat="1" ht="12.75"/>
    <row r="1246" s="53" customFormat="1" ht="12.75"/>
    <row r="1247" s="53" customFormat="1" ht="12.75"/>
    <row r="1248" s="53" customFormat="1" ht="12.75"/>
    <row r="1249" s="53" customFormat="1" ht="12.75"/>
    <row r="1250" s="53" customFormat="1" ht="12.75"/>
    <row r="1251" s="53" customFormat="1" ht="12.75"/>
    <row r="1252" s="53" customFormat="1" ht="12.75"/>
    <row r="1253" s="53" customFormat="1" ht="12.75"/>
    <row r="1254" s="53" customFormat="1" ht="12.75"/>
    <row r="1255" s="53" customFormat="1" ht="12.75"/>
    <row r="1256" s="53" customFormat="1" ht="12.75"/>
    <row r="1257" s="53" customFormat="1" ht="12.75"/>
    <row r="1258" s="53" customFormat="1" ht="12.75"/>
    <row r="1259" s="53" customFormat="1" ht="12.75"/>
    <row r="1260" s="53" customFormat="1" ht="12.75"/>
    <row r="1261" s="53" customFormat="1" ht="12.75"/>
    <row r="1262" s="53" customFormat="1" ht="12.75"/>
    <row r="1263" s="53" customFormat="1" ht="12.75"/>
    <row r="1264" s="53" customFormat="1" ht="12.75"/>
    <row r="1265" s="53" customFormat="1" ht="12.75"/>
    <row r="1266" s="53" customFormat="1" ht="12.75"/>
    <row r="1267" s="53" customFormat="1" ht="12.75"/>
    <row r="1268" s="53" customFormat="1" ht="12.75"/>
    <row r="1269" s="53" customFormat="1" ht="12.75"/>
    <row r="1270" s="53" customFormat="1" ht="12.75"/>
    <row r="1271" s="53" customFormat="1" ht="12.75"/>
    <row r="1272" s="53" customFormat="1" ht="12.75"/>
    <row r="1273" s="53" customFormat="1" ht="12.75"/>
    <row r="1274" s="53" customFormat="1" ht="12.75"/>
    <row r="1275" s="53" customFormat="1" ht="12.75"/>
    <row r="1276" s="53" customFormat="1" ht="12.75"/>
    <row r="1277" s="53" customFormat="1" ht="12.75"/>
    <row r="1278" s="53" customFormat="1" ht="12.75"/>
    <row r="1279" s="53" customFormat="1" ht="12.75"/>
    <row r="1280" s="53" customFormat="1" ht="12.75"/>
    <row r="1281" s="53" customFormat="1" ht="12.75"/>
    <row r="1282" s="53" customFormat="1" ht="12.75"/>
    <row r="1283" s="53" customFormat="1" ht="12.75"/>
    <row r="1284" s="53" customFormat="1" ht="12.75"/>
    <row r="1285" s="53" customFormat="1" ht="12.75"/>
    <row r="1286" s="53" customFormat="1" ht="12.75"/>
    <row r="1287" s="53" customFormat="1" ht="12.75"/>
    <row r="1288" s="53" customFormat="1" ht="12.75"/>
    <row r="1289" s="53" customFormat="1" ht="12.75"/>
    <row r="1290" s="53" customFormat="1" ht="12.75"/>
    <row r="1291" s="53" customFormat="1" ht="12.75"/>
    <row r="1292" s="53" customFormat="1" ht="12.75"/>
    <row r="1293" s="53" customFormat="1" ht="12.75"/>
    <row r="1294" s="53" customFormat="1" ht="12.75"/>
    <row r="1295" s="53" customFormat="1" ht="12.75"/>
    <row r="1296" s="53" customFormat="1" ht="12.75"/>
    <row r="1297" s="53" customFormat="1" ht="12.75"/>
    <row r="1298" s="53" customFormat="1" ht="12.75"/>
    <row r="1299" s="53" customFormat="1" ht="12.75"/>
    <row r="1300" s="53" customFormat="1" ht="12.75"/>
    <row r="1301" s="53" customFormat="1" ht="12.75"/>
    <row r="1302" s="53" customFormat="1" ht="12.75"/>
    <row r="1303" s="53" customFormat="1" ht="12.75"/>
    <row r="1304" s="53" customFormat="1" ht="12.75"/>
    <row r="1305" s="53" customFormat="1" ht="12.75"/>
    <row r="1306" s="53" customFormat="1" ht="12.75"/>
    <row r="1307" s="53" customFormat="1" ht="12.75"/>
    <row r="1308" s="53" customFormat="1" ht="12.75"/>
    <row r="1309" s="53" customFormat="1" ht="12.75"/>
    <row r="1310" s="53" customFormat="1" ht="12.75"/>
    <row r="1311" s="53" customFormat="1" ht="12.75"/>
    <row r="1312" s="53" customFormat="1" ht="12.75"/>
    <row r="1313" s="53" customFormat="1" ht="12.75"/>
    <row r="1314" s="53" customFormat="1" ht="12.75"/>
    <row r="1315" s="53" customFormat="1" ht="12.75"/>
    <row r="1316" s="53" customFormat="1" ht="12.75"/>
    <row r="1317" s="53" customFormat="1" ht="12.75"/>
    <row r="1318" s="53" customFormat="1" ht="12.75"/>
    <row r="1319" s="53" customFormat="1" ht="12.75"/>
    <row r="1320" s="53" customFormat="1" ht="12.75"/>
    <row r="1321" s="53" customFormat="1" ht="12.75"/>
    <row r="1322" s="53" customFormat="1" ht="12.75"/>
    <row r="1323" s="53" customFormat="1" ht="12.75"/>
    <row r="1324" s="53" customFormat="1" ht="12.75"/>
    <row r="1325" s="53" customFormat="1" ht="12.75"/>
    <row r="1326" s="53" customFormat="1" ht="12.75"/>
    <row r="1327" s="53" customFormat="1" ht="12.75"/>
    <row r="1328" s="53" customFormat="1" ht="12.75"/>
    <row r="1329" s="53" customFormat="1" ht="12.75"/>
    <row r="1330" s="53" customFormat="1" ht="12.75"/>
    <row r="1331" s="53" customFormat="1" ht="12.75"/>
    <row r="1332" s="53" customFormat="1" ht="12.75"/>
    <row r="1333" s="53" customFormat="1" ht="12.75"/>
    <row r="1334" s="53" customFormat="1" ht="12.75"/>
    <row r="1335" s="53" customFormat="1" ht="12.75"/>
    <row r="1336" s="53" customFormat="1" ht="12.75"/>
    <row r="1337" s="53" customFormat="1" ht="12.75"/>
    <row r="1338" s="53" customFormat="1" ht="12.75"/>
    <row r="1339" s="53" customFormat="1" ht="12.75"/>
    <row r="1340" s="53" customFormat="1" ht="12.75"/>
    <row r="1341" s="53" customFormat="1" ht="12.75"/>
    <row r="1342" s="53" customFormat="1" ht="12.75"/>
    <row r="1343" s="53" customFormat="1" ht="12.75"/>
    <row r="1344" s="53" customFormat="1" ht="12.75"/>
    <row r="1345" s="53" customFormat="1" ht="12.75"/>
    <row r="1346" s="53" customFormat="1" ht="12.75"/>
    <row r="1347" s="53" customFormat="1" ht="12.75"/>
    <row r="1348" s="53" customFormat="1" ht="12.75"/>
    <row r="1349" s="53" customFormat="1" ht="12.75"/>
    <row r="1350" s="53" customFormat="1" ht="12.75"/>
    <row r="1351" s="53" customFormat="1" ht="12.75"/>
    <row r="1352" s="53" customFormat="1" ht="12.75"/>
    <row r="1353" s="53" customFormat="1" ht="12.75"/>
    <row r="1354" s="53" customFormat="1" ht="12.75"/>
    <row r="1355" s="53" customFormat="1" ht="12.75"/>
    <row r="1356" s="53" customFormat="1" ht="12.75"/>
    <row r="1357" s="53" customFormat="1" ht="12.75"/>
    <row r="1358" s="53" customFormat="1" ht="12.75"/>
    <row r="1359" s="53" customFormat="1" ht="12.75"/>
    <row r="1360" s="53" customFormat="1" ht="12.75"/>
    <row r="1361" s="53" customFormat="1" ht="12.75"/>
    <row r="1362" s="53" customFormat="1" ht="12.75"/>
    <row r="1363" s="53" customFormat="1" ht="12.75"/>
    <row r="1364" s="53" customFormat="1" ht="12.75"/>
    <row r="1365" s="53" customFormat="1" ht="12.75"/>
    <row r="1366" s="53" customFormat="1" ht="12.75"/>
    <row r="1367" s="53" customFormat="1" ht="12.75"/>
    <row r="1368" s="53" customFormat="1" ht="12.75"/>
    <row r="1369" s="53" customFormat="1" ht="12.75"/>
    <row r="1370" s="53" customFormat="1" ht="12.75"/>
    <row r="1371" s="53" customFormat="1" ht="12.75"/>
    <row r="1372" s="53" customFormat="1" ht="12.75"/>
    <row r="1373" s="53" customFormat="1" ht="12.75"/>
    <row r="1374" s="53" customFormat="1" ht="12.75"/>
    <row r="1375" s="53" customFormat="1" ht="12.75"/>
    <row r="1376" s="53" customFormat="1" ht="12.75"/>
    <row r="1377" s="53" customFormat="1" ht="12.75"/>
    <row r="1378" s="53" customFormat="1" ht="12.75"/>
    <row r="1379" s="53" customFormat="1" ht="12.75"/>
    <row r="1380" s="53" customFormat="1" ht="12.75"/>
    <row r="1381" s="53" customFormat="1" ht="12.75"/>
    <row r="1382" s="53" customFormat="1" ht="12.75"/>
    <row r="1383" s="53" customFormat="1" ht="12.75"/>
    <row r="1384" s="53" customFormat="1" ht="12.75"/>
    <row r="1385" s="53" customFormat="1" ht="12.75"/>
    <row r="1386" s="53" customFormat="1" ht="12.75"/>
    <row r="1387" s="53" customFormat="1" ht="12.75"/>
    <row r="1388" s="53" customFormat="1" ht="12.75"/>
    <row r="1389" s="53" customFormat="1" ht="12.75"/>
    <row r="1390" s="53" customFormat="1" ht="12.75"/>
    <row r="1391" s="53" customFormat="1" ht="12.75"/>
    <row r="1392" s="53" customFormat="1" ht="12.75"/>
    <row r="1393" s="53" customFormat="1" ht="12.75"/>
    <row r="1394" s="53" customFormat="1" ht="12.75"/>
    <row r="1395" s="53" customFormat="1" ht="12.75"/>
    <row r="1396" s="53" customFormat="1" ht="12.75"/>
    <row r="1397" s="53" customFormat="1" ht="12.75"/>
    <row r="1398" s="53" customFormat="1" ht="12.75"/>
    <row r="1399" s="53" customFormat="1" ht="12.75"/>
    <row r="1400" s="53" customFormat="1" ht="12.75"/>
    <row r="1401" s="53" customFormat="1" ht="12.75"/>
    <row r="1402" s="53" customFormat="1" ht="12.75"/>
    <row r="1403" s="53" customFormat="1" ht="12.75"/>
    <row r="1404" s="53" customFormat="1" ht="12.75"/>
    <row r="1405" s="53" customFormat="1" ht="12.75"/>
    <row r="1406" s="53" customFormat="1" ht="12.75"/>
    <row r="1407" s="53" customFormat="1" ht="12.75"/>
    <row r="1408" s="53" customFormat="1" ht="12.75"/>
    <row r="1409" s="53" customFormat="1" ht="12.75"/>
    <row r="1410" s="53" customFormat="1" ht="12.75"/>
    <row r="1411" s="53" customFormat="1" ht="12.75"/>
    <row r="1412" s="53" customFormat="1" ht="12.75"/>
    <row r="1413" s="53" customFormat="1" ht="12.75"/>
    <row r="1414" s="53" customFormat="1" ht="12.75"/>
    <row r="1415" s="53" customFormat="1" ht="12.75"/>
    <row r="1416" s="53" customFormat="1" ht="12.75"/>
    <row r="1417" s="53" customFormat="1" ht="12.75"/>
    <row r="1418" s="53" customFormat="1" ht="12.75"/>
    <row r="1419" s="53" customFormat="1" ht="12.75"/>
    <row r="1420" s="53" customFormat="1" ht="12.75"/>
    <row r="1421" s="53" customFormat="1" ht="12.75"/>
    <row r="1422" s="53" customFormat="1" ht="12.75"/>
    <row r="1423" s="53" customFormat="1" ht="12.75"/>
    <row r="1424" s="53" customFormat="1" ht="12.75"/>
    <row r="1425" s="53" customFormat="1" ht="12.75"/>
    <row r="1426" s="53" customFormat="1" ht="12.75"/>
    <row r="1427" s="53" customFormat="1" ht="12.75"/>
    <row r="1428" s="53" customFormat="1" ht="12.75"/>
    <row r="1429" s="53" customFormat="1" ht="12.75"/>
    <row r="1430" s="53" customFormat="1" ht="12.75"/>
    <row r="1431" s="53" customFormat="1" ht="12.75"/>
    <row r="1432" s="53" customFormat="1" ht="12.75"/>
    <row r="1433" s="53" customFormat="1" ht="12.75"/>
    <row r="1434" s="53" customFormat="1" ht="12.75"/>
    <row r="1435" s="53" customFormat="1" ht="12.75"/>
    <row r="1436" s="53" customFormat="1" ht="12.75"/>
    <row r="1437" s="53" customFormat="1" ht="12.75"/>
    <row r="1438" s="53" customFormat="1" ht="12.75"/>
    <row r="1439" s="53" customFormat="1" ht="12.75"/>
    <row r="1440" s="53" customFormat="1" ht="12.75"/>
    <row r="1441" s="53" customFormat="1" ht="12.75"/>
    <row r="1442" s="53" customFormat="1" ht="12.75"/>
    <row r="1443" s="53" customFormat="1" ht="12.75"/>
    <row r="1444" s="53" customFormat="1" ht="12.75"/>
    <row r="1445" s="53" customFormat="1" ht="12.75"/>
    <row r="1446" s="53" customFormat="1" ht="12.75"/>
    <row r="1447" s="53" customFormat="1" ht="12.75"/>
    <row r="1448" s="53" customFormat="1" ht="12.75"/>
    <row r="1449" s="53" customFormat="1" ht="12.75"/>
    <row r="1450" s="53" customFormat="1" ht="12.75"/>
    <row r="1451" s="53" customFormat="1" ht="12.75"/>
    <row r="1452" s="53" customFormat="1" ht="12.75"/>
    <row r="1453" s="53" customFormat="1" ht="12.75"/>
    <row r="1454" s="53" customFormat="1" ht="12.75"/>
    <row r="1455" s="53" customFormat="1" ht="12.75"/>
    <row r="1456" s="53" customFormat="1" ht="12.75"/>
    <row r="1457" s="53" customFormat="1" ht="12.75"/>
    <row r="1458" s="53" customFormat="1" ht="12.75"/>
    <row r="1459" s="53" customFormat="1" ht="12.75"/>
    <row r="1460" s="53" customFormat="1" ht="12.75"/>
    <row r="1461" s="53" customFormat="1" ht="12.75"/>
    <row r="1462" s="53" customFormat="1" ht="12.75"/>
    <row r="1463" s="53" customFormat="1" ht="12.75"/>
    <row r="1464" s="53" customFormat="1" ht="12.75"/>
    <row r="1465" s="53" customFormat="1" ht="12.75"/>
    <row r="1466" s="53" customFormat="1" ht="12.75"/>
    <row r="1467" s="53" customFormat="1" ht="12.75"/>
    <row r="1468" s="53" customFormat="1" ht="12.75"/>
    <row r="1469" s="53" customFormat="1" ht="12.75"/>
    <row r="1470" s="53" customFormat="1" ht="12.75"/>
    <row r="1471" s="53" customFormat="1" ht="12.75"/>
    <row r="1472" s="53" customFormat="1" ht="12.75"/>
    <row r="1473" s="53" customFormat="1" ht="12.75"/>
    <row r="1474" s="53" customFormat="1" ht="12.75"/>
    <row r="1475" s="53" customFormat="1" ht="12.75"/>
    <row r="1476" s="53" customFormat="1" ht="12.75"/>
    <row r="1477" s="53" customFormat="1" ht="12.75"/>
    <row r="1478" s="53" customFormat="1" ht="12.75"/>
    <row r="1479" s="53" customFormat="1" ht="12.75"/>
    <row r="1480" s="53" customFormat="1" ht="12.75"/>
    <row r="1481" s="53" customFormat="1" ht="12.75"/>
    <row r="1482" s="53" customFormat="1" ht="12.75"/>
    <row r="1483" s="53" customFormat="1" ht="12.75"/>
    <row r="1484" s="53" customFormat="1" ht="12.75"/>
    <row r="1485" s="53" customFormat="1" ht="12.75"/>
    <row r="1486" s="53" customFormat="1" ht="12.75"/>
    <row r="1487" s="53" customFormat="1" ht="12.75"/>
    <row r="1488" s="53" customFormat="1" ht="12.75"/>
    <row r="1489" s="53" customFormat="1" ht="12.75"/>
    <row r="1490" s="53" customFormat="1" ht="12.75"/>
    <row r="1491" s="53" customFormat="1" ht="12.75"/>
    <row r="1492" s="53" customFormat="1" ht="12.75"/>
    <row r="1493" s="53" customFormat="1" ht="12.75"/>
    <row r="1494" s="53" customFormat="1" ht="12.75"/>
    <row r="1495" s="53" customFormat="1" ht="12.75"/>
    <row r="1496" s="53" customFormat="1" ht="12.75"/>
    <row r="1497" s="53" customFormat="1" ht="12.75"/>
    <row r="1498" s="53" customFormat="1" ht="12.75"/>
    <row r="1499" s="53" customFormat="1" ht="12.75"/>
    <row r="1500" s="53" customFormat="1" ht="12.75"/>
    <row r="1501" s="53" customFormat="1" ht="12.75"/>
    <row r="1502" s="53" customFormat="1" ht="12.75"/>
    <row r="1503" s="53" customFormat="1" ht="12.75"/>
    <row r="1504" s="53" customFormat="1" ht="12.75"/>
    <row r="1505" s="53" customFormat="1" ht="12.75"/>
    <row r="1506" s="53" customFormat="1" ht="12.75"/>
    <row r="1507" s="53" customFormat="1" ht="12.75"/>
    <row r="1508" s="53" customFormat="1" ht="12.75"/>
    <row r="1509" s="53" customFormat="1" ht="12.75"/>
    <row r="1510" s="53" customFormat="1" ht="12.75"/>
    <row r="1511" s="53" customFormat="1" ht="12.75"/>
    <row r="1512" s="53" customFormat="1" ht="12.75"/>
    <row r="1513" s="53" customFormat="1" ht="12.75"/>
    <row r="1514" s="53" customFormat="1" ht="12.75"/>
    <row r="1515" s="53" customFormat="1" ht="12.75"/>
    <row r="1516" s="53" customFormat="1" ht="12.75"/>
    <row r="1517" s="53" customFormat="1" ht="12.75"/>
    <row r="1518" s="53" customFormat="1" ht="12.75"/>
    <row r="1519" s="53" customFormat="1" ht="12.75"/>
    <row r="1520" s="53" customFormat="1" ht="12.75"/>
    <row r="1521" s="53" customFormat="1" ht="12.75"/>
    <row r="1522" s="53" customFormat="1" ht="12.75"/>
    <row r="1523" s="53" customFormat="1" ht="12.75"/>
    <row r="1524" s="53" customFormat="1" ht="12.75"/>
    <row r="1525" s="53" customFormat="1" ht="12.75"/>
    <row r="1526" s="53" customFormat="1" ht="12.75"/>
    <row r="1527" s="53" customFormat="1" ht="12.75"/>
    <row r="1528" s="53" customFormat="1" ht="12.75"/>
    <row r="1529" s="53" customFormat="1" ht="12.75"/>
    <row r="1530" s="53" customFormat="1" ht="12.75"/>
    <row r="1531" s="53" customFormat="1" ht="12.75"/>
    <row r="1532" s="53" customFormat="1" ht="12.75"/>
    <row r="1533" s="53" customFormat="1" ht="12.75"/>
    <row r="1534" s="53" customFormat="1" ht="12.75"/>
    <row r="1535" s="53" customFormat="1" ht="12.75"/>
    <row r="1536" s="53" customFormat="1" ht="12.75"/>
    <row r="1537" s="53" customFormat="1" ht="12.75"/>
    <row r="1538" s="53" customFormat="1" ht="12.75"/>
    <row r="1539" s="53" customFormat="1" ht="12.75"/>
    <row r="1540" s="53" customFormat="1" ht="12.75"/>
    <row r="1541" s="53" customFormat="1" ht="12.75"/>
    <row r="1542" s="53" customFormat="1" ht="12.75"/>
    <row r="1543" s="53" customFormat="1" ht="12.75"/>
    <row r="1544" s="53" customFormat="1" ht="12.75"/>
    <row r="1545" s="53" customFormat="1" ht="12.75"/>
    <row r="1546" s="53" customFormat="1" ht="12.75"/>
    <row r="1547" s="53" customFormat="1" ht="12.75"/>
    <row r="1548" s="53" customFormat="1" ht="12.75"/>
    <row r="1549" s="53" customFormat="1" ht="12.75"/>
    <row r="1550" s="53" customFormat="1" ht="12.75"/>
    <row r="1551" s="53" customFormat="1" ht="12.75"/>
    <row r="1552" s="53" customFormat="1" ht="12.75"/>
    <row r="1553" s="53" customFormat="1" ht="12.75"/>
    <row r="1554" s="53" customFormat="1" ht="12.75"/>
    <row r="1555" s="53" customFormat="1" ht="12.75"/>
    <row r="1556" s="53" customFormat="1" ht="12.75"/>
    <row r="1557" s="53" customFormat="1" ht="12.75"/>
    <row r="1558" s="53" customFormat="1" ht="12.75"/>
    <row r="1559" s="53" customFormat="1" ht="12.75"/>
    <row r="1560" s="53" customFormat="1" ht="12.75"/>
    <row r="1561" s="53" customFormat="1" ht="12.75"/>
    <row r="1562" s="53" customFormat="1" ht="12.75"/>
    <row r="1563" s="53" customFormat="1" ht="12.75"/>
    <row r="1564" s="53" customFormat="1" ht="12.75"/>
    <row r="1565" s="53" customFormat="1" ht="12.75"/>
    <row r="1566" s="53" customFormat="1" ht="12.75"/>
    <row r="1567" s="53" customFormat="1" ht="12.75"/>
    <row r="1568" s="53" customFormat="1" ht="12.75"/>
    <row r="1569" s="53" customFormat="1" ht="12.75"/>
    <row r="1570" s="53" customFormat="1" ht="12.75"/>
    <row r="1571" s="53" customFormat="1" ht="12.75"/>
    <row r="1572" s="53" customFormat="1" ht="12.75"/>
    <row r="1573" s="53" customFormat="1" ht="12.75"/>
    <row r="1574" s="53" customFormat="1" ht="12.75"/>
    <row r="1575" s="53" customFormat="1" ht="12.75"/>
    <row r="1576" s="53" customFormat="1" ht="12.75"/>
    <row r="1577" s="53" customFormat="1" ht="12.75"/>
    <row r="1578" s="53" customFormat="1" ht="12.75"/>
    <row r="1579" s="53" customFormat="1" ht="12.75"/>
    <row r="1580" s="53" customFormat="1" ht="12.75"/>
    <row r="1581" s="53" customFormat="1" ht="12.75"/>
    <row r="1582" s="53" customFormat="1" ht="12.75"/>
    <row r="1583" s="53" customFormat="1" ht="12.75"/>
    <row r="1584" s="53" customFormat="1" ht="12.75"/>
    <row r="1585" s="53" customFormat="1" ht="12.75"/>
    <row r="1586" s="53" customFormat="1" ht="12.75"/>
    <row r="1587" s="53" customFormat="1" ht="12.75"/>
    <row r="1588" s="53" customFormat="1" ht="12.75"/>
    <row r="1589" s="53" customFormat="1" ht="12.75"/>
    <row r="1590" s="53" customFormat="1" ht="12.75"/>
    <row r="1591" s="53" customFormat="1" ht="12.75"/>
    <row r="1592" s="53" customFormat="1" ht="12.75"/>
    <row r="1593" s="53" customFormat="1" ht="12.75"/>
    <row r="1594" s="53" customFormat="1" ht="12.75"/>
    <row r="1595" s="53" customFormat="1" ht="12.75"/>
    <row r="1596" s="53" customFormat="1" ht="12.75"/>
    <row r="1597" s="53" customFormat="1" ht="12.75"/>
    <row r="1598" s="53" customFormat="1" ht="12.75"/>
    <row r="1599" s="53" customFormat="1" ht="12.75"/>
    <row r="1600" s="53" customFormat="1" ht="12.75"/>
    <row r="1601" s="53" customFormat="1" ht="12.75"/>
    <row r="1602" s="53" customFormat="1" ht="12.75"/>
    <row r="1603" s="53" customFormat="1" ht="12.75"/>
    <row r="1604" s="53" customFormat="1" ht="12.75"/>
    <row r="1605" s="53" customFormat="1" ht="12.75"/>
    <row r="1606" s="53" customFormat="1" ht="12.75"/>
    <row r="1607" s="53" customFormat="1" ht="12.75"/>
    <row r="1608" s="53" customFormat="1" ht="12.75"/>
    <row r="1609" s="53" customFormat="1" ht="12.75"/>
    <row r="1610" s="53" customFormat="1" ht="12.75"/>
    <row r="1611" s="53" customFormat="1" ht="12.75"/>
    <row r="1612" s="53" customFormat="1" ht="12.75"/>
    <row r="1613" s="53" customFormat="1" ht="12.75"/>
    <row r="1614" s="53" customFormat="1" ht="12.75"/>
    <row r="1615" s="53" customFormat="1" ht="12.75"/>
    <row r="1616" s="53" customFormat="1" ht="12.75"/>
    <row r="1617" s="53" customFormat="1" ht="12.75"/>
    <row r="1618" s="53" customFormat="1" ht="12.75"/>
    <row r="1619" s="53" customFormat="1" ht="12.75"/>
    <row r="1620" s="53" customFormat="1" ht="12.75"/>
    <row r="1621" s="53" customFormat="1" ht="12.75"/>
    <row r="1622" s="53" customFormat="1" ht="12.75"/>
    <row r="1623" s="53" customFormat="1" ht="12.75"/>
    <row r="1624" s="53" customFormat="1" ht="12.75"/>
    <row r="1625" s="53" customFormat="1" ht="12.75"/>
    <row r="1626" s="53" customFormat="1" ht="12.75"/>
    <row r="1627" s="53" customFormat="1" ht="12.75"/>
    <row r="1628" s="53" customFormat="1" ht="12.75"/>
    <row r="1629" s="53" customFormat="1" ht="12.75"/>
    <row r="1630" s="53" customFormat="1" ht="12.75"/>
    <row r="1631" s="53" customFormat="1" ht="12.75"/>
    <row r="1632" s="53" customFormat="1" ht="12.75"/>
    <row r="1633" s="53" customFormat="1" ht="12.75"/>
    <row r="1634" s="53" customFormat="1" ht="12.75"/>
    <row r="1635" s="53" customFormat="1" ht="12.75"/>
    <row r="1636" s="53" customFormat="1" ht="12.75"/>
    <row r="1637" s="53" customFormat="1" ht="12.75"/>
    <row r="1638" s="53" customFormat="1" ht="12.75"/>
    <row r="1639" s="53" customFormat="1" ht="12.75"/>
    <row r="1640" s="53" customFormat="1" ht="12.75"/>
    <row r="1641" s="53" customFormat="1" ht="12.75"/>
    <row r="1642" s="53" customFormat="1" ht="12.75"/>
    <row r="1643" s="53" customFormat="1" ht="12.75"/>
    <row r="1644" s="53" customFormat="1" ht="12.75"/>
    <row r="1645" s="53" customFormat="1" ht="12.75"/>
    <row r="1646" s="53" customFormat="1" ht="12.75"/>
    <row r="1647" s="53" customFormat="1" ht="12.75"/>
    <row r="1648" s="53" customFormat="1" ht="12.75"/>
    <row r="1649" s="53" customFormat="1" ht="12.75"/>
    <row r="1650" s="53" customFormat="1" ht="12.75"/>
    <row r="1651" s="53" customFormat="1" ht="12.75"/>
    <row r="1652" s="53" customFormat="1" ht="12.75"/>
    <row r="1653" s="53" customFormat="1" ht="12.75"/>
    <row r="1654" s="53" customFormat="1" ht="12.75"/>
    <row r="1655" s="53" customFormat="1" ht="12.75"/>
    <row r="1656" s="53" customFormat="1" ht="12.75"/>
    <row r="1657" s="53" customFormat="1" ht="12.75"/>
    <row r="1658" s="53" customFormat="1" ht="12.75"/>
    <row r="1659" s="53" customFormat="1" ht="12.75"/>
    <row r="1660" s="53" customFormat="1" ht="12.75"/>
    <row r="1661" s="53" customFormat="1" ht="12.75"/>
    <row r="1662" s="53" customFormat="1" ht="12.75"/>
    <row r="1663" s="53" customFormat="1" ht="12.75"/>
    <row r="1664" s="53" customFormat="1" ht="12.75"/>
    <row r="1665" s="53" customFormat="1" ht="12.75"/>
    <row r="1666" s="53" customFormat="1" ht="12.75"/>
    <row r="1667" s="53" customFormat="1" ht="12.75"/>
    <row r="1668" s="53" customFormat="1" ht="12.75"/>
    <row r="1669" s="53" customFormat="1" ht="12.75"/>
    <row r="1670" s="53" customFormat="1" ht="12.75"/>
    <row r="1671" s="53" customFormat="1" ht="12.75"/>
    <row r="1672" s="53" customFormat="1" ht="12.75"/>
    <row r="1673" s="53" customFormat="1" ht="12.75"/>
    <row r="1674" s="53" customFormat="1" ht="12.75"/>
    <row r="1675" s="53" customFormat="1" ht="12.75"/>
    <row r="1676" s="53" customFormat="1" ht="12.75"/>
    <row r="1677" s="53" customFormat="1" ht="12.75"/>
    <row r="1678" s="53" customFormat="1" ht="12.75"/>
    <row r="1679" s="53" customFormat="1" ht="12.75"/>
    <row r="1680" s="53" customFormat="1" ht="12.75"/>
    <row r="1681" s="53" customFormat="1" ht="12.75"/>
    <row r="1682" s="53" customFormat="1" ht="12.75"/>
    <row r="1683" s="53" customFormat="1" ht="12.75"/>
    <row r="1684" s="53" customFormat="1" ht="12.75"/>
    <row r="1685" s="53" customFormat="1" ht="12.75"/>
    <row r="1686" s="53" customFormat="1" ht="12.75"/>
    <row r="1687" s="53" customFormat="1" ht="12.75"/>
    <row r="1688" s="53" customFormat="1" ht="12.75"/>
    <row r="1689" s="53" customFormat="1" ht="12.75"/>
    <row r="1690" s="53" customFormat="1" ht="12.75"/>
    <row r="1691" s="53" customFormat="1" ht="12.75"/>
    <row r="1692" s="53" customFormat="1" ht="12.75"/>
    <row r="1693" s="53" customFormat="1" ht="12.75"/>
    <row r="1694" s="53" customFormat="1" ht="12.75"/>
    <row r="1695" s="53" customFormat="1" ht="12.75"/>
    <row r="1696" s="53" customFormat="1" ht="12.75"/>
    <row r="1697" s="53" customFormat="1" ht="12.75"/>
    <row r="1698" s="53" customFormat="1" ht="12.75"/>
    <row r="1699" s="53" customFormat="1" ht="12.75"/>
    <row r="1700" s="53" customFormat="1" ht="12.75"/>
    <row r="1701" s="53" customFormat="1" ht="12.75"/>
    <row r="1702" s="53" customFormat="1" ht="12.75"/>
    <row r="1703" s="53" customFormat="1" ht="12.75"/>
    <row r="1704" s="53" customFormat="1" ht="12.75"/>
    <row r="1705" s="53" customFormat="1" ht="12.75"/>
    <row r="1706" s="53" customFormat="1" ht="12.75"/>
    <row r="1707" s="53" customFormat="1" ht="12.75"/>
    <row r="1708" s="53" customFormat="1" ht="12.75"/>
    <row r="1709" s="53" customFormat="1" ht="12.75"/>
    <row r="1710" s="53" customFormat="1" ht="12.75"/>
    <row r="1711" s="53" customFormat="1" ht="12.75"/>
    <row r="1712" s="53" customFormat="1" ht="12.75"/>
    <row r="1713" s="53" customFormat="1" ht="12.75"/>
    <row r="1714" s="53" customFormat="1" ht="12.75"/>
    <row r="1715" s="53" customFormat="1" ht="12.75"/>
    <row r="1716" s="53" customFormat="1" ht="12.75"/>
    <row r="1717" s="53" customFormat="1" ht="12.75"/>
    <row r="1718" s="53" customFormat="1" ht="12.75"/>
    <row r="1719" s="53" customFormat="1" ht="12.75"/>
    <row r="1720" s="53" customFormat="1" ht="12.75"/>
    <row r="1721" s="53" customFormat="1" ht="12.75"/>
    <row r="1722" s="53" customFormat="1" ht="12.75"/>
    <row r="1723" s="53" customFormat="1" ht="12.75"/>
    <row r="1724" s="53" customFormat="1" ht="12.75"/>
    <row r="1725" s="53" customFormat="1" ht="12.75"/>
    <row r="1726" s="53" customFormat="1" ht="12.75"/>
    <row r="1727" s="53" customFormat="1" ht="12.75"/>
    <row r="1728" s="53" customFormat="1" ht="12.75"/>
    <row r="1729" s="53" customFormat="1" ht="12.75"/>
    <row r="1730" s="53" customFormat="1" ht="12.75"/>
    <row r="1731" s="53" customFormat="1" ht="12.75"/>
    <row r="1732" s="53" customFormat="1" ht="12.75"/>
    <row r="1733" s="53" customFormat="1" ht="12.75"/>
    <row r="1734" s="53" customFormat="1" ht="12.75"/>
    <row r="1735" s="53" customFormat="1" ht="12.75"/>
    <row r="1736" s="53" customFormat="1" ht="12.75"/>
    <row r="1737" s="53" customFormat="1" ht="12.75"/>
    <row r="1738" s="53" customFormat="1" ht="12.75"/>
    <row r="1739" s="53" customFormat="1" ht="12.75"/>
    <row r="1740" s="53" customFormat="1" ht="12.75"/>
    <row r="1741" s="53" customFormat="1" ht="12.75"/>
    <row r="1742" s="53" customFormat="1" ht="12.75"/>
    <row r="1743" s="53" customFormat="1" ht="12.75"/>
    <row r="1744" s="53" customFormat="1" ht="12.75"/>
    <row r="1745" s="53" customFormat="1" ht="12.75"/>
    <row r="1746" s="53" customFormat="1" ht="12.75"/>
    <row r="1747" s="53" customFormat="1" ht="12.75"/>
    <row r="1748" s="53" customFormat="1" ht="12.75"/>
    <row r="1749" s="53" customFormat="1" ht="12.75"/>
    <row r="1750" s="53" customFormat="1" ht="12.75"/>
    <row r="1751" s="53" customFormat="1" ht="12.75"/>
    <row r="1752" s="53" customFormat="1" ht="12.75"/>
    <row r="1753" s="53" customFormat="1" ht="12.75"/>
    <row r="1754" s="53" customFormat="1" ht="12.75"/>
    <row r="1755" s="53" customFormat="1" ht="12.75"/>
    <row r="1756" s="53" customFormat="1" ht="12.75"/>
    <row r="1757" s="53" customFormat="1" ht="12.75"/>
    <row r="1758" s="53" customFormat="1" ht="12.75"/>
    <row r="1759" s="53" customFormat="1" ht="12.75"/>
    <row r="1760" s="53" customFormat="1" ht="12.75"/>
    <row r="1761" s="53" customFormat="1" ht="12.75"/>
    <row r="1762" s="53" customFormat="1" ht="12.75"/>
    <row r="1763" s="53" customFormat="1" ht="12.75"/>
    <row r="1764" s="53" customFormat="1" ht="12.75"/>
    <row r="1765" s="53" customFormat="1" ht="12.75"/>
    <row r="1766" s="53" customFormat="1" ht="12.75"/>
    <row r="1767" s="53" customFormat="1" ht="12.75"/>
    <row r="1768" s="53" customFormat="1" ht="12.75"/>
    <row r="1769" s="53" customFormat="1" ht="12.75"/>
    <row r="1770" s="53" customFormat="1" ht="12.75"/>
    <row r="1771" s="53" customFormat="1" ht="12.75"/>
    <row r="1772" s="53" customFormat="1" ht="12.75"/>
    <row r="1773" s="53" customFormat="1" ht="12.75"/>
    <row r="1774" s="53" customFormat="1" ht="12.75"/>
    <row r="1775" s="53" customFormat="1" ht="12.75"/>
    <row r="1776" s="53" customFormat="1" ht="12.75"/>
    <row r="1777" s="53" customFormat="1" ht="12.75"/>
    <row r="1778" s="53" customFormat="1" ht="12.75"/>
    <row r="1779" s="53" customFormat="1" ht="12.75"/>
    <row r="1780" s="53" customFormat="1" ht="12.75"/>
    <row r="1781" s="53" customFormat="1" ht="12.75"/>
    <row r="1782" s="53" customFormat="1" ht="12.75"/>
    <row r="1783" s="53" customFormat="1" ht="12.75"/>
    <row r="1784" s="53" customFormat="1" ht="12.75"/>
    <row r="1785" s="53" customFormat="1" ht="12.75"/>
    <row r="1786" s="53" customFormat="1" ht="12.75"/>
    <row r="1787" s="53" customFormat="1" ht="12.75"/>
    <row r="1788" s="53" customFormat="1" ht="12.75"/>
    <row r="1789" s="53" customFormat="1" ht="12.75"/>
    <row r="1790" s="53" customFormat="1" ht="12.75"/>
    <row r="1791" s="53" customFormat="1" ht="12.75"/>
    <row r="1792" s="53" customFormat="1" ht="12.75"/>
    <row r="1793" s="53" customFormat="1" ht="12.75"/>
    <row r="1794" s="53" customFormat="1" ht="12.75"/>
    <row r="1795" s="53" customFormat="1" ht="12.75"/>
    <row r="1796" s="53" customFormat="1" ht="12.75"/>
    <row r="1797" s="53" customFormat="1" ht="12.75"/>
    <row r="1798" s="53" customFormat="1" ht="12.75"/>
    <row r="1799" s="53" customFormat="1" ht="12.75"/>
    <row r="1800" s="53" customFormat="1" ht="12.75"/>
    <row r="1801" s="53" customFormat="1" ht="12.75"/>
    <row r="1802" s="53" customFormat="1" ht="12.75"/>
    <row r="1803" s="53" customFormat="1" ht="12.75"/>
    <row r="1804" s="53" customFormat="1" ht="12.75"/>
    <row r="1805" s="53" customFormat="1" ht="12.75"/>
    <row r="1806" s="53" customFormat="1" ht="12.75"/>
    <row r="1807" s="53" customFormat="1" ht="12.75"/>
    <row r="1808" s="53" customFormat="1" ht="12.75"/>
    <row r="1809" s="53" customFormat="1" ht="12.75"/>
    <row r="1810" s="53" customFormat="1" ht="12.75"/>
    <row r="1811" s="53" customFormat="1" ht="12.75"/>
    <row r="1812" s="53" customFormat="1" ht="12.75"/>
    <row r="1813" s="53" customFormat="1" ht="12.75"/>
    <row r="1814" s="53" customFormat="1" ht="12.75"/>
    <row r="1815" s="53" customFormat="1" ht="12.75"/>
    <row r="1816" s="53" customFormat="1" ht="12.75"/>
    <row r="1817" s="53" customFormat="1" ht="12.75"/>
    <row r="1818" s="53" customFormat="1" ht="12.75"/>
    <row r="1819" s="53" customFormat="1" ht="12.75"/>
    <row r="1820" s="53" customFormat="1" ht="12.75"/>
    <row r="1821" s="53" customFormat="1" ht="12.75"/>
    <row r="1822" s="53" customFormat="1" ht="12.75"/>
    <row r="1823" s="53" customFormat="1" ht="12.75"/>
    <row r="1824" s="53" customFormat="1" ht="12.75"/>
    <row r="1825" s="53" customFormat="1" ht="12.75"/>
    <row r="1826" s="53" customFormat="1" ht="12.75"/>
    <row r="1827" s="53" customFormat="1" ht="12.75"/>
    <row r="1828" s="53" customFormat="1" ht="12.75"/>
    <row r="1829" s="53" customFormat="1" ht="12.75"/>
    <row r="1830" s="53" customFormat="1" ht="12.75"/>
    <row r="1831" s="53" customFormat="1" ht="12.75"/>
    <row r="1832" s="53" customFormat="1" ht="12.75"/>
    <row r="1833" s="53" customFormat="1" ht="12.75"/>
    <row r="1834" s="53" customFormat="1" ht="12.75"/>
    <row r="1835" s="53" customFormat="1" ht="12.75"/>
    <row r="1836" s="53" customFormat="1" ht="12.75"/>
    <row r="1837" s="53" customFormat="1" ht="12.75"/>
    <row r="1838" s="53" customFormat="1" ht="12.75"/>
    <row r="1839" s="53" customFormat="1" ht="12.75"/>
    <row r="1840" s="53" customFormat="1" ht="12.75"/>
    <row r="1841" s="53" customFormat="1" ht="12.75"/>
    <row r="1842" s="53" customFormat="1" ht="12.75"/>
    <row r="1843" s="53" customFormat="1" ht="12.75"/>
    <row r="1844" s="53" customFormat="1" ht="12.75"/>
    <row r="1845" s="53" customFormat="1" ht="12.75"/>
    <row r="1846" s="53" customFormat="1" ht="12.75"/>
    <row r="1847" s="53" customFormat="1" ht="12.75"/>
    <row r="1848" s="53" customFormat="1" ht="12.75"/>
    <row r="1849" s="53" customFormat="1" ht="12.75"/>
    <row r="1850" s="53" customFormat="1" ht="12.75"/>
    <row r="1851" s="53" customFormat="1" ht="12.75"/>
    <row r="1852" s="53" customFormat="1" ht="12.75"/>
    <row r="1853" s="53" customFormat="1" ht="12.75"/>
    <row r="1854" s="53" customFormat="1" ht="12.75"/>
    <row r="1855" s="53" customFormat="1" ht="12.75"/>
    <row r="1856" s="53" customFormat="1" ht="12.75"/>
    <row r="1857" s="53" customFormat="1" ht="12.75"/>
    <row r="1858" s="53" customFormat="1" ht="12.75"/>
    <row r="1859" s="53" customFormat="1" ht="12.75"/>
    <row r="1860" s="53" customFormat="1" ht="12.75"/>
    <row r="1861" s="53" customFormat="1" ht="12.75"/>
    <row r="1862" s="53" customFormat="1" ht="12.75"/>
    <row r="1863" s="53" customFormat="1" ht="12.75"/>
    <row r="1864" s="53" customFormat="1" ht="12.75"/>
    <row r="1865" s="53" customFormat="1" ht="12.75"/>
    <row r="1866" s="53" customFormat="1" ht="12.75"/>
    <row r="1867" s="53" customFormat="1" ht="12.75"/>
    <row r="1868" s="53" customFormat="1" ht="12.75"/>
    <row r="1869" s="53" customFormat="1" ht="12.75"/>
    <row r="1870" s="53" customFormat="1" ht="12.75"/>
    <row r="1871" s="53" customFormat="1" ht="12.75"/>
    <row r="1872" s="53" customFormat="1" ht="12.75"/>
    <row r="1873" s="53" customFormat="1" ht="12.75"/>
    <row r="1874" s="53" customFormat="1" ht="12.75"/>
    <row r="1875" s="53" customFormat="1" ht="12.75"/>
    <row r="1876" s="53" customFormat="1" ht="12.75"/>
    <row r="1877" s="53" customFormat="1" ht="12.75"/>
    <row r="1878" s="53" customFormat="1" ht="12.75"/>
    <row r="1879" s="53" customFormat="1" ht="12.75"/>
    <row r="1880" s="53" customFormat="1" ht="12.75"/>
    <row r="1881" s="53" customFormat="1" ht="12.75"/>
    <row r="1882" s="53" customFormat="1" ht="12.75"/>
    <row r="1883" s="53" customFormat="1" ht="12.75"/>
    <row r="1884" s="53" customFormat="1" ht="12.75"/>
    <row r="1885" s="53" customFormat="1" ht="12.75"/>
    <row r="1886" s="53" customFormat="1" ht="12.75"/>
    <row r="1887" s="53" customFormat="1" ht="12.75"/>
    <row r="1888" s="53" customFormat="1" ht="12.75"/>
    <row r="1889" s="53" customFormat="1" ht="12.75"/>
    <row r="1890" s="53" customFormat="1" ht="12.75"/>
    <row r="1891" s="53" customFormat="1" ht="12.75"/>
    <row r="1892" s="53" customFormat="1" ht="12.75"/>
    <row r="1893" s="53" customFormat="1" ht="12.75"/>
    <row r="1894" s="53" customFormat="1" ht="12.75"/>
    <row r="1895" s="53" customFormat="1" ht="12.75"/>
    <row r="1896" s="53" customFormat="1" ht="12.75"/>
    <row r="1897" s="53" customFormat="1" ht="12.75"/>
    <row r="1898" s="53" customFormat="1" ht="12.75"/>
    <row r="1899" s="53" customFormat="1" ht="12.75"/>
    <row r="1900" s="53" customFormat="1" ht="12.75"/>
    <row r="1901" s="53" customFormat="1" ht="12.75"/>
    <row r="1902" s="53" customFormat="1" ht="12.75"/>
    <row r="1903" s="53" customFormat="1" ht="12.75"/>
    <row r="1904" s="53" customFormat="1" ht="12.75"/>
    <row r="1905" s="53" customFormat="1" ht="12.75"/>
    <row r="1906" s="53" customFormat="1" ht="12.75"/>
    <row r="1907" s="53" customFormat="1" ht="12.75"/>
    <row r="1908" s="53" customFormat="1" ht="12.75"/>
    <row r="1909" s="53" customFormat="1" ht="12.75"/>
    <row r="1910" s="53" customFormat="1" ht="12.75"/>
    <row r="1911" s="53" customFormat="1" ht="12.75"/>
    <row r="1912" s="53" customFormat="1" ht="12.75"/>
    <row r="1913" s="53" customFormat="1" ht="12.75"/>
    <row r="1914" s="53" customFormat="1" ht="12.75"/>
    <row r="1915" s="53" customFormat="1" ht="12.75"/>
    <row r="1916" s="53" customFormat="1" ht="12.75"/>
    <row r="1917" s="53" customFormat="1" ht="12.75"/>
    <row r="1918" s="53" customFormat="1" ht="12.75"/>
    <row r="1919" s="53" customFormat="1" ht="12.75"/>
    <row r="1920" s="53" customFormat="1" ht="12.75"/>
    <row r="1921" s="53" customFormat="1" ht="12.75"/>
    <row r="1922" s="53" customFormat="1" ht="12.75"/>
    <row r="1923" s="53" customFormat="1" ht="12.75"/>
    <row r="1924" s="53" customFormat="1" ht="12.75"/>
    <row r="1925" s="53" customFormat="1" ht="12.75"/>
    <row r="1926" s="53" customFormat="1" ht="12.75"/>
    <row r="1927" s="53" customFormat="1" ht="12.75"/>
    <row r="1928" s="53" customFormat="1" ht="12.75"/>
    <row r="1929" s="53" customFormat="1" ht="12.75"/>
    <row r="1930" s="53" customFormat="1" ht="12.75"/>
    <row r="1931" s="53" customFormat="1" ht="12.75"/>
    <row r="1932" s="53" customFormat="1" ht="12.75"/>
    <row r="1933" s="53" customFormat="1" ht="12.75"/>
    <row r="1934" s="53" customFormat="1" ht="12.75"/>
    <row r="1935" s="53" customFormat="1" ht="12.75"/>
    <row r="1936" s="53" customFormat="1" ht="12.75"/>
    <row r="1937" s="53" customFormat="1" ht="12.75"/>
    <row r="1938" s="53" customFormat="1" ht="12.75"/>
    <row r="1939" s="53" customFormat="1" ht="12.75"/>
    <row r="1940" s="53" customFormat="1" ht="12.75"/>
    <row r="1941" s="53" customFormat="1" ht="12.75"/>
    <row r="1942" s="53" customFormat="1" ht="12.75"/>
    <row r="1943" s="53" customFormat="1" ht="12.75"/>
    <row r="1944" s="53" customFormat="1" ht="12.75"/>
    <row r="1945" s="53" customFormat="1" ht="12.75"/>
    <row r="1946" s="53" customFormat="1" ht="12.75"/>
    <row r="1947" s="53" customFormat="1" ht="12.75"/>
    <row r="1948" s="53" customFormat="1" ht="12.75"/>
    <row r="1949" s="53" customFormat="1" ht="12.75"/>
    <row r="1950" s="53" customFormat="1" ht="12.75"/>
    <row r="1951" s="53" customFormat="1" ht="12.75"/>
    <row r="1952" s="53" customFormat="1" ht="12.75"/>
    <row r="1953" s="53" customFormat="1" ht="12.75"/>
    <row r="1954" s="53" customFormat="1" ht="12.75"/>
    <row r="1955" s="53" customFormat="1" ht="12.75"/>
    <row r="1956" s="53" customFormat="1" ht="12.75"/>
    <row r="1957" s="53" customFormat="1" ht="12.75"/>
    <row r="1958" s="53" customFormat="1" ht="12.75"/>
    <row r="1959" s="53" customFormat="1" ht="12.75"/>
    <row r="1960" s="53" customFormat="1" ht="12.75"/>
    <row r="1961" s="53" customFormat="1" ht="12.75"/>
    <row r="1962" s="53" customFormat="1" ht="12.75"/>
    <row r="1963" s="53" customFormat="1" ht="12.75"/>
    <row r="1964" s="53" customFormat="1" ht="12.75"/>
    <row r="1965" s="53" customFormat="1" ht="12.75"/>
    <row r="1966" s="53" customFormat="1" ht="12.75"/>
    <row r="1967" s="53" customFormat="1" ht="12.75"/>
    <row r="1968" s="53" customFormat="1" ht="12.75"/>
    <row r="1969" s="53" customFormat="1" ht="12.75"/>
    <row r="1970" s="53" customFormat="1" ht="12.75"/>
    <row r="1971" s="53" customFormat="1" ht="12.75"/>
    <row r="1972" s="53" customFormat="1" ht="12.75"/>
    <row r="1973" s="53" customFormat="1" ht="12.75"/>
    <row r="1974" s="53" customFormat="1" ht="12.75"/>
    <row r="1975" s="53" customFormat="1" ht="12.75"/>
    <row r="1976" s="53" customFormat="1" ht="12.75"/>
    <row r="1977" s="53" customFormat="1" ht="12.75"/>
    <row r="1978" s="53" customFormat="1" ht="12.75"/>
    <row r="1979" s="53" customFormat="1" ht="12.75"/>
    <row r="1980" s="53" customFormat="1" ht="12.75"/>
    <row r="1981" s="53" customFormat="1" ht="12.75"/>
    <row r="1982" s="53" customFormat="1" ht="12.75"/>
    <row r="1983" s="53" customFormat="1" ht="12.75"/>
    <row r="1984" s="53" customFormat="1" ht="12.75"/>
    <row r="1985" s="53" customFormat="1" ht="12.75"/>
    <row r="1986" s="53" customFormat="1" ht="12.75"/>
    <row r="1987" s="53" customFormat="1" ht="12.75"/>
    <row r="1988" s="53" customFormat="1" ht="12.75"/>
    <row r="1989" s="53" customFormat="1" ht="12.75"/>
    <row r="1990" s="53" customFormat="1" ht="12.75"/>
    <row r="1991" s="53" customFormat="1" ht="12.75"/>
    <row r="1992" s="53" customFormat="1" ht="12.75"/>
    <row r="1993" s="53" customFormat="1" ht="12.75"/>
    <row r="1994" s="53" customFormat="1" ht="12.75"/>
    <row r="1995" s="53" customFormat="1" ht="12.75"/>
    <row r="1996" s="53" customFormat="1" ht="12.75"/>
    <row r="1997" s="53" customFormat="1" ht="12.75"/>
    <row r="1998" s="53" customFormat="1" ht="12.75"/>
    <row r="1999" s="53" customFormat="1" ht="12.75"/>
    <row r="2000" s="53" customFormat="1" ht="12.75"/>
    <row r="2001" s="53" customFormat="1" ht="12.75"/>
    <row r="2002" s="53" customFormat="1" ht="12.75"/>
    <row r="2003" s="53" customFormat="1" ht="12.75"/>
    <row r="2004" s="53" customFormat="1" ht="12.75"/>
    <row r="2005" s="53" customFormat="1" ht="12.75"/>
    <row r="2006" s="53" customFormat="1" ht="12.75"/>
    <row r="2007" s="53" customFormat="1" ht="12.75"/>
    <row r="2008" s="53" customFormat="1" ht="12.75"/>
    <row r="2009" s="53" customFormat="1" ht="12.75"/>
    <row r="2010" s="53" customFormat="1" ht="12.75"/>
    <row r="2011" s="53" customFormat="1" ht="12.75"/>
    <row r="2012" s="53" customFormat="1" ht="12.75"/>
    <row r="2013" s="53" customFormat="1" ht="12.75"/>
    <row r="2014" s="53" customFormat="1" ht="12.75"/>
    <row r="2015" s="53" customFormat="1" ht="12.75"/>
    <row r="2016" s="53" customFormat="1" ht="12.75"/>
    <row r="2017" s="53" customFormat="1" ht="12.75"/>
    <row r="2018" s="53" customFormat="1" ht="12.75"/>
    <row r="2019" s="53" customFormat="1" ht="12.75"/>
    <row r="2020" s="53" customFormat="1" ht="12.75"/>
    <row r="2021" s="53" customFormat="1" ht="12.75"/>
    <row r="2022" s="53" customFormat="1" ht="12.75"/>
    <row r="2023" s="53" customFormat="1" ht="12.75"/>
    <row r="2024" s="53" customFormat="1" ht="12.75"/>
    <row r="2025" s="53" customFormat="1" ht="12.75"/>
    <row r="2026" s="53" customFormat="1" ht="12.75"/>
    <row r="2027" s="53" customFormat="1" ht="12.75"/>
    <row r="2028" s="53" customFormat="1" ht="12.75"/>
    <row r="2029" s="53" customFormat="1" ht="12.75"/>
    <row r="2030" s="53" customFormat="1" ht="12.75"/>
    <row r="2031" s="53" customFormat="1" ht="12.75"/>
    <row r="2032" s="53" customFormat="1" ht="12.75"/>
    <row r="2033" s="53" customFormat="1" ht="12.75"/>
    <row r="2034" s="53" customFormat="1" ht="12.75"/>
    <row r="2035" s="53" customFormat="1" ht="12.75"/>
    <row r="2036" s="53" customFormat="1" ht="12.75"/>
    <row r="2037" s="53" customFormat="1" ht="12.75"/>
    <row r="2038" s="53" customFormat="1" ht="12.75"/>
    <row r="2039" s="53" customFormat="1" ht="12.75"/>
    <row r="2040" s="53" customFormat="1" ht="12.75"/>
    <row r="2041" s="53" customFormat="1" ht="12.75"/>
    <row r="2042" s="53" customFormat="1" ht="12.75"/>
    <row r="2043" s="53" customFormat="1" ht="12.75"/>
    <row r="2044" s="53" customFormat="1" ht="12.75"/>
    <row r="2045" s="53" customFormat="1" ht="12.75"/>
    <row r="2046" s="53" customFormat="1" ht="12.75"/>
    <row r="2047" s="53" customFormat="1" ht="12.75"/>
    <row r="2048" s="53" customFormat="1" ht="12.75"/>
    <row r="2049" s="53" customFormat="1" ht="12.75"/>
    <row r="2050" s="53" customFormat="1" ht="12.75"/>
    <row r="2051" s="53" customFormat="1" ht="12.75"/>
    <row r="2052" s="53" customFormat="1" ht="12.75"/>
    <row r="2053" s="53" customFormat="1" ht="12.75"/>
    <row r="2054" s="53" customFormat="1" ht="12.75"/>
    <row r="2055" s="53" customFormat="1" ht="12.75"/>
    <row r="2056" s="53" customFormat="1" ht="12.75"/>
    <row r="2057" s="53" customFormat="1" ht="12.75"/>
    <row r="2058" s="53" customFormat="1" ht="12.75"/>
    <row r="2059" s="53" customFormat="1" ht="12.75"/>
    <row r="2060" s="53" customFormat="1" ht="12.75"/>
    <row r="2061" s="53" customFormat="1" ht="12.75"/>
    <row r="2062" s="53" customFormat="1" ht="12.75"/>
    <row r="2063" s="53" customFormat="1" ht="12.75"/>
    <row r="2064" s="53" customFormat="1" ht="12.75"/>
    <row r="2065" s="53" customFormat="1" ht="12.75"/>
    <row r="2066" s="53" customFormat="1" ht="12.75"/>
    <row r="2067" s="53" customFormat="1" ht="12.75"/>
    <row r="2068" s="53" customFormat="1" ht="12.75"/>
    <row r="2069" s="53" customFormat="1" ht="12.75"/>
    <row r="2070" s="53" customFormat="1" ht="12.75"/>
    <row r="2071" s="53" customFormat="1" ht="12.75"/>
    <row r="2072" s="53" customFormat="1" ht="12.75"/>
    <row r="2073" s="53" customFormat="1" ht="12.75"/>
    <row r="2074" s="53" customFormat="1" ht="12.75"/>
    <row r="2075" s="53" customFormat="1" ht="12.75"/>
    <row r="2076" s="53" customFormat="1" ht="12.75"/>
    <row r="2077" s="53" customFormat="1" ht="12.75"/>
    <row r="2078" s="53" customFormat="1" ht="12.75"/>
    <row r="2079" s="53" customFormat="1" ht="12.75"/>
    <row r="2080" s="53" customFormat="1" ht="12.75"/>
    <row r="2081" s="53" customFormat="1" ht="12.75"/>
    <row r="2082" s="53" customFormat="1" ht="12.75"/>
    <row r="2083" s="53" customFormat="1" ht="12.75"/>
    <row r="2084" s="53" customFormat="1" ht="12.75"/>
    <row r="2085" s="53" customFormat="1" ht="12.75"/>
    <row r="2086" s="53" customFormat="1" ht="12.75"/>
    <row r="2087" s="53" customFormat="1" ht="12.75"/>
    <row r="2088" s="53" customFormat="1" ht="12.75"/>
    <row r="2089" s="53" customFormat="1" ht="12.75"/>
    <row r="2090" s="53" customFormat="1" ht="12.75"/>
    <row r="2091" s="53" customFormat="1" ht="12.75"/>
    <row r="2092" s="53" customFormat="1" ht="12.75"/>
    <row r="2093" s="53" customFormat="1" ht="12.75"/>
    <row r="2094" s="53" customFormat="1" ht="12.75"/>
    <row r="2095" s="53" customFormat="1" ht="12.75"/>
    <row r="2096" s="53" customFormat="1" ht="12.75"/>
    <row r="2097" s="53" customFormat="1" ht="12.75"/>
    <row r="2098" s="53" customFormat="1" ht="12.75"/>
    <row r="2099" s="53" customFormat="1" ht="12.75"/>
    <row r="2100" s="53" customFormat="1" ht="12.75"/>
    <row r="2101" s="53" customFormat="1" ht="12.75"/>
    <row r="2102" s="53" customFormat="1" ht="12.75"/>
    <row r="2103" s="53" customFormat="1" ht="12.75"/>
    <row r="2104" s="53" customFormat="1" ht="12.75"/>
    <row r="2105" s="53" customFormat="1" ht="12.75"/>
    <row r="2106" s="53" customFormat="1" ht="12.75"/>
    <row r="2107" s="53" customFormat="1" ht="12.75"/>
    <row r="2108" s="53" customFormat="1" ht="12.75"/>
    <row r="2109" s="53" customFormat="1" ht="12.75"/>
    <row r="2110" s="53" customFormat="1" ht="12.75"/>
    <row r="2111" s="53" customFormat="1" ht="12.75"/>
    <row r="2112" s="53" customFormat="1" ht="12.75"/>
    <row r="2113" s="53" customFormat="1" ht="12.75"/>
    <row r="2114" s="53" customFormat="1" ht="12.75"/>
    <row r="2115" s="53" customFormat="1" ht="12.75"/>
    <row r="2116" s="53" customFormat="1" ht="12.75"/>
    <row r="2117" s="53" customFormat="1" ht="12.75"/>
    <row r="2118" s="53" customFormat="1" ht="12.75"/>
    <row r="2119" s="53" customFormat="1" ht="12.75"/>
    <row r="2120" s="53" customFormat="1" ht="12.75"/>
    <row r="2121" s="53" customFormat="1" ht="12.75"/>
    <row r="2122" s="53" customFormat="1" ht="12.75"/>
    <row r="2123" s="53" customFormat="1" ht="12.75"/>
    <row r="2124" s="53" customFormat="1" ht="12.75"/>
    <row r="2125" s="53" customFormat="1" ht="12.75"/>
    <row r="2126" s="53" customFormat="1" ht="12.75"/>
    <row r="2127" s="53" customFormat="1" ht="12.75"/>
    <row r="2128" s="53" customFormat="1" ht="12.75"/>
    <row r="2129" s="53" customFormat="1" ht="12.75"/>
    <row r="2130" s="53" customFormat="1" ht="12.75"/>
    <row r="2131" s="53" customFormat="1" ht="12.75"/>
    <row r="2132" s="53" customFormat="1" ht="12.75"/>
    <row r="2133" s="53" customFormat="1" ht="12.75"/>
    <row r="2134" s="53" customFormat="1" ht="12.75"/>
    <row r="2135" s="53" customFormat="1" ht="12.75"/>
    <row r="2136" s="53" customFormat="1" ht="12.75"/>
    <row r="2137" s="53" customFormat="1" ht="12.75"/>
    <row r="2138" s="53" customFormat="1" ht="12.75"/>
    <row r="2139" s="53" customFormat="1" ht="12.75"/>
    <row r="2140" s="53" customFormat="1" ht="12.75"/>
    <row r="2141" s="53" customFormat="1" ht="12.75"/>
    <row r="2142" s="53" customFormat="1" ht="12.75"/>
    <row r="2143" s="53" customFormat="1" ht="12.75"/>
    <row r="2144" s="53" customFormat="1" ht="12.75"/>
    <row r="2145" s="53" customFormat="1" ht="12.75"/>
    <row r="2146" s="53" customFormat="1" ht="12.75"/>
    <row r="2147" s="53" customFormat="1" ht="12.75"/>
    <row r="2148" s="53" customFormat="1" ht="12.75"/>
    <row r="2149" s="53" customFormat="1" ht="12.75"/>
    <row r="2150" s="53" customFormat="1" ht="12.75"/>
    <row r="2151" s="53" customFormat="1" ht="12.75"/>
    <row r="2152" s="53" customFormat="1" ht="12.75"/>
    <row r="2153" s="53" customFormat="1" ht="12.75"/>
    <row r="2154" s="53" customFormat="1" ht="12.75"/>
    <row r="2155" s="53" customFormat="1" ht="12.75"/>
    <row r="2156" s="53" customFormat="1" ht="12.75"/>
    <row r="2157" s="53" customFormat="1" ht="12.75"/>
    <row r="2158" s="53" customFormat="1" ht="12.75"/>
    <row r="2159" s="53" customFormat="1" ht="12.75"/>
    <row r="2160" s="53" customFormat="1" ht="12.75"/>
    <row r="2161" s="53" customFormat="1" ht="12.75"/>
    <row r="2162" s="53" customFormat="1" ht="12.75"/>
    <row r="2163" s="53" customFormat="1" ht="12.75"/>
    <row r="2164" s="53" customFormat="1" ht="12.75"/>
    <row r="2165" s="53" customFormat="1" ht="12.75"/>
    <row r="2166" s="53" customFormat="1" ht="12.75"/>
    <row r="2167" s="53" customFormat="1" ht="12.75"/>
    <row r="2168" s="53" customFormat="1" ht="12.75"/>
    <row r="2169" s="53" customFormat="1" ht="12.75"/>
    <row r="2170" s="53" customFormat="1" ht="12.75"/>
    <row r="2171" s="53" customFormat="1" ht="12.75"/>
    <row r="2172" s="53" customFormat="1" ht="12.75"/>
    <row r="2173" s="53" customFormat="1" ht="12.75"/>
    <row r="2174" s="53" customFormat="1" ht="12.75"/>
    <row r="2175" s="53" customFormat="1" ht="12.75"/>
    <row r="2176" s="53" customFormat="1" ht="12.75"/>
    <row r="2177" s="53" customFormat="1" ht="12.75"/>
    <row r="2178" s="53" customFormat="1" ht="12.75"/>
    <row r="2179" s="53" customFormat="1" ht="12.75"/>
    <row r="2180" s="53" customFormat="1" ht="12.75"/>
    <row r="2181" s="53" customFormat="1" ht="12.75"/>
    <row r="2182" s="53" customFormat="1" ht="12.75"/>
    <row r="2183" s="53" customFormat="1" ht="12.75"/>
    <row r="2184" s="53" customFormat="1" ht="12.75"/>
    <row r="2185" s="53" customFormat="1" ht="12.75"/>
    <row r="2186" s="53" customFormat="1" ht="12.75"/>
    <row r="2187" s="53" customFormat="1" ht="12.75"/>
    <row r="2188" s="53" customFormat="1" ht="12.75"/>
    <row r="2189" s="53" customFormat="1" ht="12.75"/>
    <row r="2190" s="53" customFormat="1" ht="12.75"/>
    <row r="2191" s="53" customFormat="1" ht="12.75"/>
    <row r="2192" s="53" customFormat="1" ht="12.75"/>
    <row r="2193" s="53" customFormat="1" ht="12.75"/>
    <row r="2194" s="53" customFormat="1" ht="12.75"/>
    <row r="2195" s="53" customFormat="1" ht="12.75"/>
    <row r="2196" s="53" customFormat="1" ht="12.75"/>
    <row r="2197" s="53" customFormat="1" ht="12.75"/>
    <row r="2198" s="53" customFormat="1" ht="12.75"/>
    <row r="2199" s="53" customFormat="1" ht="12.75"/>
    <row r="2200" s="53" customFormat="1" ht="12.75"/>
    <row r="2201" s="53" customFormat="1" ht="12.75"/>
    <row r="2202" s="53" customFormat="1" ht="12.75"/>
    <row r="2203" s="53" customFormat="1" ht="12.75"/>
    <row r="2204" s="53" customFormat="1" ht="12.75"/>
    <row r="2205" s="53" customFormat="1" ht="12.75"/>
    <row r="2206" s="53" customFormat="1" ht="12.75"/>
    <row r="2207" s="53" customFormat="1" ht="12.75"/>
    <row r="2208" s="53" customFormat="1" ht="12.75"/>
    <row r="2209" s="53" customFormat="1" ht="12.75"/>
    <row r="2210" s="53" customFormat="1" ht="12.75"/>
    <row r="2211" s="53" customFormat="1" ht="12.75"/>
    <row r="2212" s="53" customFormat="1" ht="12.75"/>
    <row r="2213" s="53" customFormat="1" ht="12.75"/>
    <row r="2214" s="53" customFormat="1" ht="12.75"/>
    <row r="2215" s="53" customFormat="1" ht="12.75"/>
    <row r="2216" s="53" customFormat="1" ht="12.75"/>
    <row r="2217" s="53" customFormat="1" ht="12.75"/>
    <row r="2218" s="53" customFormat="1" ht="12.75"/>
    <row r="2219" s="53" customFormat="1" ht="12.75"/>
    <row r="2220" s="53" customFormat="1" ht="12.75"/>
    <row r="2221" s="53" customFormat="1" ht="12.75"/>
    <row r="2222" s="53" customFormat="1" ht="12.75"/>
    <row r="2223" s="53" customFormat="1" ht="12.75"/>
    <row r="2224" s="53" customFormat="1" ht="12.75"/>
    <row r="2225" s="53" customFormat="1" ht="12.75"/>
    <row r="2226" s="53" customFormat="1" ht="12.75"/>
    <row r="2227" s="53" customFormat="1" ht="12.75"/>
    <row r="2228" s="53" customFormat="1" ht="12.75"/>
    <row r="2229" s="53" customFormat="1" ht="12.75"/>
    <row r="2230" s="53" customFormat="1" ht="12.75"/>
    <row r="2231" s="53" customFormat="1" ht="12.75"/>
    <row r="2232" s="53" customFormat="1" ht="12.75"/>
    <row r="2233" s="53" customFormat="1" ht="12.75"/>
    <row r="2234" s="53" customFormat="1" ht="12.75"/>
    <row r="2235" s="53" customFormat="1" ht="12.75"/>
    <row r="2236" s="53" customFormat="1" ht="12.75"/>
    <row r="2237" s="53" customFormat="1" ht="12.75"/>
    <row r="2238" s="53" customFormat="1" ht="12.75"/>
    <row r="2239" s="53" customFormat="1" ht="12.75"/>
    <row r="2240" s="53" customFormat="1" ht="12.75"/>
    <row r="2241" s="53" customFormat="1" ht="12.75"/>
    <row r="2242" s="53" customFormat="1" ht="12.75"/>
    <row r="2243" s="53" customFormat="1" ht="12.75"/>
    <row r="2244" s="53" customFormat="1" ht="12.75"/>
    <row r="2245" s="53" customFormat="1" ht="12.75"/>
    <row r="2246" s="53" customFormat="1" ht="12.75"/>
    <row r="2247" s="53" customFormat="1" ht="12.75"/>
    <row r="2248" s="53" customFormat="1" ht="12.75"/>
    <row r="2249" s="53" customFormat="1" ht="12.75"/>
    <row r="2250" s="53" customFormat="1" ht="12.75"/>
    <row r="2251" s="53" customFormat="1" ht="12.75"/>
    <row r="2252" s="53" customFormat="1" ht="12.75"/>
    <row r="2253" s="53" customFormat="1" ht="12.75"/>
    <row r="2254" s="53" customFormat="1" ht="12.75"/>
    <row r="2255" s="53" customFormat="1" ht="12.75"/>
    <row r="2256" s="53" customFormat="1" ht="12.75"/>
    <row r="2257" s="53" customFormat="1" ht="12.75"/>
    <row r="2258" s="53" customFormat="1" ht="12.75"/>
    <row r="2259" s="53" customFormat="1" ht="12.75"/>
    <row r="2260" s="53" customFormat="1" ht="12.75"/>
    <row r="2261" s="53" customFormat="1" ht="12.75"/>
    <row r="2262" s="53" customFormat="1" ht="12.75"/>
    <row r="2263" s="53" customFormat="1" ht="12.75"/>
    <row r="2264" s="53" customFormat="1" ht="12.75"/>
    <row r="2265" s="53" customFormat="1" ht="12.75"/>
    <row r="2266" s="53" customFormat="1" ht="12.75"/>
    <row r="2267" s="53" customFormat="1" ht="12.75"/>
    <row r="2268" s="53" customFormat="1" ht="12.75"/>
    <row r="2269" s="53" customFormat="1" ht="12.75"/>
    <row r="2270" s="53" customFormat="1" ht="12.75"/>
    <row r="2271" s="53" customFormat="1" ht="12.75"/>
    <row r="2272" s="53" customFormat="1" ht="12.75"/>
    <row r="2273" s="53" customFormat="1" ht="12.75"/>
    <row r="2274" s="53" customFormat="1" ht="12.75"/>
    <row r="2275" s="53" customFormat="1" ht="12.75"/>
    <row r="2276" s="53" customFormat="1" ht="12.75"/>
    <row r="2277" s="53" customFormat="1" ht="12.75"/>
    <row r="2278" s="53" customFormat="1" ht="12.75"/>
    <row r="2279" s="53" customFormat="1" ht="12.75"/>
    <row r="2280" s="53" customFormat="1" ht="12.75"/>
    <row r="2281" s="53" customFormat="1" ht="12.75"/>
    <row r="2282" s="53" customFormat="1" ht="12.75"/>
    <row r="2283" s="53" customFormat="1" ht="12.75"/>
    <row r="2284" s="53" customFormat="1" ht="12.75"/>
    <row r="2285" s="53" customFormat="1" ht="12.75"/>
    <row r="2286" s="53" customFormat="1" ht="12.75"/>
    <row r="2287" s="53" customFormat="1" ht="12.75"/>
    <row r="2288" s="53" customFormat="1" ht="12.75"/>
    <row r="2289" s="53" customFormat="1" ht="12.75"/>
    <row r="2290" s="53" customFormat="1" ht="12.75"/>
    <row r="2291" s="53" customFormat="1" ht="12.75"/>
    <row r="2292" s="53" customFormat="1" ht="12.75"/>
    <row r="2293" s="53" customFormat="1" ht="12.75"/>
    <row r="2294" s="53" customFormat="1" ht="12.75"/>
    <row r="2295" s="53" customFormat="1" ht="12.75"/>
    <row r="2296" s="53" customFormat="1" ht="12.75"/>
    <row r="2297" s="53" customFormat="1" ht="12.75"/>
    <row r="2298" s="53" customFormat="1" ht="12.75"/>
    <row r="2299" s="53" customFormat="1" ht="12.75"/>
    <row r="2300" s="53" customFormat="1" ht="12.75"/>
    <row r="2301" s="53" customFormat="1" ht="12.75"/>
    <row r="2302" s="53" customFormat="1" ht="12.75"/>
    <row r="2303" s="53" customFormat="1" ht="12.75"/>
    <row r="2304" s="53" customFormat="1" ht="12.75"/>
    <row r="2305" s="53" customFormat="1" ht="12.75"/>
    <row r="2306" s="53" customFormat="1" ht="12.75"/>
    <row r="2307" s="53" customFormat="1" ht="12.75"/>
    <row r="2308" s="53" customFormat="1" ht="12.75"/>
    <row r="2309" s="53" customFormat="1" ht="12.75"/>
    <row r="2310" s="53" customFormat="1" ht="12.75"/>
    <row r="2311" s="53" customFormat="1" ht="12.75"/>
    <row r="2312" s="53" customFormat="1" ht="12.75"/>
    <row r="2313" s="53" customFormat="1" ht="12.75"/>
    <row r="2314" s="53" customFormat="1" ht="12.75"/>
    <row r="2315" s="53" customFormat="1" ht="12.75"/>
    <row r="2316" s="53" customFormat="1" ht="12.75"/>
    <row r="2317" s="53" customFormat="1" ht="12.75"/>
    <row r="2318" s="53" customFormat="1" ht="12.75"/>
    <row r="2319" s="53" customFormat="1" ht="12.75"/>
    <row r="2320" s="53" customFormat="1" ht="12.75"/>
    <row r="2321" s="53" customFormat="1" ht="12.75"/>
    <row r="2322" s="53" customFormat="1" ht="12.75"/>
    <row r="2323" s="53" customFormat="1" ht="12.75"/>
    <row r="2324" s="53" customFormat="1" ht="12.75"/>
    <row r="2325" s="53" customFormat="1" ht="12.75"/>
    <row r="2326" s="53" customFormat="1" ht="12.75"/>
    <row r="2327" s="53" customFormat="1" ht="12.75"/>
    <row r="2328" s="53" customFormat="1" ht="12.75"/>
    <row r="2329" s="53" customFormat="1" ht="12.75"/>
    <row r="2330" s="53" customFormat="1" ht="12.75"/>
    <row r="2331" s="53" customFormat="1" ht="12.75"/>
    <row r="2332" s="53" customFormat="1" ht="12.75"/>
    <row r="2333" s="53" customFormat="1" ht="12.75"/>
    <row r="2334" s="53" customFormat="1" ht="12.75"/>
    <row r="2335" s="53" customFormat="1" ht="12.75"/>
    <row r="2336" s="53" customFormat="1" ht="12.75"/>
    <row r="2337" s="53" customFormat="1" ht="12.75"/>
    <row r="2338" s="53" customFormat="1" ht="12.75"/>
    <row r="2339" s="53" customFormat="1" ht="12.75"/>
    <row r="2340" s="53" customFormat="1" ht="12.75"/>
    <row r="2341" s="53" customFormat="1" ht="12.75"/>
    <row r="2342" s="53" customFormat="1" ht="12.75"/>
    <row r="2343" s="53" customFormat="1" ht="12.75"/>
    <row r="2344" s="53" customFormat="1" ht="12.75"/>
    <row r="2345" s="53" customFormat="1" ht="12.75"/>
    <row r="2346" s="53" customFormat="1" ht="12.75"/>
    <row r="2347" s="53" customFormat="1" ht="12.75"/>
    <row r="2348" s="53" customFormat="1" ht="12.75"/>
    <row r="2349" s="53" customFormat="1" ht="12.75"/>
    <row r="2350" s="53" customFormat="1" ht="12.75"/>
    <row r="2351" s="53" customFormat="1" ht="12.75"/>
    <row r="2352" s="53" customFormat="1" ht="12.75"/>
    <row r="2353" s="53" customFormat="1" ht="12.75"/>
    <row r="2354" s="53" customFormat="1" ht="12.75"/>
    <row r="2355" s="53" customFormat="1" ht="12.75"/>
    <row r="2356" s="53" customFormat="1" ht="12.75"/>
    <row r="2357" s="53" customFormat="1" ht="12.75"/>
    <row r="2358" s="53" customFormat="1" ht="12.75"/>
    <row r="2359" s="53" customFormat="1" ht="12.75"/>
    <row r="2360" s="53" customFormat="1" ht="12.75"/>
    <row r="2361" s="53" customFormat="1" ht="12.75"/>
    <row r="2362" s="53" customFormat="1" ht="12.75"/>
    <row r="2363" s="53" customFormat="1" ht="12.75"/>
    <row r="2364" s="53" customFormat="1" ht="12.75"/>
    <row r="2365" s="53" customFormat="1" ht="12.75"/>
    <row r="2366" s="53" customFormat="1" ht="12.75"/>
    <row r="2367" s="53" customFormat="1" ht="12.75"/>
    <row r="2368" s="53" customFormat="1" ht="12.75"/>
    <row r="2369" s="53" customFormat="1" ht="12.75"/>
    <row r="2370" s="53" customFormat="1" ht="12.75"/>
    <row r="2371" s="53" customFormat="1" ht="12.75"/>
    <row r="2372" s="53" customFormat="1" ht="12.75"/>
    <row r="2373" s="53" customFormat="1" ht="12.75"/>
    <row r="2374" s="53" customFormat="1" ht="12.75"/>
    <row r="2375" s="53" customFormat="1" ht="12.75"/>
    <row r="2376" s="53" customFormat="1" ht="12.75"/>
    <row r="2377" s="53" customFormat="1" ht="12.75"/>
    <row r="2378" s="53" customFormat="1" ht="12.75"/>
    <row r="2379" s="53" customFormat="1" ht="12.75"/>
    <row r="2380" s="53" customFormat="1" ht="12.75"/>
    <row r="2381" s="53" customFormat="1" ht="12.75"/>
    <row r="2382" s="53" customFormat="1" ht="12.75"/>
    <row r="2383" s="53" customFormat="1" ht="12.75"/>
    <row r="2384" s="53" customFormat="1" ht="12.75"/>
    <row r="2385" s="53" customFormat="1" ht="12.75"/>
    <row r="2386" s="53" customFormat="1" ht="12.75"/>
    <row r="2387" s="53" customFormat="1" ht="12.75"/>
    <row r="2388" s="53" customFormat="1" ht="12.75"/>
    <row r="2389" s="53" customFormat="1" ht="12.75"/>
    <row r="2390" s="53" customFormat="1" ht="12.75"/>
    <row r="2391" s="53" customFormat="1" ht="12.75"/>
    <row r="2392" s="53" customFormat="1" ht="12.75"/>
    <row r="2393" s="53" customFormat="1" ht="12.75"/>
    <row r="2394" s="53" customFormat="1" ht="12.75"/>
    <row r="2395" s="53" customFormat="1" ht="12.75"/>
    <row r="2396" s="53" customFormat="1" ht="12.75"/>
    <row r="2397" s="53" customFormat="1" ht="12.75"/>
    <row r="2398" s="53" customFormat="1" ht="12.75"/>
    <row r="2399" s="53" customFormat="1" ht="12.75"/>
    <row r="2400" s="53" customFormat="1" ht="12.75"/>
    <row r="2401" s="53" customFormat="1" ht="12.75"/>
    <row r="2402" s="53" customFormat="1" ht="12.75"/>
    <row r="2403" s="53" customFormat="1" ht="12.75"/>
    <row r="2404" s="53" customFormat="1" ht="12.75"/>
    <row r="2405" s="53" customFormat="1" ht="12.75"/>
    <row r="2406" s="53" customFormat="1" ht="12.75"/>
    <row r="2407" s="53" customFormat="1" ht="12.75"/>
    <row r="2408" s="53" customFormat="1" ht="12.75"/>
    <row r="2409" s="53" customFormat="1" ht="12.75"/>
    <row r="2410" s="53" customFormat="1" ht="12.75"/>
    <row r="2411" s="53" customFormat="1" ht="12.75"/>
    <row r="2412" s="53" customFormat="1" ht="12.75"/>
    <row r="2413" s="53" customFormat="1" ht="12.75"/>
    <row r="2414" s="53" customFormat="1" ht="12.75"/>
    <row r="2415" s="53" customFormat="1" ht="12.75"/>
    <row r="2416" s="53" customFormat="1" ht="12.75"/>
    <row r="2417" s="53" customFormat="1" ht="12.75"/>
    <row r="2418" s="53" customFormat="1" ht="12.75"/>
    <row r="2419" s="53" customFormat="1" ht="12.75"/>
    <row r="2420" s="53" customFormat="1" ht="12.75"/>
    <row r="2421" s="53" customFormat="1" ht="12.75"/>
    <row r="2422" s="53" customFormat="1" ht="12.75"/>
    <row r="2423" s="53" customFormat="1" ht="12.75"/>
    <row r="2424" s="53" customFormat="1" ht="12.75"/>
    <row r="2425" s="53" customFormat="1" ht="12.75"/>
    <row r="2426" s="53" customFormat="1" ht="12.75"/>
    <row r="2427" s="53" customFormat="1" ht="12.75"/>
    <row r="2428" s="53" customFormat="1" ht="12.75"/>
    <row r="2429" s="53" customFormat="1" ht="12.75"/>
    <row r="2430" s="53" customFormat="1" ht="12.75"/>
    <row r="2431" s="53" customFormat="1" ht="12.75"/>
    <row r="2432" s="53" customFormat="1" ht="12.75"/>
    <row r="2433" s="53" customFormat="1" ht="12.75"/>
    <row r="2434" s="53" customFormat="1" ht="12.75"/>
    <row r="2435" s="53" customFormat="1" ht="12.75"/>
    <row r="2436" s="53" customFormat="1" ht="12.75"/>
    <row r="2437" s="53" customFormat="1" ht="12.75"/>
    <row r="2438" s="53" customFormat="1" ht="12.75"/>
    <row r="2439" s="53" customFormat="1" ht="12.75"/>
    <row r="2440" s="53" customFormat="1" ht="12.75"/>
    <row r="2441" s="53" customFormat="1" ht="12.75"/>
    <row r="2442" s="53" customFormat="1" ht="12.75"/>
    <row r="2443" s="53" customFormat="1" ht="12.75"/>
    <row r="2444" s="53" customFormat="1" ht="12.75"/>
    <row r="2445" s="53" customFormat="1" ht="12.75"/>
    <row r="2446" s="53" customFormat="1" ht="12.75"/>
    <row r="2447" s="53" customFormat="1" ht="12.75"/>
    <row r="2448" s="53" customFormat="1" ht="12.75"/>
    <row r="2449" s="53" customFormat="1" ht="12.75"/>
    <row r="2450" s="53" customFormat="1" ht="12.75"/>
    <row r="2451" s="53" customFormat="1" ht="12.75"/>
    <row r="2452" s="53" customFormat="1" ht="12.75"/>
    <row r="2453" s="53" customFormat="1" ht="12.75"/>
    <row r="2454" s="53" customFormat="1" ht="12.75"/>
    <row r="2455" s="53" customFormat="1" ht="12.75"/>
    <row r="2456" s="53" customFormat="1" ht="12.75"/>
    <row r="2457" s="53" customFormat="1" ht="12.75"/>
    <row r="2458" s="53" customFormat="1" ht="12.75"/>
    <row r="2459" s="53" customFormat="1" ht="12.75"/>
    <row r="2460" s="53" customFormat="1" ht="12.75"/>
    <row r="2461" s="53" customFormat="1" ht="12.75"/>
    <row r="2462" s="53" customFormat="1" ht="12.75"/>
    <row r="2463" s="53" customFormat="1" ht="12.75"/>
    <row r="2464" s="53" customFormat="1" ht="12.75"/>
    <row r="2465" s="53" customFormat="1" ht="12.75"/>
    <row r="2466" s="53" customFormat="1" ht="12.75"/>
    <row r="2467" s="53" customFormat="1" ht="12.75"/>
    <row r="2468" s="53" customFormat="1" ht="12.75"/>
    <row r="2469" s="53" customFormat="1" ht="12.75"/>
    <row r="2470" s="53" customFormat="1" ht="12.75"/>
    <row r="2471" s="53" customFormat="1" ht="12.75"/>
    <row r="2472" s="53" customFormat="1" ht="12.75"/>
    <row r="2473" s="53" customFormat="1" ht="12.75"/>
    <row r="2474" s="53" customFormat="1" ht="12.75"/>
    <row r="2475" s="53" customFormat="1" ht="12.75"/>
    <row r="2476" s="53" customFormat="1" ht="12.75"/>
    <row r="2477" s="53" customFormat="1" ht="12.75"/>
    <row r="2478" s="53" customFormat="1" ht="12.75"/>
    <row r="2479" s="53" customFormat="1" ht="12.75"/>
    <row r="2480" s="53" customFormat="1" ht="12.75"/>
    <row r="2481" s="53" customFormat="1" ht="12.75"/>
    <row r="2482" s="53" customFormat="1" ht="12.75"/>
    <row r="2483" s="53" customFormat="1" ht="12.75"/>
    <row r="2484" s="53" customFormat="1" ht="12.75"/>
    <row r="2485" s="53" customFormat="1" ht="12.75"/>
    <row r="2486" s="53" customFormat="1" ht="12.75"/>
    <row r="2487" s="53" customFormat="1" ht="12.75"/>
    <row r="2488" s="53" customFormat="1" ht="12.75"/>
    <row r="2489" s="53" customFormat="1" ht="12.75"/>
    <row r="2490" s="53" customFormat="1" ht="12.75"/>
    <row r="2491" s="53" customFormat="1" ht="12.75"/>
    <row r="2492" s="53" customFormat="1" ht="12.75"/>
    <row r="2493" s="53" customFormat="1" ht="12.75"/>
    <row r="2494" s="53" customFormat="1" ht="12.75"/>
    <row r="2495" s="53" customFormat="1" ht="12.75"/>
    <row r="2496" s="53" customFormat="1" ht="12.75"/>
    <row r="2497" s="53" customFormat="1" ht="12.75"/>
    <row r="2498" s="53" customFormat="1" ht="12.75"/>
    <row r="2499" s="53" customFormat="1" ht="12.75"/>
    <row r="2500" s="53" customFormat="1" ht="12.75"/>
    <row r="2501" s="53" customFormat="1" ht="12.75"/>
    <row r="2502" s="53" customFormat="1" ht="12.75"/>
    <row r="2503" s="53" customFormat="1" ht="12.75"/>
    <row r="2504" s="53" customFormat="1" ht="12.75"/>
    <row r="2505" s="53" customFormat="1" ht="12.75"/>
    <row r="2506" s="53" customFormat="1" ht="12.75"/>
    <row r="2507" s="53" customFormat="1" ht="12.75"/>
    <row r="2508" s="53" customFormat="1" ht="12.75"/>
    <row r="2509" s="53" customFormat="1" ht="12.75"/>
    <row r="2510" s="53" customFormat="1" ht="12.75"/>
    <row r="2511" s="53" customFormat="1" ht="12.75"/>
    <row r="2512" s="53" customFormat="1" ht="12.75"/>
    <row r="2513" s="53" customFormat="1" ht="12.75"/>
    <row r="2514" s="53" customFormat="1" ht="12.75"/>
    <row r="2515" s="53" customFormat="1" ht="12.75"/>
    <row r="2516" s="53" customFormat="1" ht="12.75"/>
    <row r="2517" s="53" customFormat="1" ht="12.75"/>
    <row r="2518" s="53" customFormat="1" ht="12.75"/>
    <row r="2519" s="53" customFormat="1" ht="12.75"/>
    <row r="2520" s="53" customFormat="1" ht="12.75"/>
    <row r="2521" s="53" customFormat="1" ht="12.75"/>
    <row r="2522" s="53" customFormat="1" ht="12.75"/>
    <row r="2523" s="53" customFormat="1" ht="12.75"/>
    <row r="2524" s="53" customFormat="1" ht="12.75"/>
    <row r="2525" s="53" customFormat="1" ht="12.75"/>
    <row r="2526" s="53" customFormat="1" ht="12.75"/>
    <row r="2527" s="53" customFormat="1" ht="12.75"/>
    <row r="2528" s="53" customFormat="1" ht="12.75"/>
    <row r="2529" s="53" customFormat="1" ht="12.75"/>
    <row r="2530" s="53" customFormat="1" ht="12.75"/>
    <row r="2531" s="53" customFormat="1" ht="12.75"/>
    <row r="2532" s="53" customFormat="1" ht="12.75"/>
    <row r="2533" s="53" customFormat="1" ht="12.75"/>
    <row r="2534" s="53" customFormat="1" ht="12.75"/>
    <row r="2535" s="53" customFormat="1" ht="12.75"/>
    <row r="2536" s="53" customFormat="1" ht="12.75"/>
    <row r="2537" s="53" customFormat="1" ht="12.75"/>
    <row r="2538" s="53" customFormat="1" ht="12.75"/>
    <row r="2539" s="53" customFormat="1" ht="12.75"/>
    <row r="2540" s="53" customFormat="1" ht="12.75"/>
    <row r="2541" s="53" customFormat="1" ht="12.75"/>
    <row r="2542" s="53" customFormat="1" ht="12.75"/>
    <row r="2543" s="53" customFormat="1" ht="12.75"/>
    <row r="2544" s="53" customFormat="1" ht="12.75"/>
    <row r="2545" s="53" customFormat="1" ht="12.75"/>
    <row r="2546" s="53" customFormat="1" ht="12.75"/>
    <row r="2547" s="53" customFormat="1" ht="12.75"/>
    <row r="2548" s="53" customFormat="1" ht="12.75"/>
    <row r="2549" s="53" customFormat="1" ht="12.75"/>
    <row r="2550" s="53" customFormat="1" ht="12.75"/>
    <row r="2551" s="53" customFormat="1" ht="12.75"/>
    <row r="2552" s="53" customFormat="1" ht="12.75"/>
    <row r="2553" s="53" customFormat="1" ht="12.75"/>
    <row r="2554" s="53" customFormat="1" ht="12.75"/>
    <row r="2555" s="53" customFormat="1" ht="12.75"/>
    <row r="2556" s="53" customFormat="1" ht="12.75"/>
    <row r="2557" s="53" customFormat="1" ht="12.75"/>
    <row r="2558" s="53" customFormat="1" ht="12.75"/>
    <row r="2559" s="53" customFormat="1" ht="12.75"/>
    <row r="2560" s="53" customFormat="1" ht="12.75"/>
    <row r="2561" s="53" customFormat="1" ht="12.75"/>
    <row r="2562" s="53" customFormat="1" ht="12.75"/>
    <row r="2563" s="53" customFormat="1" ht="12.75"/>
    <row r="2564" s="53" customFormat="1" ht="12.75"/>
    <row r="2565" s="53" customFormat="1" ht="12.75"/>
    <row r="2566" s="53" customFormat="1" ht="12.75"/>
    <row r="2567" s="53" customFormat="1" ht="12.75"/>
    <row r="2568" s="53" customFormat="1" ht="12.75"/>
    <row r="2569" s="53" customFormat="1" ht="12.75"/>
    <row r="2570" s="53" customFormat="1" ht="12.75"/>
    <row r="2571" s="53" customFormat="1" ht="12.75"/>
    <row r="2572" s="53" customFormat="1" ht="12.75"/>
    <row r="2573" s="53" customFormat="1" ht="12.75"/>
    <row r="2574" s="53" customFormat="1" ht="12.75"/>
    <row r="2575" s="53" customFormat="1" ht="12.75"/>
    <row r="2576" s="53" customFormat="1" ht="12.75"/>
    <row r="2577" s="53" customFormat="1" ht="12.75"/>
    <row r="2578" s="53" customFormat="1" ht="12.75"/>
    <row r="2579" s="53" customFormat="1" ht="12.75"/>
    <row r="2580" s="53" customFormat="1" ht="12.75"/>
    <row r="2581" s="53" customFormat="1" ht="12.75"/>
    <row r="2582" s="53" customFormat="1" ht="12.75"/>
    <row r="2583" s="53" customFormat="1" ht="12.75"/>
    <row r="2584" s="53" customFormat="1" ht="12.75"/>
    <row r="2585" s="53" customFormat="1" ht="12.75"/>
    <row r="2586" s="53" customFormat="1" ht="12.75"/>
    <row r="2587" s="53" customFormat="1" ht="12.75"/>
    <row r="2588" s="53" customFormat="1" ht="12.75"/>
    <row r="2589" s="53" customFormat="1" ht="12.75"/>
    <row r="2590" s="53" customFormat="1" ht="12.75"/>
    <row r="2591" s="53" customFormat="1" ht="12.75"/>
    <row r="2592" s="53" customFormat="1" ht="12.75"/>
    <row r="2593" s="53" customFormat="1" ht="12.75"/>
    <row r="2594" s="53" customFormat="1" ht="12.75"/>
    <row r="2595" s="53" customFormat="1" ht="12.75"/>
    <row r="2596" s="53" customFormat="1" ht="12.75"/>
    <row r="2597" s="53" customFormat="1" ht="12.75"/>
    <row r="2598" s="53" customFormat="1" ht="12.75"/>
    <row r="2599" s="53" customFormat="1" ht="12.75"/>
    <row r="2600" s="53" customFormat="1" ht="12.75"/>
    <row r="2601" s="53" customFormat="1" ht="12.75"/>
    <row r="2602" s="53" customFormat="1" ht="12.75"/>
    <row r="2603" s="53" customFormat="1" ht="12.75"/>
    <row r="2604" s="53" customFormat="1" ht="12.75"/>
    <row r="2605" s="53" customFormat="1" ht="12.75"/>
    <row r="2606" s="53" customFormat="1" ht="12.75"/>
    <row r="2607" s="53" customFormat="1" ht="12.75"/>
    <row r="2608" s="53" customFormat="1" ht="12.75"/>
    <row r="2609" s="53" customFormat="1" ht="12.75"/>
    <row r="2610" s="53" customFormat="1" ht="12.75"/>
    <row r="2611" s="53" customFormat="1" ht="12.75"/>
    <row r="2612" s="53" customFormat="1" ht="12.75"/>
    <row r="2613" s="53" customFormat="1" ht="12.75"/>
    <row r="2614" s="53" customFormat="1" ht="12.75"/>
    <row r="2615" s="53" customFormat="1" ht="12.75"/>
    <row r="2616" s="53" customFormat="1" ht="12.75"/>
    <row r="2617" s="53" customFormat="1" ht="12.75"/>
    <row r="2618" s="53" customFormat="1" ht="12.75"/>
    <row r="2619" s="53" customFormat="1" ht="12.75"/>
    <row r="2620" s="53" customFormat="1" ht="12.75"/>
    <row r="2621" s="53" customFormat="1" ht="12.75"/>
    <row r="2622" s="53" customFormat="1" ht="12.75"/>
    <row r="2623" s="53" customFormat="1" ht="12.75"/>
    <row r="2624" s="53" customFormat="1" ht="12.75"/>
    <row r="2625" s="53" customFormat="1" ht="12.75"/>
    <row r="2626" s="53" customFormat="1" ht="12.75"/>
    <row r="2627" s="53" customFormat="1" ht="12.75"/>
    <row r="2628" s="53" customFormat="1" ht="12.75"/>
    <row r="2629" s="53" customFormat="1" ht="12.75"/>
    <row r="2630" s="53" customFormat="1" ht="12.75"/>
    <row r="2631" s="53" customFormat="1" ht="12.75"/>
    <row r="2632" s="53" customFormat="1" ht="12.75"/>
    <row r="2633" s="53" customFormat="1" ht="12.75"/>
    <row r="2634" s="53" customFormat="1" ht="12.75"/>
    <row r="2635" s="53" customFormat="1" ht="12.75"/>
    <row r="2636" s="53" customFormat="1" ht="12.75"/>
    <row r="2637" s="53" customFormat="1" ht="12.75"/>
    <row r="2638" s="53" customFormat="1" ht="12.75"/>
    <row r="2639" s="53" customFormat="1" ht="12.75"/>
    <row r="2640" s="53" customFormat="1" ht="12.75"/>
    <row r="2641" s="53" customFormat="1" ht="12.75"/>
    <row r="2642" s="53" customFormat="1" ht="12.75"/>
    <row r="2643" s="53" customFormat="1" ht="12.75"/>
    <row r="2644" s="53" customFormat="1" ht="12.75"/>
    <row r="2645" s="53" customFormat="1" ht="12.75"/>
    <row r="2646" s="53" customFormat="1" ht="12.75"/>
    <row r="2647" s="53" customFormat="1" ht="12.75"/>
    <row r="2648" s="53" customFormat="1" ht="12.75"/>
    <row r="2649" s="53" customFormat="1" ht="12.75"/>
    <row r="2650" s="53" customFormat="1" ht="12.75"/>
    <row r="2651" s="53" customFormat="1" ht="12.75"/>
    <row r="2652" s="53" customFormat="1" ht="12.75"/>
    <row r="2653" s="53" customFormat="1" ht="12.75"/>
    <row r="2654" s="53" customFormat="1" ht="12.75"/>
    <row r="2655" s="53" customFormat="1" ht="12.75"/>
    <row r="2656" s="53" customFormat="1" ht="12.75"/>
    <row r="2657" s="53" customFormat="1" ht="12.75"/>
    <row r="2658" s="53" customFormat="1" ht="12.75"/>
    <row r="2659" s="53" customFormat="1" ht="12.75"/>
    <row r="2660" s="53" customFormat="1" ht="12.75"/>
    <row r="2661" s="53" customFormat="1" ht="12.75"/>
    <row r="2662" s="53" customFormat="1" ht="12.75"/>
    <row r="2663" s="53" customFormat="1" ht="12.75"/>
    <row r="2664" s="53" customFormat="1" ht="12.75"/>
    <row r="2665" s="53" customFormat="1" ht="12.75"/>
    <row r="2666" s="53" customFormat="1" ht="12.75"/>
    <row r="2667" s="53" customFormat="1" ht="12.75"/>
    <row r="2668" s="53" customFormat="1" ht="12.75"/>
    <row r="2669" s="53" customFormat="1" ht="12.75"/>
    <row r="2670" s="53" customFormat="1" ht="12.75"/>
    <row r="2671" s="53" customFormat="1" ht="12.75"/>
    <row r="2672" s="53" customFormat="1" ht="12.75"/>
    <row r="2673" s="53" customFormat="1" ht="12.75"/>
    <row r="2674" s="53" customFormat="1" ht="12.75"/>
    <row r="2675" s="53" customFormat="1" ht="12.75"/>
    <row r="2676" s="53" customFormat="1" ht="12.75"/>
    <row r="2677" s="53" customFormat="1" ht="12.75"/>
    <row r="2678" s="53" customFormat="1" ht="12.75"/>
    <row r="2679" s="53" customFormat="1" ht="12.75"/>
    <row r="2680" s="53" customFormat="1" ht="12.75"/>
    <row r="2681" s="53" customFormat="1" ht="12.75"/>
    <row r="2682" s="53" customFormat="1" ht="12.75"/>
    <row r="2683" s="53" customFormat="1" ht="12.75"/>
    <row r="2684" s="53" customFormat="1" ht="12.75"/>
    <row r="2685" s="53" customFormat="1" ht="12.75"/>
    <row r="2686" s="53" customFormat="1" ht="12.75"/>
    <row r="2687" s="53" customFormat="1" ht="12.75"/>
    <row r="2688" s="53" customFormat="1" ht="12.75"/>
    <row r="2689" s="53" customFormat="1" ht="12.75"/>
    <row r="2690" s="53" customFormat="1" ht="12.75"/>
    <row r="2691" s="53" customFormat="1" ht="12.75"/>
    <row r="2692" s="53" customFormat="1" ht="12.75"/>
    <row r="2693" s="53" customFormat="1" ht="12.75"/>
    <row r="2694" s="53" customFormat="1" ht="12.75"/>
    <row r="2695" s="53" customFormat="1" ht="12.75"/>
    <row r="2696" s="53" customFormat="1" ht="12.75"/>
    <row r="2697" s="53" customFormat="1" ht="12.75"/>
    <row r="2698" s="53" customFormat="1" ht="12.75"/>
    <row r="2699" s="53" customFormat="1" ht="12.75"/>
    <row r="2700" s="53" customFormat="1" ht="12.75"/>
    <row r="2701" s="53" customFormat="1" ht="12.75"/>
    <row r="2702" s="53" customFormat="1" ht="12.75"/>
    <row r="2703" s="53" customFormat="1" ht="12.75"/>
    <row r="2704" s="53" customFormat="1" ht="12.75"/>
    <row r="2705" s="53" customFormat="1" ht="12.75"/>
    <row r="2706" s="53" customFormat="1" ht="12.75"/>
    <row r="2707" s="53" customFormat="1" ht="12.75"/>
    <row r="2708" s="53" customFormat="1" ht="12.75"/>
    <row r="2709" s="53" customFormat="1" ht="12.75"/>
    <row r="2710" s="53" customFormat="1" ht="12.75"/>
    <row r="2711" s="53" customFormat="1" ht="12.75"/>
    <row r="2712" s="53" customFormat="1" ht="12.75"/>
    <row r="2713" s="53" customFormat="1" ht="12.75"/>
    <row r="2714" s="53" customFormat="1" ht="12.75"/>
    <row r="2715" s="53" customFormat="1" ht="12.75"/>
    <row r="2716" s="53" customFormat="1" ht="12.75"/>
    <row r="2717" s="53" customFormat="1" ht="12.75"/>
    <row r="2718" s="53" customFormat="1" ht="12.75"/>
    <row r="2719" s="53" customFormat="1" ht="12.75"/>
    <row r="2720" s="53" customFormat="1" ht="12.75"/>
    <row r="2721" s="53" customFormat="1" ht="12.75"/>
    <row r="2722" s="53" customFormat="1" ht="12.75"/>
    <row r="2723" s="53" customFormat="1" ht="12.75"/>
    <row r="2724" s="53" customFormat="1" ht="12.75"/>
    <row r="2725" s="53" customFormat="1" ht="12.75"/>
    <row r="2726" s="53" customFormat="1" ht="12.75"/>
    <row r="2727" s="53" customFormat="1" ht="12.75"/>
    <row r="2728" s="53" customFormat="1" ht="12.75"/>
    <row r="2729" s="53" customFormat="1" ht="12.75"/>
    <row r="2730" s="53" customFormat="1" ht="12.75"/>
    <row r="2731" s="53" customFormat="1" ht="12.75"/>
    <row r="2732" s="53" customFormat="1" ht="12.75"/>
    <row r="2733" s="53" customFormat="1" ht="12.75"/>
    <row r="2734" s="53" customFormat="1" ht="12.75"/>
    <row r="2735" s="53" customFormat="1" ht="12.75"/>
    <row r="2736" s="53" customFormat="1" ht="12.75"/>
    <row r="2737" s="53" customFormat="1" ht="12.75"/>
    <row r="2738" s="53" customFormat="1" ht="12.75"/>
    <row r="2739" s="53" customFormat="1" ht="12.75"/>
    <row r="2740" s="53" customFormat="1" ht="12.75"/>
    <row r="2741" s="53" customFormat="1" ht="12.75"/>
    <row r="2742" s="53" customFormat="1" ht="12.75"/>
    <row r="2743" s="53" customFormat="1" ht="12.75"/>
    <row r="2744" s="53" customFormat="1" ht="12.75"/>
    <row r="2745" s="53" customFormat="1" ht="12.75"/>
    <row r="2746" s="53" customFormat="1" ht="12.75"/>
    <row r="2747" s="53" customFormat="1" ht="12.75"/>
    <row r="2748" s="53" customFormat="1" ht="12.75"/>
    <row r="2749" s="53" customFormat="1" ht="12.75"/>
    <row r="2750" s="53" customFormat="1" ht="12.75"/>
    <row r="2751" s="53" customFormat="1" ht="12.75"/>
    <row r="2752" s="53" customFormat="1" ht="12.75"/>
    <row r="2753" s="53" customFormat="1" ht="12.75"/>
    <row r="2754" s="53" customFormat="1" ht="12.75"/>
    <row r="2755" s="53" customFormat="1" ht="12.75"/>
    <row r="2756" s="53" customFormat="1" ht="12.75"/>
    <row r="2757" s="53" customFormat="1" ht="12.75"/>
    <row r="2758" s="53" customFormat="1" ht="12.75"/>
    <row r="2759" s="53" customFormat="1" ht="12.75"/>
    <row r="2760" s="53" customFormat="1" ht="12.75"/>
    <row r="2761" s="53" customFormat="1" ht="12.75"/>
    <row r="2762" s="53" customFormat="1" ht="12.75"/>
    <row r="2763" s="53" customFormat="1" ht="12.75"/>
    <row r="2764" s="53" customFormat="1" ht="12.75"/>
    <row r="2765" s="53" customFormat="1" ht="12.75"/>
    <row r="2766" s="53" customFormat="1" ht="12.75"/>
    <row r="2767" s="53" customFormat="1" ht="12.75"/>
    <row r="2768" s="53" customFormat="1" ht="12.75"/>
    <row r="2769" s="53" customFormat="1" ht="12.75"/>
    <row r="2770" s="53" customFormat="1" ht="12.75"/>
    <row r="2771" s="53" customFormat="1" ht="12.75"/>
    <row r="2772" s="53" customFormat="1" ht="12.75"/>
    <row r="2773" s="53" customFormat="1" ht="12.75"/>
    <row r="2774" s="53" customFormat="1" ht="12.75"/>
    <row r="2775" s="53" customFormat="1" ht="12.75"/>
    <row r="2776" s="53" customFormat="1" ht="12.75"/>
    <row r="2777" s="53" customFormat="1" ht="12.75"/>
    <row r="2778" s="53" customFormat="1" ht="12.75"/>
    <row r="2779" s="53" customFormat="1" ht="12.75"/>
    <row r="2780" s="53" customFormat="1" ht="12.75"/>
    <row r="2781" s="53" customFormat="1" ht="12.75"/>
    <row r="2782" s="53" customFormat="1" ht="12.75"/>
    <row r="2783" s="53" customFormat="1" ht="12.75"/>
    <row r="2784" s="53" customFormat="1" ht="12.75"/>
    <row r="2785" s="53" customFormat="1" ht="12.75"/>
    <row r="2786" s="53" customFormat="1" ht="12.75"/>
    <row r="2787" s="53" customFormat="1" ht="12.75"/>
    <row r="2788" s="53" customFormat="1" ht="12.75"/>
    <row r="2789" s="53" customFormat="1" ht="12.75"/>
    <row r="2790" s="53" customFormat="1" ht="12.75"/>
    <row r="2791" s="53" customFormat="1" ht="12.75"/>
    <row r="2792" s="53" customFormat="1" ht="12.75"/>
    <row r="2793" s="53" customFormat="1" ht="12.75"/>
    <row r="2794" s="53" customFormat="1" ht="12.75"/>
    <row r="2795" s="53" customFormat="1" ht="12.75"/>
    <row r="2796" s="53" customFormat="1" ht="12.75"/>
    <row r="2797" s="53" customFormat="1" ht="12.75"/>
    <row r="2798" s="53" customFormat="1" ht="12.75"/>
    <row r="2799" s="53" customFormat="1" ht="12.75"/>
    <row r="2800" s="53" customFormat="1" ht="12.75"/>
    <row r="2801" s="53" customFormat="1" ht="12.75"/>
    <row r="2802" s="53" customFormat="1" ht="12.75"/>
    <row r="2803" s="53" customFormat="1" ht="12.75"/>
    <row r="2804" s="53" customFormat="1" ht="12.75"/>
    <row r="2805" s="53" customFormat="1" ht="12.75"/>
    <row r="2806" s="53" customFormat="1" ht="12.75"/>
    <row r="2807" s="53" customFormat="1" ht="12.75"/>
    <row r="2808" s="53" customFormat="1" ht="12.75"/>
    <row r="2809" s="53" customFormat="1" ht="12.75"/>
    <row r="2810" s="53" customFormat="1" ht="12.75"/>
    <row r="2811" s="53" customFormat="1" ht="12.75"/>
    <row r="2812" s="53" customFormat="1" ht="12.75"/>
    <row r="2813" s="53" customFormat="1" ht="12.75"/>
    <row r="2814" s="53" customFormat="1" ht="12.75"/>
    <row r="2815" s="53" customFormat="1" ht="12.75"/>
    <row r="2816" s="53" customFormat="1" ht="12.75"/>
    <row r="2817" s="53" customFormat="1" ht="12.75"/>
    <row r="2818" s="53" customFormat="1" ht="12.75"/>
    <row r="2819" s="53" customFormat="1" ht="12.75"/>
    <row r="2820" s="53" customFormat="1" ht="12.75"/>
    <row r="2821" s="53" customFormat="1" ht="12.75"/>
    <row r="2822" s="53" customFormat="1" ht="12.75"/>
    <row r="2823" s="53" customFormat="1" ht="12.75"/>
    <row r="2824" s="53" customFormat="1" ht="12.75"/>
    <row r="2825" s="53" customFormat="1" ht="12.75"/>
    <row r="2826" s="53" customFormat="1" ht="12.75"/>
    <row r="2827" s="53" customFormat="1" ht="12.75"/>
    <row r="2828" s="53" customFormat="1" ht="12.75"/>
    <row r="2829" s="53" customFormat="1" ht="12.75"/>
    <row r="2830" s="53" customFormat="1" ht="12.75"/>
    <row r="2831" s="53" customFormat="1" ht="12.75"/>
    <row r="2832" s="53" customFormat="1" ht="12.75"/>
    <row r="2833" s="53" customFormat="1" ht="12.75"/>
    <row r="2834" s="53" customFormat="1" ht="12.75"/>
    <row r="2835" s="53" customFormat="1" ht="12.75"/>
    <row r="2836" s="53" customFormat="1" ht="12.75"/>
    <row r="2837" s="53" customFormat="1" ht="12.75"/>
    <row r="2838" s="53" customFormat="1" ht="12.75"/>
    <row r="2839" s="53" customFormat="1" ht="12.75"/>
    <row r="2840" s="53" customFormat="1" ht="12.75"/>
    <row r="2841" s="53" customFormat="1" ht="12.75"/>
    <row r="2842" s="53" customFormat="1" ht="12.75"/>
    <row r="2843" s="53" customFormat="1" ht="12.75"/>
    <row r="2844" s="53" customFormat="1" ht="12.75"/>
    <row r="2845" s="53" customFormat="1" ht="12.75"/>
    <row r="2846" s="53" customFormat="1" ht="12.75"/>
    <row r="2847" s="53" customFormat="1" ht="12.75"/>
    <row r="2848" s="53" customFormat="1" ht="12.75"/>
    <row r="2849" s="53" customFormat="1" ht="12.75"/>
    <row r="2850" s="53" customFormat="1" ht="12.75"/>
    <row r="2851" s="53" customFormat="1" ht="12.75"/>
    <row r="2852" s="53" customFormat="1" ht="12.75"/>
    <row r="2853" s="53" customFormat="1" ht="12.75"/>
    <row r="2854" s="53" customFormat="1" ht="12.75"/>
    <row r="2855" s="53" customFormat="1" ht="12.75"/>
    <row r="2856" s="53" customFormat="1" ht="12.75"/>
    <row r="2857" s="53" customFormat="1" ht="12.75"/>
    <row r="2858" s="53" customFormat="1" ht="12.75"/>
    <row r="2859" s="53" customFormat="1" ht="12.75"/>
    <row r="2860" s="53" customFormat="1" ht="12.75"/>
    <row r="2861" s="53" customFormat="1" ht="12.75"/>
    <row r="2862" s="53" customFormat="1" ht="12.75"/>
    <row r="2863" s="53" customFormat="1" ht="12.75"/>
    <row r="2864" s="53" customFormat="1" ht="12.75"/>
    <row r="2865" s="53" customFormat="1" ht="12.75"/>
    <row r="2866" s="53" customFormat="1" ht="12.75"/>
    <row r="2867" s="53" customFormat="1" ht="12.75"/>
    <row r="2868" s="53" customFormat="1" ht="12.75"/>
    <row r="2869" s="53" customFormat="1" ht="12.75"/>
    <row r="2870" s="53" customFormat="1" ht="12.75"/>
    <row r="2871" s="53" customFormat="1" ht="12.75"/>
    <row r="2872" s="53" customFormat="1" ht="12.75"/>
    <row r="2873" s="53" customFormat="1" ht="12.75"/>
    <row r="2874" s="53" customFormat="1" ht="12.75"/>
    <row r="2875" s="53" customFormat="1" ht="12.75"/>
    <row r="2876" s="53" customFormat="1" ht="12.75"/>
    <row r="2877" s="53" customFormat="1" ht="12.75"/>
    <row r="2878" s="53" customFormat="1" ht="12.75"/>
    <row r="2879" s="53" customFormat="1" ht="12.75"/>
    <row r="2880" s="53" customFormat="1" ht="12.75"/>
    <row r="2881" s="53" customFormat="1" ht="12.75"/>
    <row r="2882" s="53" customFormat="1" ht="12.75"/>
    <row r="2883" s="53" customFormat="1" ht="12.75"/>
    <row r="2884" s="53" customFormat="1" ht="12.75"/>
    <row r="2885" s="53" customFormat="1" ht="12.75"/>
    <row r="2886" s="53" customFormat="1" ht="12.75"/>
    <row r="2887" s="53" customFormat="1" ht="12.75"/>
    <row r="2888" s="53" customFormat="1" ht="12.75"/>
    <row r="2889" s="53" customFormat="1" ht="12.75"/>
    <row r="2890" s="53" customFormat="1" ht="12.75"/>
    <row r="2891" s="53" customFormat="1" ht="12.75"/>
    <row r="2892" s="53" customFormat="1" ht="12.75"/>
    <row r="2893" s="53" customFormat="1" ht="12.75"/>
    <row r="2894" s="53" customFormat="1" ht="12.75"/>
    <row r="2895" s="53" customFormat="1" ht="12.75"/>
    <row r="2896" s="53" customFormat="1" ht="12.75"/>
    <row r="2897" s="53" customFormat="1" ht="12.75"/>
    <row r="2898" s="53" customFormat="1" ht="12.75"/>
    <row r="2899" s="53" customFormat="1" ht="12.75"/>
    <row r="2900" s="53" customFormat="1" ht="12.75"/>
    <row r="2901" s="53" customFormat="1" ht="12.75"/>
    <row r="2902" s="53" customFormat="1" ht="12.75"/>
    <row r="2903" s="53" customFormat="1" ht="12.75"/>
    <row r="2904" s="53" customFormat="1" ht="12.75"/>
    <row r="2905" s="53" customFormat="1" ht="12.75"/>
    <row r="2906" s="53" customFormat="1" ht="12.75"/>
    <row r="2907" s="53" customFormat="1" ht="12.75"/>
    <row r="2908" s="53" customFormat="1" ht="12.75"/>
    <row r="2909" s="53" customFormat="1" ht="12.75"/>
    <row r="2910" s="53" customFormat="1" ht="12.75"/>
    <row r="2911" s="53" customFormat="1" ht="12.75"/>
    <row r="2912" s="53" customFormat="1" ht="12.75"/>
    <row r="2913" s="53" customFormat="1" ht="12.75"/>
    <row r="2914" s="53" customFormat="1" ht="12.75"/>
    <row r="2915" s="53" customFormat="1" ht="12.75"/>
    <row r="2916" s="53" customFormat="1" ht="12.75"/>
    <row r="2917" s="53" customFormat="1" ht="12.75"/>
    <row r="2918" s="53" customFormat="1" ht="12.75"/>
    <row r="2919" s="53" customFormat="1" ht="12.75"/>
    <row r="2920" s="53" customFormat="1" ht="12.75"/>
    <row r="2921" s="53" customFormat="1" ht="12.75"/>
    <row r="2922" s="53" customFormat="1" ht="12.75"/>
    <row r="2923" s="53" customFormat="1" ht="12.75"/>
    <row r="2924" s="53" customFormat="1" ht="12.75"/>
    <row r="2925" s="53" customFormat="1" ht="12.75"/>
    <row r="2926" s="53" customFormat="1" ht="12.75"/>
    <row r="2927" s="53" customFormat="1" ht="12.75"/>
    <row r="2928" s="53" customFormat="1" ht="12.75"/>
    <row r="2929" s="53" customFormat="1" ht="12.75"/>
    <row r="2930" s="53" customFormat="1" ht="12.75"/>
    <row r="2931" s="53" customFormat="1" ht="12.75"/>
    <row r="2932" s="53" customFormat="1" ht="12.75"/>
    <row r="2933" s="53" customFormat="1" ht="12.75"/>
    <row r="2934" s="53" customFormat="1" ht="12.75"/>
    <row r="2935" s="53" customFormat="1" ht="12.75"/>
    <row r="2936" s="53" customFormat="1" ht="12.75"/>
    <row r="2937" s="53" customFormat="1" ht="12.75"/>
    <row r="2938" s="53" customFormat="1" ht="12.75"/>
    <row r="2939" s="53" customFormat="1" ht="12.75"/>
    <row r="2940" s="53" customFormat="1" ht="12.75"/>
    <row r="2941" s="53" customFormat="1" ht="12.75"/>
    <row r="2942" s="53" customFormat="1" ht="12.75"/>
    <row r="2943" s="53" customFormat="1" ht="12.75"/>
    <row r="2944" s="53" customFormat="1" ht="12.75"/>
    <row r="2945" s="53" customFormat="1" ht="12.75"/>
    <row r="2946" s="53" customFormat="1" ht="12.75"/>
    <row r="2947" s="53" customFormat="1" ht="12.75"/>
    <row r="2948" s="53" customFormat="1" ht="12.75"/>
    <row r="2949" s="53" customFormat="1" ht="12.75"/>
    <row r="2950" s="53" customFormat="1" ht="12.75"/>
    <row r="2951" s="53" customFormat="1" ht="12.75"/>
    <row r="2952" s="53" customFormat="1" ht="12.75"/>
    <row r="2953" s="53" customFormat="1" ht="12.75"/>
    <row r="2954" s="53" customFormat="1" ht="12.75"/>
    <row r="2955" s="53" customFormat="1" ht="12.75"/>
    <row r="2956" s="53" customFormat="1" ht="12.75"/>
    <row r="2957" s="53" customFormat="1" ht="12.75"/>
    <row r="2958" s="53" customFormat="1" ht="12.75"/>
    <row r="2959" s="53" customFormat="1" ht="12.75"/>
    <row r="2960" s="53" customFormat="1" ht="12.75"/>
    <row r="2961" s="53" customFormat="1" ht="12.75"/>
    <row r="2962" s="53" customFormat="1" ht="12.75"/>
    <row r="2963" s="53" customFormat="1" ht="12.75"/>
    <row r="2964" s="53" customFormat="1" ht="12.75"/>
    <row r="2965" s="53" customFormat="1" ht="12.75"/>
    <row r="2966" s="53" customFormat="1" ht="12.75"/>
    <row r="2967" s="53" customFormat="1" ht="12.75"/>
    <row r="2968" s="53" customFormat="1" ht="12.75"/>
    <row r="2969" s="53" customFormat="1" ht="12.75"/>
    <row r="2970" s="53" customFormat="1" ht="12.75"/>
    <row r="2971" s="53" customFormat="1" ht="12.75"/>
    <row r="2972" s="53" customFormat="1" ht="12.75"/>
    <row r="2973" s="53" customFormat="1" ht="12.75"/>
    <row r="2974" s="53" customFormat="1" ht="12.75"/>
    <row r="2975" s="53" customFormat="1" ht="12.75"/>
    <row r="2976" s="53" customFormat="1" ht="12.75"/>
    <row r="2977" s="53" customFormat="1" ht="12.75"/>
    <row r="2978" s="53" customFormat="1" ht="12.75"/>
    <row r="2979" s="53" customFormat="1" ht="12.75"/>
    <row r="2980" s="53" customFormat="1" ht="12.75"/>
    <row r="2981" s="53" customFormat="1" ht="12.75"/>
    <row r="2982" s="53" customFormat="1" ht="12.75"/>
    <row r="2983" s="53" customFormat="1" ht="12.75"/>
    <row r="2984" s="53" customFormat="1" ht="12.75"/>
    <row r="2985" s="53" customFormat="1" ht="12.75"/>
    <row r="2986" s="53" customFormat="1" ht="12.75"/>
    <row r="2987" s="53" customFormat="1" ht="12.75"/>
    <row r="2988" s="53" customFormat="1" ht="12.75"/>
    <row r="2989" s="53" customFormat="1" ht="12.75"/>
    <row r="2990" s="53" customFormat="1" ht="12.75"/>
    <row r="2991" s="53" customFormat="1" ht="12.75"/>
    <row r="2992" s="53" customFormat="1" ht="12.75"/>
    <row r="2993" s="53" customFormat="1" ht="12.75"/>
    <row r="2994" s="53" customFormat="1" ht="12.75"/>
    <row r="2995" s="53" customFormat="1" ht="12.75"/>
    <row r="2996" s="53" customFormat="1" ht="12.75"/>
    <row r="2997" s="53" customFormat="1" ht="12.75"/>
    <row r="2998" s="53" customFormat="1" ht="12.75"/>
    <row r="2999" s="53" customFormat="1" ht="12.75"/>
    <row r="3000" s="53" customFormat="1" ht="12.75"/>
    <row r="3001" s="53" customFormat="1" ht="12.75"/>
    <row r="3002" s="53" customFormat="1" ht="12.75"/>
    <row r="3003" s="53" customFormat="1" ht="12.75"/>
    <row r="3004" s="53" customFormat="1" ht="12.75"/>
    <row r="3005" s="53" customFormat="1" ht="12.75"/>
    <row r="3006" s="53" customFormat="1" ht="12.75"/>
    <row r="3007" s="53" customFormat="1" ht="12.75"/>
    <row r="3008" s="53" customFormat="1" ht="12.75"/>
    <row r="3009" s="53" customFormat="1" ht="12.75"/>
    <row r="3010" s="53" customFormat="1" ht="12.75"/>
    <row r="3011" s="53" customFormat="1" ht="12.75"/>
    <row r="3012" s="53" customFormat="1" ht="12.75"/>
    <row r="3013" s="53" customFormat="1" ht="12.75"/>
    <row r="3014" s="53" customFormat="1" ht="12.75"/>
    <row r="3015" s="53" customFormat="1" ht="12.75"/>
    <row r="3016" s="53" customFormat="1" ht="12.75"/>
    <row r="3017" s="53" customFormat="1" ht="12.75"/>
    <row r="3018" s="53" customFormat="1" ht="12.75"/>
    <row r="3019" s="53" customFormat="1" ht="12.75"/>
    <row r="3020" s="53" customFormat="1" ht="12.75"/>
    <row r="3021" s="53" customFormat="1" ht="12.75"/>
    <row r="3022" s="53" customFormat="1" ht="12.75"/>
    <row r="3023" s="53" customFormat="1" ht="12.75"/>
    <row r="3024" s="53" customFormat="1" ht="12.75"/>
    <row r="3025" s="53" customFormat="1" ht="12.75"/>
    <row r="3026" s="53" customFormat="1" ht="12.75"/>
    <row r="3027" s="53" customFormat="1" ht="12.75"/>
    <row r="3028" s="53" customFormat="1" ht="12.75"/>
    <row r="3029" s="53" customFormat="1" ht="12.75"/>
    <row r="3030" s="53" customFormat="1" ht="12.75"/>
    <row r="3031" s="53" customFormat="1" ht="12.75"/>
    <row r="3032" s="53" customFormat="1" ht="12.75"/>
    <row r="3033" s="53" customFormat="1" ht="12.75"/>
    <row r="3034" s="53" customFormat="1" ht="12.75"/>
    <row r="3035" s="53" customFormat="1" ht="12.75"/>
    <row r="3036" s="53" customFormat="1" ht="12.75"/>
    <row r="3037" s="53" customFormat="1" ht="12.75"/>
    <row r="3038" s="53" customFormat="1" ht="12.75"/>
    <row r="3039" s="53" customFormat="1" ht="12.75"/>
    <row r="3040" s="53" customFormat="1" ht="12.75"/>
    <row r="3041" s="53" customFormat="1" ht="12.75"/>
    <row r="3042" s="53" customFormat="1" ht="12.75"/>
    <row r="3043" s="53" customFormat="1" ht="12.75"/>
    <row r="3044" s="53" customFormat="1" ht="12.75"/>
    <row r="3045" s="53" customFormat="1" ht="12.75"/>
    <row r="3046" s="53" customFormat="1" ht="12.75"/>
    <row r="3047" s="53" customFormat="1" ht="12.75"/>
    <row r="3048" s="53" customFormat="1" ht="12.75"/>
    <row r="3049" s="53" customFormat="1" ht="12.75"/>
    <row r="3050" s="53" customFormat="1" ht="12.75"/>
    <row r="3051" s="53" customFormat="1" ht="12.75"/>
    <row r="3052" s="53" customFormat="1" ht="12.75"/>
    <row r="3053" s="53" customFormat="1" ht="12.75"/>
    <row r="3054" s="53" customFormat="1" ht="12.75"/>
    <row r="3055" s="53" customFormat="1" ht="12.75"/>
    <row r="3056" s="53" customFormat="1" ht="12.75"/>
    <row r="3057" s="53" customFormat="1" ht="12.75"/>
    <row r="3058" s="53" customFormat="1" ht="12.75"/>
    <row r="3059" s="53" customFormat="1" ht="12.75"/>
    <row r="3060" s="53" customFormat="1" ht="12.75"/>
    <row r="3061" s="53" customFormat="1" ht="12.75"/>
    <row r="3062" s="53" customFormat="1" ht="12.75"/>
    <row r="3063" s="53" customFormat="1" ht="12.75"/>
    <row r="3064" s="53" customFormat="1" ht="12.75"/>
    <row r="3065" s="53" customFormat="1" ht="12.75"/>
    <row r="3066" s="53" customFormat="1" ht="12.75"/>
    <row r="3067" s="53" customFormat="1" ht="12.75"/>
    <row r="3068" s="53" customFormat="1" ht="12.75"/>
    <row r="3069" s="53" customFormat="1" ht="12.75"/>
    <row r="3070" s="53" customFormat="1" ht="12.75"/>
    <row r="3071" s="53" customFormat="1" ht="12.75"/>
    <row r="3072" s="53" customFormat="1" ht="12.75"/>
    <row r="3073" s="53" customFormat="1" ht="12.75"/>
    <row r="3074" s="53" customFormat="1" ht="12.75"/>
    <row r="3075" s="53" customFormat="1" ht="12.75"/>
    <row r="3076" s="53" customFormat="1" ht="12.75"/>
    <row r="3077" s="53" customFormat="1" ht="12.75"/>
    <row r="3078" s="53" customFormat="1" ht="12.75"/>
    <row r="3079" s="53" customFormat="1" ht="12.75"/>
    <row r="3080" s="53" customFormat="1" ht="12.75"/>
    <row r="3081" s="53" customFormat="1" ht="12.75"/>
    <row r="3082" s="53" customFormat="1" ht="12.75"/>
    <row r="3083" s="53" customFormat="1" ht="12.75"/>
    <row r="3084" s="53" customFormat="1" ht="12.75"/>
    <row r="3085" s="53" customFormat="1" ht="12.75"/>
    <row r="3086" s="53" customFormat="1" ht="12.75"/>
    <row r="3087" s="53" customFormat="1" ht="12.75"/>
    <row r="3088" s="53" customFormat="1" ht="12.75"/>
    <row r="3089" s="53" customFormat="1" ht="12.75"/>
    <row r="3090" s="53" customFormat="1" ht="12.75"/>
    <row r="3091" s="53" customFormat="1" ht="12.75"/>
    <row r="3092" s="53" customFormat="1" ht="12.75"/>
    <row r="3093" s="53" customFormat="1" ht="12.75"/>
    <row r="3094" s="53" customFormat="1" ht="12.75"/>
    <row r="3095" s="53" customFormat="1" ht="12.75"/>
    <row r="3096" s="53" customFormat="1" ht="12.75"/>
    <row r="3097" s="53" customFormat="1" ht="12.75"/>
    <row r="3098" s="53" customFormat="1" ht="12.75"/>
    <row r="3099" s="53" customFormat="1" ht="12.75"/>
    <row r="3100" s="53" customFormat="1" ht="12.75"/>
    <row r="3101" s="53" customFormat="1" ht="12.75"/>
    <row r="3102" s="53" customFormat="1" ht="12.75"/>
    <row r="3103" s="53" customFormat="1" ht="12.75"/>
    <row r="3104" s="53" customFormat="1" ht="12.75"/>
    <row r="3105" s="53" customFormat="1" ht="12.75"/>
    <row r="3106" s="53" customFormat="1" ht="12.75"/>
    <row r="3107" s="53" customFormat="1" ht="12.75"/>
    <row r="3108" s="53" customFormat="1" ht="12.75"/>
    <row r="3109" s="53" customFormat="1" ht="12.75"/>
    <row r="3110" s="53" customFormat="1" ht="12.75"/>
    <row r="3111" s="53" customFormat="1" ht="12.75"/>
    <row r="3112" s="53" customFormat="1" ht="12.75"/>
    <row r="3113" s="53" customFormat="1" ht="12.75"/>
    <row r="3114" s="53" customFormat="1" ht="12.75"/>
    <row r="3115" s="53" customFormat="1" ht="12.75"/>
    <row r="3116" s="53" customFormat="1" ht="12.75"/>
    <row r="3117" s="53" customFormat="1" ht="12.75"/>
    <row r="3118" s="53" customFormat="1" ht="12.75"/>
    <row r="3119" s="53" customFormat="1" ht="12.75"/>
    <row r="3120" s="53" customFormat="1" ht="12.75"/>
    <row r="3121" s="53" customFormat="1" ht="12.75"/>
    <row r="3122" s="53" customFormat="1" ht="12.75"/>
    <row r="3123" s="53" customFormat="1" ht="12.75"/>
    <row r="3124" s="53" customFormat="1" ht="12.75"/>
    <row r="3125" s="53" customFormat="1" ht="12.75"/>
    <row r="3126" s="53" customFormat="1" ht="12.75"/>
    <row r="3127" s="53" customFormat="1" ht="12.75"/>
    <row r="3128" s="53" customFormat="1" ht="12.75"/>
    <row r="3129" s="53" customFormat="1" ht="12.75"/>
    <row r="3130" s="53" customFormat="1" ht="12.75"/>
    <row r="3131" s="53" customFormat="1" ht="12.75"/>
    <row r="3132" s="53" customFormat="1" ht="12.75"/>
    <row r="3133" s="53" customFormat="1" ht="12.75"/>
    <row r="3134" s="53" customFormat="1" ht="12.75"/>
    <row r="3135" s="53" customFormat="1" ht="12.75"/>
    <row r="3136" s="53" customFormat="1" ht="12.75"/>
    <row r="3137" s="53" customFormat="1" ht="12.75"/>
    <row r="3138" s="53" customFormat="1" ht="12.75"/>
    <row r="3139" s="53" customFormat="1" ht="12.75"/>
    <row r="3140" s="53" customFormat="1" ht="12.75"/>
    <row r="3141" s="53" customFormat="1" ht="12.75"/>
    <row r="3142" s="53" customFormat="1" ht="12.75"/>
    <row r="3143" s="53" customFormat="1" ht="12.75"/>
    <row r="3144" s="53" customFormat="1" ht="12.75"/>
    <row r="3145" s="53" customFormat="1" ht="12.75"/>
    <row r="3146" s="53" customFormat="1" ht="12.75"/>
    <row r="3147" s="53" customFormat="1" ht="12.75"/>
    <row r="3148" s="53" customFormat="1" ht="12.75"/>
    <row r="3149" s="53" customFormat="1" ht="12.75"/>
    <row r="3150" s="53" customFormat="1" ht="12.75"/>
    <row r="3151" s="53" customFormat="1" ht="12.75"/>
    <row r="3152" s="53" customFormat="1" ht="12.75"/>
    <row r="3153" s="53" customFormat="1" ht="12.75"/>
    <row r="3154" s="53" customFormat="1" ht="12.75"/>
    <row r="3155" s="53" customFormat="1" ht="12.75"/>
    <row r="3156" s="53" customFormat="1" ht="12.75"/>
    <row r="3157" s="53" customFormat="1" ht="12.75"/>
    <row r="3158" s="53" customFormat="1" ht="12.75"/>
    <row r="3159" s="53" customFormat="1" ht="12.75"/>
    <row r="3160" s="53" customFormat="1" ht="12.75"/>
    <row r="3161" s="53" customFormat="1" ht="12.75"/>
    <row r="3162" s="53" customFormat="1" ht="12.75"/>
    <row r="3163" s="53" customFormat="1" ht="12.75"/>
    <row r="3164" s="53" customFormat="1" ht="12.75"/>
    <row r="3165" s="53" customFormat="1" ht="12.75"/>
    <row r="3166" s="53" customFormat="1" ht="12.75"/>
    <row r="3167" s="53" customFormat="1" ht="12.75"/>
    <row r="3168" s="53" customFormat="1" ht="12.75"/>
    <row r="3169" s="53" customFormat="1" ht="12.75"/>
    <row r="3170" s="53" customFormat="1" ht="12.75"/>
    <row r="3171" s="53" customFormat="1" ht="12.75"/>
    <row r="3172" s="53" customFormat="1" ht="12.75"/>
    <row r="3173" s="53" customFormat="1" ht="12.75"/>
    <row r="3174" s="53" customFormat="1" ht="12.75"/>
    <row r="3175" s="53" customFormat="1" ht="12.75"/>
    <row r="3176" s="53" customFormat="1" ht="12.75"/>
    <row r="3177" s="53" customFormat="1" ht="12.75"/>
    <row r="3178" s="53" customFormat="1" ht="12.75"/>
    <row r="3179" s="53" customFormat="1" ht="12.75"/>
    <row r="3180" s="53" customFormat="1" ht="12.75"/>
    <row r="3181" s="53" customFormat="1" ht="12.75"/>
    <row r="3182" s="53" customFormat="1" ht="12.75"/>
    <row r="3183" s="53" customFormat="1" ht="12.75"/>
    <row r="3184" s="53" customFormat="1" ht="12.75"/>
    <row r="3185" s="53" customFormat="1" ht="12.75"/>
    <row r="3186" s="53" customFormat="1" ht="12.75"/>
    <row r="3187" s="53" customFormat="1" ht="12.75"/>
    <row r="3188" s="53" customFormat="1" ht="12.75"/>
    <row r="3189" s="53" customFormat="1" ht="12.75"/>
    <row r="3190" s="53" customFormat="1" ht="12.75"/>
    <row r="3191" s="53" customFormat="1" ht="12.75"/>
    <row r="3192" s="53" customFormat="1" ht="12.75"/>
    <row r="3193" s="53" customFormat="1" ht="12.75"/>
    <row r="3194" s="53" customFormat="1" ht="12.75"/>
    <row r="3195" s="53" customFormat="1" ht="12.75"/>
    <row r="3196" s="53" customFormat="1" ht="12.75"/>
    <row r="3197" s="53" customFormat="1" ht="12.75"/>
    <row r="3198" s="53" customFormat="1" ht="12.75"/>
    <row r="3199" s="53" customFormat="1" ht="12.75"/>
    <row r="3200" s="53" customFormat="1" ht="12.75"/>
    <row r="3201" s="53" customFormat="1" ht="12.75"/>
    <row r="3202" s="53" customFormat="1" ht="12.75"/>
    <row r="3203" s="53" customFormat="1" ht="12.75"/>
    <row r="3204" s="53" customFormat="1" ht="12.75"/>
    <row r="3205" s="53" customFormat="1" ht="12.75"/>
    <row r="3206" s="53" customFormat="1" ht="12.75"/>
    <row r="3207" s="53" customFormat="1" ht="12.75"/>
    <row r="3208" s="53" customFormat="1" ht="12.75"/>
    <row r="3209" s="53" customFormat="1" ht="12.75"/>
    <row r="3210" s="53" customFormat="1" ht="12.75"/>
    <row r="3211" s="53" customFormat="1" ht="12.75"/>
    <row r="3212" s="53" customFormat="1" ht="12.75"/>
    <row r="3213" s="53" customFormat="1" ht="12.75"/>
    <row r="3214" s="53" customFormat="1" ht="12.75"/>
    <row r="3215" s="53" customFormat="1" ht="12.75"/>
    <row r="3216" s="53" customFormat="1" ht="12.75"/>
    <row r="3217" s="53" customFormat="1" ht="12.75"/>
    <row r="3218" s="53" customFormat="1" ht="12.75"/>
    <row r="3219" s="53" customFormat="1" ht="12.75"/>
    <row r="3220" s="53" customFormat="1" ht="12.75"/>
    <row r="3221" s="53" customFormat="1" ht="12.75"/>
    <row r="3222" s="53" customFormat="1" ht="12.75"/>
    <row r="3223" s="53" customFormat="1" ht="12.75"/>
    <row r="3224" s="53" customFormat="1" ht="12.75"/>
    <row r="3225" s="53" customFormat="1" ht="12.75"/>
    <row r="3226" s="53" customFormat="1" ht="12.75"/>
    <row r="3227" s="53" customFormat="1" ht="12.75"/>
    <row r="3228" s="53" customFormat="1" ht="12.75"/>
    <row r="3229" s="53" customFormat="1" ht="12.75"/>
    <row r="3230" s="53" customFormat="1" ht="12.75"/>
    <row r="3231" s="53" customFormat="1" ht="12.75"/>
    <row r="3232" s="53" customFormat="1" ht="12.75"/>
    <row r="3233" s="53" customFormat="1" ht="12.75"/>
    <row r="3234" s="53" customFormat="1" ht="12.75"/>
    <row r="3235" s="53" customFormat="1" ht="12.75"/>
    <row r="3236" s="53" customFormat="1" ht="12.75"/>
    <row r="3237" s="53" customFormat="1" ht="12.75"/>
    <row r="3238" s="53" customFormat="1" ht="12.75"/>
    <row r="3239" s="53" customFormat="1" ht="12.75"/>
    <row r="3240" s="53" customFormat="1" ht="12.75"/>
    <row r="3241" s="53" customFormat="1" ht="12.75"/>
    <row r="3242" s="53" customFormat="1" ht="12.75"/>
    <row r="3243" s="53" customFormat="1" ht="12.75"/>
    <row r="3244" s="53" customFormat="1" ht="12.75"/>
    <row r="3245" s="53" customFormat="1" ht="12.75"/>
    <row r="3246" s="53" customFormat="1" ht="12.75"/>
    <row r="3247" s="53" customFormat="1" ht="12.75"/>
    <row r="3248" s="53" customFormat="1" ht="12.75"/>
    <row r="3249" s="53" customFormat="1" ht="12.75"/>
    <row r="3250" s="53" customFormat="1" ht="12.75"/>
    <row r="3251" s="53" customFormat="1" ht="12.75"/>
    <row r="3252" s="53" customFormat="1" ht="12.75"/>
    <row r="3253" s="53" customFormat="1" ht="12.75"/>
    <row r="3254" s="53" customFormat="1" ht="12.75"/>
    <row r="3255" s="53" customFormat="1" ht="12.75"/>
    <row r="3256" s="53" customFormat="1" ht="12.75"/>
    <row r="3257" s="53" customFormat="1" ht="12.75"/>
    <row r="3258" s="53" customFormat="1" ht="12.75"/>
    <row r="3259" s="53" customFormat="1" ht="12.75"/>
    <row r="3260" s="53" customFormat="1" ht="12.75"/>
    <row r="3261" s="53" customFormat="1" ht="12.75"/>
    <row r="3262" s="53" customFormat="1" ht="12.75"/>
    <row r="3263" s="53" customFormat="1" ht="12.75"/>
    <row r="3264" s="53" customFormat="1" ht="12.75"/>
    <row r="3265" s="53" customFormat="1" ht="12.75"/>
    <row r="3266" s="53" customFormat="1" ht="12.75"/>
    <row r="3267" s="53" customFormat="1" ht="12.75"/>
    <row r="3268" s="53" customFormat="1" ht="12.75"/>
    <row r="3269" s="53" customFormat="1" ht="12.75"/>
    <row r="3270" s="53" customFormat="1" ht="12.75"/>
    <row r="3271" s="53" customFormat="1" ht="12.75"/>
    <row r="3272" s="53" customFormat="1" ht="12.75"/>
    <row r="3273" s="53" customFormat="1" ht="12.75"/>
    <row r="3274" s="53" customFormat="1" ht="12.75"/>
    <row r="3275" s="53" customFormat="1" ht="12.75"/>
    <row r="3276" s="53" customFormat="1" ht="12.75"/>
    <row r="3277" s="53" customFormat="1" ht="12.75"/>
    <row r="3278" s="53" customFormat="1" ht="12.75"/>
    <row r="3279" s="53" customFormat="1" ht="12.75"/>
    <row r="3280" s="53" customFormat="1" ht="12.75"/>
    <row r="3281" s="53" customFormat="1" ht="12.75"/>
    <row r="3282" s="53" customFormat="1" ht="12.75"/>
    <row r="3283" s="53" customFormat="1" ht="12.75"/>
    <row r="3284" s="53" customFormat="1" ht="12.75"/>
    <row r="3285" s="53" customFormat="1" ht="12.75"/>
    <row r="3286" s="53" customFormat="1" ht="12.75"/>
    <row r="3287" s="53" customFormat="1" ht="12.75"/>
    <row r="3288" s="53" customFormat="1" ht="12.75"/>
    <row r="3289" s="53" customFormat="1" ht="12.75"/>
    <row r="3290" s="53" customFormat="1" ht="12.75"/>
    <row r="3291" s="53" customFormat="1" ht="12.75"/>
    <row r="3292" s="53" customFormat="1" ht="12.75"/>
    <row r="3293" s="53" customFormat="1" ht="12.75"/>
    <row r="3294" s="53" customFormat="1" ht="12.75"/>
    <row r="3295" s="53" customFormat="1" ht="12.75"/>
    <row r="3296" s="53" customFormat="1" ht="12.75"/>
    <row r="3297" s="53" customFormat="1" ht="12.75"/>
    <row r="3298" s="53" customFormat="1" ht="12.75"/>
    <row r="3299" s="53" customFormat="1" ht="12.75"/>
    <row r="3300" s="53" customFormat="1" ht="12.75"/>
    <row r="3301" s="53" customFormat="1" ht="12.75"/>
    <row r="3302" s="53" customFormat="1" ht="12.75"/>
    <row r="3303" s="53" customFormat="1" ht="12.75"/>
    <row r="3304" s="53" customFormat="1" ht="12.75"/>
    <row r="3305" s="53" customFormat="1" ht="12.75"/>
    <row r="3306" s="53" customFormat="1" ht="12.75"/>
    <row r="3307" s="53" customFormat="1" ht="12.75"/>
    <row r="3308" s="53" customFormat="1" ht="12.75"/>
    <row r="3309" s="53" customFormat="1" ht="12.75"/>
    <row r="3310" s="53" customFormat="1" ht="12.75"/>
    <row r="3311" s="53" customFormat="1" ht="12.75"/>
    <row r="3312" s="53" customFormat="1" ht="12.75"/>
    <row r="3313" s="53" customFormat="1" ht="12.75"/>
    <row r="3314" s="53" customFormat="1" ht="12.75"/>
    <row r="3315" s="53" customFormat="1" ht="12.75"/>
    <row r="3316" s="53" customFormat="1" ht="12.75"/>
    <row r="3317" s="53" customFormat="1" ht="12.75"/>
    <row r="3318" s="53" customFormat="1" ht="12.75"/>
    <row r="3319" s="53" customFormat="1" ht="12.75"/>
    <row r="3320" s="53" customFormat="1" ht="12.75"/>
    <row r="3321" s="53" customFormat="1" ht="12.75"/>
    <row r="3322" s="53" customFormat="1" ht="12.75"/>
    <row r="3323" s="53" customFormat="1" ht="12.75"/>
    <row r="3324" s="53" customFormat="1" ht="12.75"/>
    <row r="3325" s="53" customFormat="1" ht="12.75"/>
    <row r="3326" s="53" customFormat="1" ht="12.75"/>
    <row r="3327" s="53" customFormat="1" ht="12.75"/>
    <row r="3328" s="53" customFormat="1" ht="12.75"/>
    <row r="3329" s="53" customFormat="1" ht="12.75"/>
    <row r="3330" s="53" customFormat="1" ht="12.75"/>
    <row r="3331" s="53" customFormat="1" ht="12.75"/>
    <row r="3332" s="53" customFormat="1" ht="12.75"/>
    <row r="3333" s="53" customFormat="1" ht="12.75"/>
    <row r="3334" s="53" customFormat="1" ht="12.75"/>
    <row r="3335" s="53" customFormat="1" ht="12.75"/>
    <row r="3336" s="53" customFormat="1" ht="12.75"/>
    <row r="3337" s="53" customFormat="1" ht="12.75"/>
    <row r="3338" s="53" customFormat="1" ht="12.75"/>
    <row r="3339" s="53" customFormat="1" ht="12.75"/>
    <row r="3340" s="53" customFormat="1" ht="12.75"/>
    <row r="3341" s="53" customFormat="1" ht="12.75"/>
    <row r="3342" s="53" customFormat="1" ht="12.75"/>
    <row r="3343" s="53" customFormat="1" ht="12.75"/>
    <row r="3344" s="53" customFormat="1" ht="12.75"/>
    <row r="3345" s="53" customFormat="1" ht="12.75"/>
    <row r="3346" s="53" customFormat="1" ht="12.75"/>
    <row r="3347" s="53" customFormat="1" ht="12.75"/>
    <row r="3348" s="53" customFormat="1" ht="12.75"/>
    <row r="3349" s="53" customFormat="1" ht="12.75"/>
    <row r="3350" s="53" customFormat="1" ht="12.75"/>
    <row r="3351" s="53" customFormat="1" ht="12.75"/>
    <row r="3352" s="53" customFormat="1" ht="12.75"/>
    <row r="3353" s="53" customFormat="1" ht="12.75"/>
    <row r="3354" s="53" customFormat="1" ht="12.75"/>
    <row r="3355" s="53" customFormat="1" ht="12.75"/>
    <row r="3356" s="53" customFormat="1" ht="12.75"/>
    <row r="3357" s="53" customFormat="1" ht="12.75"/>
    <row r="3358" s="53" customFormat="1" ht="12.75"/>
    <row r="3359" s="53" customFormat="1" ht="12.75"/>
    <row r="3360" s="53" customFormat="1" ht="12.75"/>
    <row r="3361" s="53" customFormat="1" ht="12.75"/>
    <row r="3362" s="53" customFormat="1" ht="12.75"/>
    <row r="3363" s="53" customFormat="1" ht="12.75"/>
    <row r="3364" s="53" customFormat="1" ht="12.75"/>
    <row r="3365" s="53" customFormat="1" ht="12.75"/>
    <row r="3366" s="53" customFormat="1" ht="12.75"/>
    <row r="3367" s="53" customFormat="1" ht="12.75"/>
    <row r="3368" s="53" customFormat="1" ht="12.75"/>
    <row r="3369" s="53" customFormat="1" ht="12.75"/>
    <row r="3370" s="53" customFormat="1" ht="12.75"/>
    <row r="3371" s="53" customFormat="1" ht="12.75"/>
    <row r="3372" s="53" customFormat="1" ht="12.75"/>
    <row r="3373" s="53" customFormat="1" ht="12.75"/>
    <row r="3374" s="53" customFormat="1" ht="12.75"/>
    <row r="3375" s="53" customFormat="1" ht="12.75"/>
    <row r="3376" s="53" customFormat="1" ht="12.75"/>
    <row r="3377" s="53" customFormat="1" ht="12.75"/>
    <row r="3378" s="53" customFormat="1" ht="12.75"/>
    <row r="3379" s="53" customFormat="1" ht="12.75"/>
    <row r="3380" s="53" customFormat="1" ht="12.75"/>
    <row r="3381" s="53" customFormat="1" ht="12.75"/>
    <row r="3382" s="53" customFormat="1" ht="12.75"/>
    <row r="3383" s="53" customFormat="1" ht="12.75"/>
    <row r="3384" s="53" customFormat="1" ht="12.75"/>
    <row r="3385" s="53" customFormat="1" ht="12.75"/>
    <row r="3386" s="53" customFormat="1" ht="12.75"/>
    <row r="3387" s="53" customFormat="1" ht="12.75"/>
    <row r="3388" s="53" customFormat="1" ht="12.75"/>
    <row r="3389" s="53" customFormat="1" ht="12.75"/>
    <row r="3390" s="53" customFormat="1" ht="12.75"/>
    <row r="3391" s="53" customFormat="1" ht="12.75"/>
    <row r="3392" s="53" customFormat="1" ht="12.75"/>
    <row r="3393" s="53" customFormat="1" ht="12.75"/>
    <row r="3394" s="53" customFormat="1" ht="12.75"/>
    <row r="3395" s="53" customFormat="1" ht="12.75"/>
    <row r="3396" s="53" customFormat="1" ht="12.75"/>
    <row r="3397" s="53" customFormat="1" ht="12.75"/>
    <row r="3398" s="53" customFormat="1" ht="12.75"/>
    <row r="3399" s="53" customFormat="1" ht="12.75"/>
    <row r="3400" s="53" customFormat="1" ht="12.75"/>
    <row r="3401" s="53" customFormat="1" ht="12.75"/>
    <row r="3402" s="53" customFormat="1" ht="12.75"/>
    <row r="3403" s="53" customFormat="1" ht="12.75"/>
    <row r="3404" s="53" customFormat="1" ht="12.75"/>
    <row r="3405" s="53" customFormat="1" ht="12.75"/>
    <row r="3406" s="53" customFormat="1" ht="12.75"/>
    <row r="3407" s="53" customFormat="1" ht="12.75"/>
    <row r="3408" s="53" customFormat="1" ht="12.75"/>
    <row r="3409" s="53" customFormat="1" ht="12.75"/>
    <row r="3410" s="53" customFormat="1" ht="12.75"/>
    <row r="3411" s="53" customFormat="1" ht="12.75"/>
    <row r="3412" s="53" customFormat="1" ht="12.75"/>
    <row r="3413" s="53" customFormat="1" ht="12.75"/>
    <row r="3414" s="53" customFormat="1" ht="12.75"/>
    <row r="3415" s="53" customFormat="1" ht="12.75"/>
    <row r="3416" s="53" customFormat="1" ht="12.75"/>
    <row r="3417" s="53" customFormat="1" ht="12.75"/>
    <row r="3418" s="53" customFormat="1" ht="12.75"/>
    <row r="3419" s="53" customFormat="1" ht="12.75"/>
    <row r="3420" s="53" customFormat="1" ht="12.75"/>
    <row r="3421" s="53" customFormat="1" ht="12.75"/>
    <row r="3422" s="53" customFormat="1" ht="12.75"/>
    <row r="3423" s="53" customFormat="1" ht="12.75"/>
    <row r="3424" s="53" customFormat="1" ht="12.75"/>
    <row r="3425" s="53" customFormat="1" ht="12.75"/>
    <row r="3426" s="53" customFormat="1" ht="12.75"/>
    <row r="3427" s="53" customFormat="1" ht="12.75"/>
    <row r="3428" s="53" customFormat="1" ht="12.75"/>
    <row r="3429" s="53" customFormat="1" ht="12.75"/>
    <row r="3430" s="53" customFormat="1" ht="12.75"/>
    <row r="3431" s="53" customFormat="1" ht="12.75"/>
    <row r="3432" s="53" customFormat="1" ht="12.75"/>
    <row r="3433" s="53" customFormat="1" ht="12.75"/>
    <row r="3434" s="53" customFormat="1" ht="12.75"/>
    <row r="3435" s="53" customFormat="1" ht="12.75"/>
    <row r="3436" s="53" customFormat="1" ht="12.75"/>
    <row r="3437" s="53" customFormat="1" ht="12.75"/>
    <row r="3438" s="53" customFormat="1" ht="12.75"/>
    <row r="3439" s="53" customFormat="1" ht="12.75"/>
    <row r="3440" s="53" customFormat="1" ht="12.75"/>
    <row r="3441" s="53" customFormat="1" ht="12.75"/>
    <row r="3442" s="53" customFormat="1" ht="12.75"/>
    <row r="3443" s="53" customFormat="1" ht="12.75"/>
    <row r="3444" s="53" customFormat="1" ht="12.75"/>
    <row r="3445" s="53" customFormat="1" ht="12.75"/>
    <row r="3446" s="53" customFormat="1" ht="12.75"/>
    <row r="3447" s="53" customFormat="1" ht="12.75"/>
    <row r="3448" s="53" customFormat="1" ht="12.75"/>
    <row r="3449" s="53" customFormat="1" ht="12.75"/>
    <row r="3450" s="53" customFormat="1" ht="12.75"/>
    <row r="3451" s="53" customFormat="1" ht="12.75"/>
    <row r="3452" s="53" customFormat="1" ht="12.75"/>
    <row r="3453" s="53" customFormat="1" ht="12.75"/>
    <row r="3454" s="53" customFormat="1" ht="12.75"/>
    <row r="3455" s="53" customFormat="1" ht="12.75"/>
    <row r="3456" s="53" customFormat="1" ht="12.75"/>
    <row r="3457" s="53" customFormat="1" ht="12.75"/>
    <row r="3458" s="53" customFormat="1" ht="12.75"/>
    <row r="3459" s="53" customFormat="1" ht="12.75"/>
    <row r="3460" s="53" customFormat="1" ht="12.75"/>
    <row r="3461" s="53" customFormat="1" ht="12.75"/>
    <row r="3462" s="53" customFormat="1" ht="12.75"/>
    <row r="3463" s="53" customFormat="1" ht="12.75"/>
    <row r="3464" s="53" customFormat="1" ht="12.75"/>
    <row r="3465" s="53" customFormat="1" ht="12.75"/>
    <row r="3466" s="53" customFormat="1" ht="12.75"/>
    <row r="3467" s="53" customFormat="1" ht="12.75"/>
    <row r="3468" s="53" customFormat="1" ht="12.75"/>
    <row r="3469" s="53" customFormat="1" ht="12.75"/>
    <row r="3470" s="53" customFormat="1" ht="12.75"/>
    <row r="3471" s="53" customFormat="1" ht="12.75"/>
    <row r="3472" s="53" customFormat="1" ht="12.75"/>
    <row r="3473" s="53" customFormat="1" ht="12.75"/>
    <row r="3474" s="53" customFormat="1" ht="12.75"/>
    <row r="3475" s="53" customFormat="1" ht="12.75"/>
    <row r="3476" s="53" customFormat="1" ht="12.75"/>
    <row r="3477" s="53" customFormat="1" ht="12.75"/>
    <row r="3478" s="53" customFormat="1" ht="12.75"/>
    <row r="3479" s="53" customFormat="1" ht="12.75"/>
    <row r="3480" s="53" customFormat="1" ht="12.75"/>
    <row r="3481" s="53" customFormat="1" ht="12.75"/>
    <row r="3482" s="53" customFormat="1" ht="12.75"/>
    <row r="3483" s="53" customFormat="1" ht="12.75"/>
    <row r="3484" s="53" customFormat="1" ht="12.75"/>
    <row r="3485" s="53" customFormat="1" ht="12.75"/>
    <row r="3486" s="53" customFormat="1" ht="12.75"/>
    <row r="3487" s="53" customFormat="1" ht="12.75"/>
    <row r="3488" s="53" customFormat="1" ht="12.75"/>
    <row r="3489" s="53" customFormat="1" ht="12.75"/>
    <row r="3490" s="53" customFormat="1" ht="12.75"/>
    <row r="3491" s="53" customFormat="1" ht="12.75"/>
    <row r="3492" s="53" customFormat="1" ht="12.75"/>
    <row r="3493" s="53" customFormat="1" ht="12.75"/>
    <row r="3494" s="53" customFormat="1" ht="12.75"/>
    <row r="3495" s="53" customFormat="1" ht="12.75"/>
    <row r="3496" s="53" customFormat="1" ht="12.75"/>
    <row r="3497" s="53" customFormat="1" ht="12.75"/>
    <row r="3498" s="53" customFormat="1" ht="12.75"/>
    <row r="3499" s="53" customFormat="1" ht="12.75"/>
    <row r="3500" s="53" customFormat="1" ht="12.75"/>
    <row r="3501" s="53" customFormat="1" ht="12.75"/>
    <row r="3502" s="53" customFormat="1" ht="12.75"/>
    <row r="3503" s="53" customFormat="1" ht="12.75"/>
    <row r="3504" s="53" customFormat="1" ht="12.75"/>
    <row r="3505" s="53" customFormat="1" ht="12.75"/>
    <row r="3506" s="53" customFormat="1" ht="12.75"/>
    <row r="3507" s="53" customFormat="1" ht="12.75"/>
    <row r="3508" s="53" customFormat="1" ht="12.75"/>
    <row r="3509" s="53" customFormat="1" ht="12.75"/>
    <row r="3510" s="53" customFormat="1" ht="12.75"/>
    <row r="3511" s="53" customFormat="1" ht="12.75"/>
    <row r="3512" s="53" customFormat="1" ht="12.75"/>
    <row r="3513" s="53" customFormat="1" ht="12.75"/>
    <row r="3514" s="53" customFormat="1" ht="12.75"/>
    <row r="3515" s="53" customFormat="1" ht="12.75"/>
    <row r="3516" s="53" customFormat="1" ht="12.75"/>
    <row r="3517" s="53" customFormat="1" ht="12.75"/>
    <row r="3518" s="53" customFormat="1" ht="12.75"/>
    <row r="3519" s="53" customFormat="1" ht="12.75"/>
    <row r="3520" s="53" customFormat="1" ht="12.75"/>
    <row r="3521" s="53" customFormat="1" ht="12.75"/>
    <row r="3522" s="53" customFormat="1" ht="12.75"/>
    <row r="3523" s="53" customFormat="1" ht="12.75"/>
    <row r="3524" s="53" customFormat="1" ht="12.75"/>
    <row r="3525" s="53" customFormat="1" ht="12.75"/>
    <row r="3526" s="53" customFormat="1" ht="12.75"/>
    <row r="3527" s="53" customFormat="1" ht="12.75"/>
    <row r="3528" s="53" customFormat="1" ht="12.75"/>
    <row r="3529" s="53" customFormat="1" ht="12.75"/>
    <row r="3530" s="53" customFormat="1" ht="12.75"/>
    <row r="3531" s="53" customFormat="1" ht="12.75"/>
    <row r="3532" s="53" customFormat="1" ht="12.75"/>
    <row r="3533" s="53" customFormat="1" ht="12.75"/>
    <row r="3534" s="53" customFormat="1" ht="12.75"/>
    <row r="3535" s="53" customFormat="1" ht="12.75"/>
    <row r="3536" s="53" customFormat="1" ht="12.75"/>
    <row r="3537" s="53" customFormat="1" ht="12.75"/>
    <row r="3538" s="53" customFormat="1" ht="12.75"/>
    <row r="3539" s="53" customFormat="1" ht="12.75"/>
    <row r="3540" s="53" customFormat="1" ht="12.75"/>
    <row r="3541" s="53" customFormat="1" ht="12.75"/>
    <row r="3542" s="53" customFormat="1" ht="12.75"/>
    <row r="3543" s="53" customFormat="1" ht="12.75"/>
    <row r="3544" s="53" customFormat="1" ht="12.75"/>
    <row r="3545" s="53" customFormat="1" ht="12.75"/>
    <row r="3546" s="53" customFormat="1" ht="12.75"/>
    <row r="3547" s="53" customFormat="1" ht="12.75"/>
    <row r="3548" s="53" customFormat="1" ht="12.75"/>
    <row r="3549" s="53" customFormat="1" ht="12.75"/>
    <row r="3550" s="53" customFormat="1" ht="12.75"/>
    <row r="3551" s="53" customFormat="1" ht="12.75"/>
    <row r="3552" s="53" customFormat="1" ht="12.75"/>
    <row r="3553" s="53" customFormat="1" ht="12.75"/>
    <row r="3554" s="53" customFormat="1" ht="12.75"/>
    <row r="3555" s="53" customFormat="1" ht="12.75"/>
    <row r="3556" s="53" customFormat="1" ht="12.75"/>
    <row r="3557" s="53" customFormat="1" ht="12.75"/>
    <row r="3558" s="53" customFormat="1" ht="12.75"/>
    <row r="3559" s="53" customFormat="1" ht="12.75"/>
    <row r="3560" s="53" customFormat="1" ht="12.75"/>
    <row r="3561" s="53" customFormat="1" ht="12.75"/>
    <row r="3562" s="53" customFormat="1" ht="12.75"/>
    <row r="3563" s="53" customFormat="1" ht="12.75"/>
    <row r="3564" s="53" customFormat="1" ht="12.75"/>
    <row r="3565" s="53" customFormat="1" ht="12.75"/>
    <row r="3566" s="53" customFormat="1" ht="12.75"/>
    <row r="3567" s="53" customFormat="1" ht="12.75"/>
    <row r="3568" s="53" customFormat="1" ht="12.75"/>
    <row r="3569" s="53" customFormat="1" ht="12.75"/>
    <row r="3570" s="53" customFormat="1" ht="12.75"/>
    <row r="3571" s="53" customFormat="1" ht="12.75"/>
    <row r="3572" s="53" customFormat="1" ht="12.75"/>
    <row r="3573" s="53" customFormat="1" ht="12.75"/>
    <row r="3574" s="53" customFormat="1" ht="12.75"/>
    <row r="3575" s="53" customFormat="1" ht="12.75"/>
    <row r="3576" s="53" customFormat="1" ht="12.75"/>
    <row r="3577" s="53" customFormat="1" ht="12.75"/>
    <row r="3578" s="53" customFormat="1" ht="12.75"/>
    <row r="3579" s="53" customFormat="1" ht="12.75"/>
    <row r="3580" s="53" customFormat="1" ht="12.75"/>
    <row r="3581" s="53" customFormat="1" ht="12.75"/>
    <row r="3582" s="53" customFormat="1" ht="12.75"/>
    <row r="3583" s="53" customFormat="1" ht="12.75"/>
    <row r="3584" s="53" customFormat="1" ht="12.75"/>
    <row r="3585" s="53" customFormat="1" ht="12.75"/>
    <row r="3586" s="53" customFormat="1" ht="12.75"/>
    <row r="3587" s="53" customFormat="1" ht="12.75"/>
    <row r="3588" s="53" customFormat="1" ht="12.75"/>
    <row r="3589" s="53" customFormat="1" ht="12.75"/>
    <row r="3590" s="53" customFormat="1" ht="12.75"/>
    <row r="3591" s="53" customFormat="1" ht="12.75"/>
    <row r="3592" s="53" customFormat="1" ht="12.75"/>
    <row r="3593" s="53" customFormat="1" ht="12.75"/>
    <row r="3594" s="53" customFormat="1" ht="12.75"/>
    <row r="3595" s="53" customFormat="1" ht="12.75"/>
    <row r="3596" s="53" customFormat="1" ht="12.75"/>
    <row r="3597" s="53" customFormat="1" ht="12.75"/>
    <row r="3598" s="53" customFormat="1" ht="12.75"/>
    <row r="3599" s="53" customFormat="1" ht="12.75"/>
    <row r="3600" s="53" customFormat="1" ht="12.75"/>
    <row r="3601" s="53" customFormat="1" ht="12.75"/>
    <row r="3602" s="53" customFormat="1" ht="12.75"/>
    <row r="3603" s="53" customFormat="1" ht="12.75"/>
    <row r="3604" s="53" customFormat="1" ht="12.75"/>
    <row r="3605" s="53" customFormat="1" ht="12.75"/>
    <row r="3606" s="53" customFormat="1" ht="12.75"/>
    <row r="3607" s="53" customFormat="1" ht="12.75"/>
    <row r="3608" s="53" customFormat="1" ht="12.75"/>
    <row r="3609" s="53" customFormat="1" ht="12.75"/>
    <row r="3610" s="53" customFormat="1" ht="12.75"/>
    <row r="3611" s="53" customFormat="1" ht="12.75"/>
    <row r="3612" s="53" customFormat="1" ht="12.75"/>
    <row r="3613" s="53" customFormat="1" ht="12.75"/>
    <row r="3614" s="53" customFormat="1" ht="12.75"/>
    <row r="3615" s="53" customFormat="1" ht="12.75"/>
    <row r="3616" s="53" customFormat="1" ht="12.75"/>
    <row r="3617" s="53" customFormat="1" ht="12.75"/>
    <row r="3618" s="53" customFormat="1" ht="12.75"/>
    <row r="3619" s="53" customFormat="1" ht="12.75"/>
    <row r="3620" s="53" customFormat="1" ht="12.75"/>
    <row r="3621" s="53" customFormat="1" ht="12.75"/>
    <row r="3622" s="53" customFormat="1" ht="12.75"/>
    <row r="3623" s="53" customFormat="1" ht="12.75"/>
    <row r="3624" s="53" customFormat="1" ht="12.75"/>
    <row r="3625" s="53" customFormat="1" ht="12.75"/>
    <row r="3626" s="53" customFormat="1" ht="12.75"/>
    <row r="3627" s="53" customFormat="1" ht="12.75"/>
    <row r="3628" s="53" customFormat="1" ht="12.75"/>
    <row r="3629" s="53" customFormat="1" ht="12.75"/>
    <row r="3630" s="53" customFormat="1" ht="12.75"/>
    <row r="3631" s="53" customFormat="1" ht="12.75"/>
    <row r="3632" s="53" customFormat="1" ht="12.75"/>
    <row r="3633" s="53" customFormat="1" ht="12.75"/>
    <row r="3634" s="53" customFormat="1" ht="12.75"/>
    <row r="3635" s="53" customFormat="1" ht="12.75"/>
    <row r="3636" s="53" customFormat="1" ht="12.75"/>
    <row r="3637" s="53" customFormat="1" ht="12.75"/>
    <row r="3638" s="53" customFormat="1" ht="12.75"/>
    <row r="3639" s="53" customFormat="1" ht="12.75"/>
    <row r="3640" s="53" customFormat="1" ht="12.75"/>
    <row r="3641" s="53" customFormat="1" ht="12.75"/>
    <row r="3642" s="53" customFormat="1" ht="12.75"/>
    <row r="3643" s="53" customFormat="1" ht="12.75"/>
    <row r="3644" s="53" customFormat="1" ht="12.75"/>
    <row r="3645" s="53" customFormat="1" ht="12.75"/>
    <row r="3646" s="53" customFormat="1" ht="12.75"/>
    <row r="3647" s="53" customFormat="1" ht="12.75"/>
    <row r="3648" s="53" customFormat="1" ht="12.75"/>
    <row r="3649" s="53" customFormat="1" ht="12.75"/>
    <row r="3650" s="53" customFormat="1" ht="12.75"/>
    <row r="3651" s="53" customFormat="1" ht="12.75"/>
    <row r="3652" s="53" customFormat="1" ht="12.75"/>
    <row r="3653" s="53" customFormat="1" ht="12.75"/>
    <row r="3654" s="53" customFormat="1" ht="12.75"/>
    <row r="3655" s="53" customFormat="1" ht="12.75"/>
    <row r="3656" s="53" customFormat="1" ht="12.75"/>
    <row r="3657" s="53" customFormat="1" ht="12.75"/>
    <row r="3658" s="53" customFormat="1" ht="12.75"/>
    <row r="3659" s="53" customFormat="1" ht="12.75"/>
    <row r="3660" s="53" customFormat="1" ht="12.75"/>
    <row r="3661" s="53" customFormat="1" ht="12.75"/>
    <row r="3662" s="53" customFormat="1" ht="12.75"/>
    <row r="3663" s="53" customFormat="1" ht="12.75"/>
    <row r="3664" s="53" customFormat="1" ht="12.75"/>
    <row r="3665" s="53" customFormat="1" ht="12.75"/>
    <row r="3666" s="53" customFormat="1" ht="12.75"/>
    <row r="3667" s="53" customFormat="1" ht="12.75"/>
    <row r="3668" s="53" customFormat="1" ht="12.75"/>
    <row r="3669" s="53" customFormat="1" ht="12.75"/>
    <row r="3670" s="53" customFormat="1" ht="12.75"/>
    <row r="3671" s="53" customFormat="1" ht="12.75"/>
    <row r="3672" s="53" customFormat="1" ht="12.75"/>
    <row r="3673" s="53" customFormat="1" ht="12.75"/>
    <row r="3674" s="53" customFormat="1" ht="12.75"/>
    <row r="3675" s="53" customFormat="1" ht="12.75"/>
    <row r="3676" s="53" customFormat="1" ht="12.75"/>
    <row r="3677" s="53" customFormat="1" ht="12.75"/>
    <row r="3678" s="53" customFormat="1" ht="12.75"/>
    <row r="3679" s="53" customFormat="1" ht="12.75"/>
    <row r="3680" s="53" customFormat="1" ht="12.75"/>
    <row r="3681" s="53" customFormat="1" ht="12.75"/>
    <row r="3682" s="53" customFormat="1" ht="12.75"/>
    <row r="3683" s="53" customFormat="1" ht="12.75"/>
    <row r="3684" s="53" customFormat="1" ht="12.75"/>
    <row r="3685" s="53" customFormat="1" ht="12.75"/>
    <row r="3686" s="53" customFormat="1" ht="12.75"/>
    <row r="3687" s="53" customFormat="1" ht="12.75"/>
    <row r="3688" s="53" customFormat="1" ht="12.75"/>
    <row r="3689" s="53" customFormat="1" ht="12.75"/>
    <row r="3690" s="53" customFormat="1" ht="12.75"/>
    <row r="3691" s="53" customFormat="1" ht="12.75"/>
    <row r="3692" s="53" customFormat="1" ht="12.75"/>
    <row r="3693" s="53" customFormat="1" ht="12.75"/>
    <row r="3694" s="53" customFormat="1" ht="12.75"/>
    <row r="3695" s="53" customFormat="1" ht="12.75"/>
    <row r="3696" s="53" customFormat="1" ht="12.75"/>
    <row r="3697" s="53" customFormat="1" ht="12.75"/>
    <row r="3698" s="53" customFormat="1" ht="12.75"/>
    <row r="3699" s="53" customFormat="1" ht="12.75"/>
    <row r="3700" s="53" customFormat="1" ht="12.75"/>
    <row r="3701" s="53" customFormat="1" ht="12.75"/>
    <row r="3702" s="53" customFormat="1" ht="12.75"/>
    <row r="3703" s="53" customFormat="1" ht="12.75"/>
    <row r="3704" s="53" customFormat="1" ht="12.75"/>
    <row r="3705" s="53" customFormat="1" ht="12.75"/>
    <row r="3706" s="53" customFormat="1" ht="12.75"/>
    <row r="3707" s="53" customFormat="1" ht="12.75"/>
    <row r="3708" s="53" customFormat="1" ht="12.75"/>
    <row r="3709" s="53" customFormat="1" ht="12.75"/>
    <row r="3710" s="53" customFormat="1" ht="12.75"/>
    <row r="3711" s="53" customFormat="1" ht="12.75"/>
    <row r="3712" s="53" customFormat="1" ht="12.75"/>
    <row r="3713" s="53" customFormat="1" ht="12.75"/>
    <row r="3714" s="53" customFormat="1" ht="12.75"/>
    <row r="3715" s="53" customFormat="1" ht="12.75"/>
    <row r="3716" s="53" customFormat="1" ht="12.75"/>
    <row r="3717" s="53" customFormat="1" ht="12.75"/>
    <row r="3718" s="53" customFormat="1" ht="12.75"/>
    <row r="3719" s="53" customFormat="1" ht="12.75"/>
    <row r="3720" s="53" customFormat="1" ht="12.75"/>
    <row r="3721" s="53" customFormat="1" ht="12.75"/>
    <row r="3722" s="53" customFormat="1" ht="12.75"/>
    <row r="3723" s="53" customFormat="1" ht="12.75"/>
    <row r="3724" s="53" customFormat="1" ht="12.75"/>
    <row r="3725" s="53" customFormat="1" ht="12.75"/>
    <row r="3726" s="53" customFormat="1" ht="12.75"/>
    <row r="3727" s="53" customFormat="1" ht="12.75"/>
    <row r="3728" s="53" customFormat="1" ht="12.75"/>
    <row r="3729" s="53" customFormat="1" ht="12.75"/>
    <row r="3730" s="53" customFormat="1" ht="12.75"/>
    <row r="3731" s="53" customFormat="1" ht="12.75"/>
    <row r="3732" s="53" customFormat="1" ht="12.75"/>
    <row r="3733" s="53" customFormat="1" ht="12.75"/>
    <row r="3734" s="53" customFormat="1" ht="12.75"/>
    <row r="3735" s="53" customFormat="1" ht="12.75"/>
    <row r="3736" s="53" customFormat="1" ht="12.75"/>
    <row r="3737" s="53" customFormat="1" ht="12.75"/>
    <row r="3738" s="53" customFormat="1" ht="12.75"/>
    <row r="3739" s="53" customFormat="1" ht="12.75"/>
    <row r="3740" s="53" customFormat="1" ht="12.75"/>
    <row r="3741" s="53" customFormat="1" ht="12.75"/>
    <row r="3742" s="53" customFormat="1" ht="12.75"/>
    <row r="3743" s="53" customFormat="1" ht="12.75"/>
    <row r="3744" s="53" customFormat="1" ht="12.75"/>
    <row r="3745" s="53" customFormat="1" ht="12.75"/>
    <row r="3746" s="53" customFormat="1" ht="12.75"/>
    <row r="3747" s="53" customFormat="1" ht="12.75"/>
    <row r="3748" s="53" customFormat="1" ht="12.75"/>
    <row r="3749" s="53" customFormat="1" ht="12.75"/>
    <row r="3750" s="53" customFormat="1" ht="12.75"/>
    <row r="3751" s="53" customFormat="1" ht="12.75"/>
    <row r="3752" s="53" customFormat="1" ht="12.75"/>
    <row r="3753" s="53" customFormat="1" ht="12.75"/>
    <row r="3754" s="53" customFormat="1" ht="12.75"/>
    <row r="3755" s="53" customFormat="1" ht="12.75"/>
    <row r="3756" s="53" customFormat="1" ht="12.75"/>
    <row r="3757" s="53" customFormat="1" ht="12.75"/>
    <row r="3758" s="53" customFormat="1" ht="12.75"/>
    <row r="3759" s="53" customFormat="1" ht="12.75"/>
    <row r="3760" s="53" customFormat="1" ht="12.75"/>
    <row r="3761" s="53" customFormat="1" ht="12.75"/>
    <row r="3762" s="53" customFormat="1" ht="12.75"/>
    <row r="3763" s="53" customFormat="1" ht="12.75"/>
    <row r="3764" s="53" customFormat="1" ht="12.75"/>
    <row r="3765" s="53" customFormat="1" ht="12.75"/>
    <row r="3766" s="53" customFormat="1" ht="12.75"/>
    <row r="3767" s="53" customFormat="1" ht="12.75"/>
    <row r="3768" s="53" customFormat="1" ht="12.75"/>
    <row r="3769" s="53" customFormat="1" ht="12.75"/>
    <row r="3770" s="53" customFormat="1" ht="12.75"/>
    <row r="3771" s="53" customFormat="1" ht="12.75"/>
    <row r="3772" s="53" customFormat="1" ht="12.75"/>
    <row r="3773" s="53" customFormat="1" ht="12.75"/>
    <row r="3774" s="53" customFormat="1" ht="12.75"/>
    <row r="3775" s="53" customFormat="1" ht="12.75"/>
    <row r="3776" s="53" customFormat="1" ht="12.75"/>
    <row r="3777" s="53" customFormat="1" ht="12.75"/>
    <row r="3778" s="53" customFormat="1" ht="12.75"/>
    <row r="3779" s="53" customFormat="1" ht="12.75"/>
    <row r="3780" s="53" customFormat="1" ht="12.75"/>
    <row r="3781" s="53" customFormat="1" ht="12.75"/>
    <row r="3782" s="53" customFormat="1" ht="12.75"/>
    <row r="3783" s="53" customFormat="1" ht="12.75"/>
    <row r="3784" s="53" customFormat="1" ht="12.75"/>
    <row r="3785" s="53" customFormat="1" ht="12.75"/>
    <row r="3786" s="53" customFormat="1" ht="12.75"/>
    <row r="3787" s="53" customFormat="1" ht="12.75"/>
    <row r="3788" s="53" customFormat="1" ht="12.75"/>
    <row r="3789" s="53" customFormat="1" ht="12.75"/>
    <row r="3790" s="53" customFormat="1" ht="12.75"/>
    <row r="3791" s="53" customFormat="1" ht="12.75"/>
    <row r="3792" s="53" customFormat="1" ht="12.75"/>
    <row r="3793" s="53" customFormat="1" ht="12.75"/>
    <row r="3794" s="53" customFormat="1" ht="12.75"/>
    <row r="3795" s="53" customFormat="1" ht="12.75"/>
    <row r="3796" s="53" customFormat="1" ht="12.75"/>
    <row r="3797" s="53" customFormat="1" ht="12.75"/>
    <row r="3798" s="53" customFormat="1" ht="12.75"/>
    <row r="3799" s="53" customFormat="1" ht="12.75"/>
    <row r="3800" s="53" customFormat="1" ht="12.75"/>
    <row r="3801" s="53" customFormat="1" ht="12.75"/>
    <row r="3802" s="53" customFormat="1" ht="12.75"/>
    <row r="3803" s="53" customFormat="1" ht="12.75"/>
    <row r="3804" s="53" customFormat="1" ht="12.75"/>
    <row r="3805" s="53" customFormat="1" ht="12.75"/>
    <row r="3806" s="53" customFormat="1" ht="12.75"/>
    <row r="3807" s="53" customFormat="1" ht="12.75"/>
    <row r="3808" s="53" customFormat="1" ht="12.75"/>
    <row r="3809" s="53" customFormat="1" ht="12.75"/>
    <row r="3810" s="53" customFormat="1" ht="12.75"/>
    <row r="3811" s="53" customFormat="1" ht="12.75"/>
    <row r="3812" s="53" customFormat="1" ht="12.75"/>
    <row r="3813" s="53" customFormat="1" ht="12.75"/>
    <row r="3814" s="53" customFormat="1" ht="12.75"/>
    <row r="3815" s="53" customFormat="1" ht="12.75"/>
    <row r="3816" s="53" customFormat="1" ht="12.75"/>
    <row r="3817" s="53" customFormat="1" ht="12.75"/>
    <row r="3818" s="53" customFormat="1" ht="12.75"/>
    <row r="3819" s="53" customFormat="1" ht="12.75"/>
    <row r="3820" s="53" customFormat="1" ht="12.75"/>
    <row r="3821" s="53" customFormat="1" ht="12.75"/>
    <row r="3822" s="53" customFormat="1" ht="12.75"/>
    <row r="3823" s="53" customFormat="1" ht="12.75"/>
    <row r="3824" s="53" customFormat="1" ht="12.75"/>
    <row r="3825" s="53" customFormat="1" ht="12.75"/>
    <row r="3826" s="53" customFormat="1" ht="12.75"/>
    <row r="3827" s="53" customFormat="1" ht="12.75"/>
    <row r="3828" s="53" customFormat="1" ht="12.75"/>
    <row r="3829" s="53" customFormat="1" ht="12.75"/>
    <row r="3830" s="53" customFormat="1" ht="12.75"/>
    <row r="3831" s="53" customFormat="1" ht="12.75"/>
    <row r="3832" s="53" customFormat="1" ht="12.75"/>
    <row r="3833" s="53" customFormat="1" ht="12.75"/>
    <row r="3834" s="53" customFormat="1" ht="12.75"/>
    <row r="3835" s="53" customFormat="1" ht="12.75"/>
    <row r="3836" s="53" customFormat="1" ht="12.75"/>
    <row r="3837" s="53" customFormat="1" ht="12.75"/>
    <row r="3838" s="53" customFormat="1" ht="12.75"/>
    <row r="3839" s="53" customFormat="1" ht="12.75"/>
    <row r="3840" s="53" customFormat="1" ht="12.75"/>
    <row r="3841" s="53" customFormat="1" ht="12.75"/>
    <row r="3842" s="53" customFormat="1" ht="12.75"/>
    <row r="3843" s="53" customFormat="1" ht="12.75"/>
    <row r="3844" s="53" customFormat="1" ht="12.75"/>
    <row r="3845" s="53" customFormat="1" ht="12.75"/>
    <row r="3846" s="53" customFormat="1" ht="12.75"/>
    <row r="3847" s="53" customFormat="1" ht="12.75"/>
    <row r="3848" s="53" customFormat="1" ht="12.75"/>
    <row r="3849" s="53" customFormat="1" ht="12.75"/>
    <row r="3850" s="53" customFormat="1" ht="12.75"/>
    <row r="3851" s="53" customFormat="1" ht="12.75"/>
    <row r="3852" s="53" customFormat="1" ht="12.75"/>
    <row r="3853" s="53" customFormat="1" ht="12.75"/>
    <row r="3854" s="53" customFormat="1" ht="12.75"/>
    <row r="3855" s="53" customFormat="1" ht="12.75"/>
    <row r="3856" s="53" customFormat="1" ht="12.75"/>
    <row r="3857" s="53" customFormat="1" ht="12.75"/>
    <row r="3858" s="53" customFormat="1" ht="12.75"/>
    <row r="3859" s="53" customFormat="1" ht="12.75"/>
    <row r="3860" s="53" customFormat="1" ht="12.75"/>
    <row r="3861" s="53" customFormat="1" ht="12.75"/>
    <row r="3862" s="53" customFormat="1" ht="12.75"/>
    <row r="3863" s="53" customFormat="1" ht="12.75"/>
    <row r="3864" s="53" customFormat="1" ht="12.75"/>
    <row r="3865" s="53" customFormat="1" ht="12.75"/>
    <row r="3866" s="53" customFormat="1" ht="12.75"/>
    <row r="3867" s="53" customFormat="1" ht="12.75"/>
    <row r="3868" s="53" customFormat="1" ht="12.75"/>
    <row r="3869" s="53" customFormat="1" ht="12.75"/>
    <row r="3870" s="53" customFormat="1" ht="12.75"/>
    <row r="3871" s="53" customFormat="1" ht="12.75"/>
    <row r="3872" s="53" customFormat="1" ht="12.75"/>
    <row r="3873" s="53" customFormat="1" ht="12.75"/>
    <row r="3874" s="53" customFormat="1" ht="12.75"/>
    <row r="3875" s="53" customFormat="1" ht="12.75"/>
    <row r="3876" s="53" customFormat="1" ht="12.75"/>
    <row r="3877" s="53" customFormat="1" ht="12.75"/>
    <row r="3878" s="53" customFormat="1" ht="12.75"/>
    <row r="3879" s="53" customFormat="1" ht="12.75"/>
    <row r="3880" s="53" customFormat="1" ht="12.75"/>
    <row r="3881" s="53" customFormat="1" ht="12.75"/>
    <row r="3882" s="53" customFormat="1" ht="12.75"/>
    <row r="3883" s="53" customFormat="1" ht="12.75"/>
    <row r="3884" s="53" customFormat="1" ht="12.75"/>
    <row r="3885" s="53" customFormat="1" ht="12.75"/>
    <row r="3886" s="53" customFormat="1" ht="12.75"/>
    <row r="3887" s="53" customFormat="1" ht="12.75"/>
    <row r="3888" s="53" customFormat="1" ht="12.75"/>
    <row r="3889" s="53" customFormat="1" ht="12.75"/>
    <row r="3890" s="53" customFormat="1" ht="12.75"/>
    <row r="3891" s="53" customFormat="1" ht="12.75"/>
    <row r="3892" s="53" customFormat="1" ht="12.75"/>
    <row r="3893" s="53" customFormat="1" ht="12.75"/>
    <row r="3894" s="53" customFormat="1" ht="12.75"/>
    <row r="3895" s="53" customFormat="1" ht="12.75"/>
    <row r="3896" s="53" customFormat="1" ht="12.75"/>
    <row r="3897" s="53" customFormat="1" ht="12.75"/>
    <row r="3898" s="53" customFormat="1" ht="12.75"/>
    <row r="3899" s="53" customFormat="1" ht="12.75"/>
    <row r="3900" s="53" customFormat="1" ht="12.75"/>
    <row r="3901" s="53" customFormat="1" ht="12.75"/>
    <row r="3902" s="53" customFormat="1" ht="12.75"/>
    <row r="3903" s="53" customFormat="1" ht="12.75"/>
    <row r="3904" s="53" customFormat="1" ht="12.75"/>
    <row r="3905" s="53" customFormat="1" ht="12.75"/>
    <row r="3906" s="53" customFormat="1" ht="12.75"/>
    <row r="3907" s="53" customFormat="1" ht="12.75"/>
    <row r="3908" s="53" customFormat="1" ht="12.75"/>
    <row r="3909" s="53" customFormat="1" ht="12.75"/>
    <row r="3910" s="53" customFormat="1" ht="12.75"/>
    <row r="3911" s="53" customFormat="1" ht="12.75"/>
    <row r="3912" s="53" customFormat="1" ht="12.75"/>
    <row r="3913" s="53" customFormat="1" ht="12.75"/>
    <row r="3914" s="53" customFormat="1" ht="12.75"/>
    <row r="3915" s="53" customFormat="1" ht="12.75"/>
    <row r="3916" s="53" customFormat="1" ht="12.75"/>
    <row r="3917" s="53" customFormat="1" ht="12.75"/>
    <row r="3918" s="53" customFormat="1" ht="12.75"/>
    <row r="3919" s="53" customFormat="1" ht="12.75"/>
    <row r="3920" s="53" customFormat="1" ht="12.75"/>
    <row r="3921" s="53" customFormat="1" ht="12.75"/>
    <row r="3922" s="53" customFormat="1" ht="12.75"/>
    <row r="3923" s="53" customFormat="1" ht="12.75"/>
    <row r="3924" s="53" customFormat="1" ht="12.75"/>
    <row r="3925" s="53" customFormat="1" ht="12.75"/>
    <row r="3926" s="53" customFormat="1" ht="12.75"/>
    <row r="3927" s="53" customFormat="1" ht="12.75"/>
    <row r="3928" s="53" customFormat="1" ht="12.75"/>
    <row r="3929" s="53" customFormat="1" ht="12.75"/>
    <row r="3930" s="53" customFormat="1" ht="12.75"/>
    <row r="3931" s="53" customFormat="1" ht="12.75"/>
    <row r="3932" s="53" customFormat="1" ht="12.75"/>
    <row r="3933" s="53" customFormat="1" ht="12.75"/>
    <row r="3934" s="53" customFormat="1" ht="12.75"/>
    <row r="3935" s="53" customFormat="1" ht="12.75"/>
    <row r="3936" s="53" customFormat="1" ht="12.75"/>
    <row r="3937" s="53" customFormat="1" ht="12.75"/>
    <row r="3938" s="53" customFormat="1" ht="12.75"/>
    <row r="3939" s="53" customFormat="1" ht="12.75"/>
    <row r="3940" s="53" customFormat="1" ht="12.75"/>
    <row r="3941" s="53" customFormat="1" ht="12.75"/>
    <row r="3942" s="53" customFormat="1" ht="12.75"/>
    <row r="3943" s="53" customFormat="1" ht="12.75"/>
    <row r="3944" s="53" customFormat="1" ht="12.75"/>
    <row r="3945" s="53" customFormat="1" ht="12.75"/>
    <row r="3946" s="53" customFormat="1" ht="12.75"/>
    <row r="3947" s="53" customFormat="1" ht="12.75"/>
    <row r="3948" s="53" customFormat="1" ht="12.75"/>
    <row r="3949" s="53" customFormat="1" ht="12.75"/>
    <row r="3950" s="53" customFormat="1" ht="12.75"/>
    <row r="3951" s="53" customFormat="1" ht="12.75"/>
    <row r="3952" s="53" customFormat="1" ht="12.75"/>
    <row r="3953" s="53" customFormat="1" ht="12.75"/>
    <row r="3954" s="53" customFormat="1" ht="12.75"/>
    <row r="3955" s="53" customFormat="1" ht="12.75"/>
    <row r="3956" s="53" customFormat="1" ht="12.75"/>
    <row r="3957" s="53" customFormat="1" ht="12.75"/>
    <row r="3958" s="53" customFormat="1" ht="12.75"/>
    <row r="3959" s="53" customFormat="1" ht="12.75"/>
    <row r="3960" s="53" customFormat="1" ht="12.75"/>
    <row r="3961" s="53" customFormat="1" ht="12.75"/>
    <row r="3962" s="53" customFormat="1" ht="12.75"/>
    <row r="3963" s="53" customFormat="1" ht="12.75"/>
    <row r="3964" s="53" customFormat="1" ht="12.75"/>
    <row r="3965" s="53" customFormat="1" ht="12.75"/>
    <row r="3966" s="53" customFormat="1" ht="12.75"/>
    <row r="3967" s="53" customFormat="1" ht="12.75"/>
    <row r="3968" s="53" customFormat="1" ht="12.75"/>
    <row r="3969" s="53" customFormat="1" ht="12.75"/>
    <row r="3970" s="53" customFormat="1" ht="12.75"/>
    <row r="3971" s="53" customFormat="1" ht="12.75"/>
    <row r="3972" s="53" customFormat="1" ht="12.75"/>
    <row r="3973" s="53" customFormat="1" ht="12.75"/>
    <row r="3974" s="53" customFormat="1" ht="12.75"/>
    <row r="3975" s="53" customFormat="1" ht="12.75"/>
    <row r="3976" s="53" customFormat="1" ht="12.75"/>
    <row r="3977" s="53" customFormat="1" ht="12.75"/>
    <row r="3978" s="53" customFormat="1" ht="12.75"/>
    <row r="3979" s="53" customFormat="1" ht="12.75"/>
    <row r="3980" s="53" customFormat="1" ht="12.75"/>
    <row r="3981" s="53" customFormat="1" ht="12.75"/>
    <row r="3982" s="53" customFormat="1" ht="12.75"/>
    <row r="3983" s="53" customFormat="1" ht="12.75"/>
    <row r="3984" s="53" customFormat="1" ht="12.75"/>
    <row r="3985" s="53" customFormat="1" ht="12.75"/>
    <row r="3986" s="53" customFormat="1" ht="12.75"/>
    <row r="3987" s="53" customFormat="1" ht="12.75"/>
    <row r="3988" s="53" customFormat="1" ht="12.75"/>
    <row r="3989" s="53" customFormat="1" ht="12.75"/>
    <row r="3990" s="53" customFormat="1" ht="12.75"/>
    <row r="3991" s="53" customFormat="1" ht="12.75"/>
    <row r="3992" s="53" customFormat="1" ht="12.75"/>
    <row r="3993" s="53" customFormat="1" ht="12.75"/>
    <row r="3994" s="53" customFormat="1" ht="12.75"/>
    <row r="3995" s="53" customFormat="1" ht="12.75"/>
    <row r="3996" s="53" customFormat="1" ht="12.75"/>
    <row r="3997" s="53" customFormat="1" ht="12.75"/>
    <row r="3998" s="53" customFormat="1" ht="12.75"/>
    <row r="3999" s="53" customFormat="1" ht="12.75"/>
    <row r="4000" s="53" customFormat="1" ht="12.75"/>
    <row r="4001" s="53" customFormat="1" ht="12.75"/>
    <row r="4002" s="53" customFormat="1" ht="12.75"/>
    <row r="4003" s="53" customFormat="1" ht="12.75"/>
    <row r="4004" s="53" customFormat="1" ht="12.75"/>
    <row r="4005" s="53" customFormat="1" ht="12.75"/>
    <row r="4006" s="53" customFormat="1" ht="12.75"/>
    <row r="4007" s="53" customFormat="1" ht="12.75"/>
    <row r="4008" s="53" customFormat="1" ht="12.75"/>
    <row r="4009" s="53" customFormat="1" ht="12.75"/>
    <row r="4010" s="53" customFormat="1" ht="12.75"/>
    <row r="4011" s="53" customFormat="1" ht="12.75"/>
    <row r="4012" s="53" customFormat="1" ht="12.75"/>
    <row r="4013" s="53" customFormat="1" ht="12.75"/>
    <row r="4014" s="53" customFormat="1" ht="12.75"/>
    <row r="4015" s="53" customFormat="1" ht="12.75"/>
    <row r="4016" s="53" customFormat="1" ht="12.75"/>
    <row r="4017" s="53" customFormat="1" ht="12.75"/>
    <row r="4018" s="53" customFormat="1" ht="12.75"/>
    <row r="4019" s="53" customFormat="1" ht="12.75"/>
    <row r="4020" s="53" customFormat="1" ht="12.75"/>
    <row r="4021" s="53" customFormat="1" ht="12.75"/>
    <row r="4022" s="53" customFormat="1" ht="12.75"/>
    <row r="4023" s="53" customFormat="1" ht="12.75"/>
    <row r="4024" s="53" customFormat="1" ht="12.75"/>
    <row r="4025" s="53" customFormat="1" ht="12.75"/>
    <row r="4026" s="53" customFormat="1" ht="12.75"/>
    <row r="4027" s="53" customFormat="1" ht="12.75"/>
    <row r="4028" s="53" customFormat="1" ht="12.75"/>
    <row r="4029" s="53" customFormat="1" ht="12.75"/>
    <row r="4030" s="53" customFormat="1" ht="12.75"/>
    <row r="4031" s="53" customFormat="1" ht="12.75"/>
    <row r="4032" s="53" customFormat="1" ht="12.75"/>
    <row r="4033" s="53" customFormat="1" ht="12.75"/>
    <row r="4034" s="53" customFormat="1" ht="12.75"/>
    <row r="4035" s="53" customFormat="1" ht="12.75"/>
    <row r="4036" s="53" customFormat="1" ht="12.75"/>
    <row r="4037" s="53" customFormat="1" ht="12.75"/>
    <row r="4038" s="53" customFormat="1" ht="12.75"/>
    <row r="4039" s="53" customFormat="1" ht="12.75"/>
    <row r="4040" s="53" customFormat="1" ht="12.75"/>
    <row r="4041" s="53" customFormat="1" ht="12.75"/>
    <row r="4042" s="53" customFormat="1" ht="12.75"/>
    <row r="4043" s="53" customFormat="1" ht="12.75"/>
    <row r="4044" s="53" customFormat="1" ht="12.75"/>
    <row r="4045" s="53" customFormat="1" ht="12.75"/>
    <row r="4046" s="53" customFormat="1" ht="12.75"/>
    <row r="4047" s="53" customFormat="1" ht="12.75"/>
    <row r="4048" s="53" customFormat="1" ht="12.75"/>
    <row r="4049" s="53" customFormat="1" ht="12.75"/>
    <row r="4050" s="53" customFormat="1" ht="12.75"/>
    <row r="4051" s="53" customFormat="1" ht="12.75"/>
    <row r="4052" s="53" customFormat="1" ht="12.75"/>
    <row r="4053" s="53" customFormat="1" ht="12.75"/>
    <row r="4054" s="53" customFormat="1" ht="12.75"/>
    <row r="4055" s="53" customFormat="1" ht="12.75"/>
    <row r="4056" s="53" customFormat="1" ht="12.75"/>
    <row r="4057" s="53" customFormat="1" ht="12.75"/>
    <row r="4058" s="53" customFormat="1" ht="12.75"/>
    <row r="4059" s="53" customFormat="1" ht="12.75"/>
    <row r="4060" s="53" customFormat="1" ht="12.75"/>
    <row r="4061" s="53" customFormat="1" ht="12.75"/>
    <row r="4062" s="53" customFormat="1" ht="12.75"/>
    <row r="4063" s="53" customFormat="1" ht="12.75"/>
    <row r="4064" s="53" customFormat="1" ht="12.75"/>
    <row r="4065" s="53" customFormat="1" ht="12.75"/>
    <row r="4066" s="53" customFormat="1" ht="12.75"/>
    <row r="4067" s="53" customFormat="1" ht="12.75"/>
    <row r="4068" s="53" customFormat="1" ht="12.75"/>
    <row r="4069" s="53" customFormat="1" ht="12.75"/>
    <row r="4070" s="53" customFormat="1" ht="12.75"/>
    <row r="4071" s="53" customFormat="1" ht="12.75"/>
    <row r="4072" s="53" customFormat="1" ht="12.75"/>
    <row r="4073" s="53" customFormat="1" ht="12.75"/>
    <row r="4074" s="53" customFormat="1" ht="12.75"/>
    <row r="4075" s="53" customFormat="1" ht="12.75"/>
    <row r="4076" s="53" customFormat="1" ht="12.75"/>
    <row r="4077" s="53" customFormat="1" ht="12.75"/>
    <row r="4078" s="53" customFormat="1" ht="12.75"/>
    <row r="4079" s="53" customFormat="1" ht="12.75"/>
    <row r="4080" s="53" customFormat="1" ht="12.75"/>
    <row r="4081" s="53" customFormat="1" ht="12.75"/>
    <row r="4082" s="53" customFormat="1" ht="12.75"/>
    <row r="4083" s="53" customFormat="1" ht="12.75"/>
    <row r="4084" s="53" customFormat="1" ht="12.75"/>
    <row r="4085" s="53" customFormat="1" ht="12.75"/>
    <row r="4086" s="53" customFormat="1" ht="12.75"/>
    <row r="4087" s="53" customFormat="1" ht="12.75"/>
    <row r="4088" s="53" customFormat="1" ht="12.75"/>
    <row r="4089" s="53" customFormat="1" ht="12.75"/>
    <row r="4090" s="53" customFormat="1" ht="12.75"/>
    <row r="4091" s="53" customFormat="1" ht="12.75"/>
    <row r="4092" s="53" customFormat="1" ht="12.75"/>
    <row r="4093" s="53" customFormat="1" ht="12.75"/>
    <row r="4094" s="53" customFormat="1" ht="12.75"/>
    <row r="4095" s="53" customFormat="1" ht="12.75"/>
    <row r="4096" s="53" customFormat="1" ht="12.75"/>
    <row r="4097" s="53" customFormat="1" ht="12.75"/>
    <row r="4098" s="53" customFormat="1" ht="12.75"/>
    <row r="4099" s="53" customFormat="1" ht="12.75"/>
    <row r="4100" s="53" customFormat="1" ht="12.75"/>
    <row r="4101" s="53" customFormat="1" ht="12.75"/>
    <row r="4102" s="53" customFormat="1" ht="12.75"/>
    <row r="4103" s="53" customFormat="1" ht="12.75"/>
    <row r="4104" s="53" customFormat="1" ht="12.75"/>
    <row r="4105" s="53" customFormat="1" ht="12.75"/>
    <row r="4106" s="53" customFormat="1" ht="12.75"/>
    <row r="4107" s="53" customFormat="1" ht="12.75"/>
    <row r="4108" s="53" customFormat="1" ht="12.75"/>
    <row r="4109" s="53" customFormat="1" ht="12.75"/>
    <row r="4110" s="53" customFormat="1" ht="12.75"/>
    <row r="4111" s="53" customFormat="1" ht="12.75"/>
    <row r="4112" s="53" customFormat="1" ht="12.75"/>
    <row r="4113" s="53" customFormat="1" ht="12.75"/>
    <row r="4114" s="53" customFormat="1" ht="12.75"/>
    <row r="4115" s="53" customFormat="1" ht="12.75"/>
    <row r="4116" s="53" customFormat="1" ht="12.75"/>
    <row r="4117" s="53" customFormat="1" ht="12.75"/>
    <row r="4118" s="53" customFormat="1" ht="12.75"/>
    <row r="4119" s="53" customFormat="1" ht="12.75"/>
    <row r="4120" s="53" customFormat="1" ht="12.75"/>
    <row r="4121" s="53" customFormat="1" ht="12.75"/>
    <row r="4122" s="53" customFormat="1" ht="12.75"/>
    <row r="4123" s="53" customFormat="1" ht="12.75"/>
    <row r="4124" s="53" customFormat="1" ht="12.75"/>
    <row r="4125" s="53" customFormat="1" ht="12.75"/>
    <row r="4126" s="53" customFormat="1" ht="12.75"/>
    <row r="4127" s="53" customFormat="1" ht="12.75"/>
    <row r="4128" s="53" customFormat="1" ht="12.75"/>
    <row r="4129" s="53" customFormat="1" ht="12.75"/>
    <row r="4130" s="53" customFormat="1" ht="12.75"/>
    <row r="4131" s="53" customFormat="1" ht="12.75"/>
    <row r="4132" s="53" customFormat="1" ht="12.75"/>
    <row r="4133" s="53" customFormat="1" ht="12.75"/>
    <row r="4134" s="53" customFormat="1" ht="12.75"/>
    <row r="4135" s="53" customFormat="1" ht="12.75"/>
    <row r="4136" s="53" customFormat="1" ht="12.75"/>
    <row r="4137" s="53" customFormat="1" ht="12.75"/>
    <row r="4138" s="53" customFormat="1" ht="12.75"/>
    <row r="4139" s="53" customFormat="1" ht="12.75"/>
    <row r="4140" s="53" customFormat="1" ht="12.75"/>
    <row r="4141" s="53" customFormat="1" ht="12.75"/>
    <row r="4142" s="53" customFormat="1" ht="12.75"/>
    <row r="4143" s="53" customFormat="1" ht="12.75"/>
    <row r="4144" s="53" customFormat="1" ht="12.75"/>
    <row r="4145" s="53" customFormat="1" ht="12.75"/>
    <row r="4146" s="53" customFormat="1" ht="12.75"/>
    <row r="4147" s="53" customFormat="1" ht="12.75"/>
    <row r="4148" s="53" customFormat="1" ht="12.75"/>
    <row r="4149" s="53" customFormat="1" ht="12.75"/>
    <row r="4150" s="53" customFormat="1" ht="12.75"/>
    <row r="4151" s="53" customFormat="1" ht="12.75"/>
    <row r="4152" s="53" customFormat="1" ht="12.75"/>
    <row r="4153" s="53" customFormat="1" ht="12.75"/>
    <row r="4154" s="53" customFormat="1" ht="12.75"/>
    <row r="4155" s="53" customFormat="1" ht="12.75"/>
    <row r="4156" s="53" customFormat="1" ht="12.75"/>
    <row r="4157" s="53" customFormat="1" ht="12.75"/>
    <row r="4158" s="53" customFormat="1" ht="12.75"/>
    <row r="4159" s="53" customFormat="1" ht="12.75"/>
    <row r="4160" s="53" customFormat="1" ht="12.75"/>
    <row r="4161" s="53" customFormat="1" ht="12.75"/>
    <row r="4162" s="53" customFormat="1" ht="12.75"/>
    <row r="4163" s="53" customFormat="1" ht="12.75"/>
    <row r="4164" s="53" customFormat="1" ht="12.75"/>
    <row r="4165" s="53" customFormat="1" ht="12.75"/>
    <row r="4166" s="53" customFormat="1" ht="12.75"/>
    <row r="4167" s="53" customFormat="1" ht="12.75"/>
    <row r="4168" s="53" customFormat="1" ht="12.75"/>
    <row r="4169" s="53" customFormat="1" ht="12.75"/>
    <row r="4170" s="53" customFormat="1" ht="12.75"/>
    <row r="4171" s="53" customFormat="1" ht="12.75"/>
    <row r="4172" s="53" customFormat="1" ht="12.75"/>
    <row r="4173" s="53" customFormat="1" ht="12.75"/>
    <row r="4174" s="53" customFormat="1" ht="12.75"/>
    <row r="4175" s="53" customFormat="1" ht="12.75"/>
    <row r="4176" s="53" customFormat="1" ht="12.75"/>
    <row r="4177" s="53" customFormat="1" ht="12.75"/>
    <row r="4178" s="53" customFormat="1" ht="12.75"/>
    <row r="4179" s="53" customFormat="1" ht="12.75"/>
    <row r="4180" s="53" customFormat="1" ht="12.75"/>
    <row r="4181" s="53" customFormat="1" ht="12.75"/>
    <row r="4182" s="53" customFormat="1" ht="12.75"/>
    <row r="4183" s="53" customFormat="1" ht="12.75"/>
    <row r="4184" s="53" customFormat="1" ht="12.75"/>
    <row r="4185" s="53" customFormat="1" ht="12.75"/>
    <row r="4186" s="53" customFormat="1" ht="12.75"/>
    <row r="4187" s="53" customFormat="1" ht="12.75"/>
    <row r="4188" s="53" customFormat="1" ht="12.75"/>
    <row r="4189" s="53" customFormat="1" ht="12.75"/>
    <row r="4190" s="53" customFormat="1" ht="12.75"/>
    <row r="4191" s="53" customFormat="1" ht="12.75"/>
    <row r="4192" s="53" customFormat="1" ht="12.75"/>
    <row r="4193" s="53" customFormat="1" ht="12.75"/>
    <row r="4194" s="53" customFormat="1" ht="12.75"/>
    <row r="4195" s="53" customFormat="1" ht="12.75"/>
    <row r="4196" s="53" customFormat="1" ht="12.75"/>
    <row r="4197" s="53" customFormat="1" ht="12.75"/>
    <row r="4198" s="53" customFormat="1" ht="12.75"/>
    <row r="4199" s="53" customFormat="1" ht="12.75"/>
    <row r="4200" s="53" customFormat="1" ht="12.75"/>
    <row r="4201" s="53" customFormat="1" ht="12.75"/>
    <row r="4202" s="53" customFormat="1" ht="12.75"/>
    <row r="4203" s="53" customFormat="1" ht="12.75"/>
    <row r="4204" s="53" customFormat="1" ht="12.75"/>
    <row r="4205" s="53" customFormat="1" ht="12.75"/>
    <row r="4206" s="53" customFormat="1" ht="12.75"/>
    <row r="4207" s="53" customFormat="1" ht="12.75"/>
    <row r="4208" s="53" customFormat="1" ht="12.75"/>
    <row r="4209" s="53" customFormat="1" ht="12.75"/>
    <row r="4210" s="53" customFormat="1" ht="12.75"/>
    <row r="4211" s="53" customFormat="1" ht="12.75"/>
    <row r="4212" s="53" customFormat="1" ht="12.75"/>
    <row r="4213" s="53" customFormat="1" ht="12.75"/>
    <row r="4214" s="53" customFormat="1" ht="12.75"/>
    <row r="4215" s="53" customFormat="1" ht="12.75"/>
    <row r="4216" s="53" customFormat="1" ht="12.75"/>
    <row r="4217" s="53" customFormat="1" ht="12.75"/>
    <row r="4218" s="53" customFormat="1" ht="12.75"/>
    <row r="4219" s="53" customFormat="1" ht="12.75"/>
    <row r="4220" s="53" customFormat="1" ht="12.75"/>
    <row r="4221" s="53" customFormat="1" ht="12.75"/>
    <row r="4222" s="53" customFormat="1" ht="12.75"/>
    <row r="4223" s="53" customFormat="1" ht="12.75"/>
    <row r="4224" s="53" customFormat="1" ht="12.75"/>
    <row r="4225" s="53" customFormat="1" ht="12.75"/>
    <row r="4226" s="53" customFormat="1" ht="12.75"/>
    <row r="4227" s="53" customFormat="1" ht="12.75"/>
    <row r="4228" s="53" customFormat="1" ht="12.75"/>
    <row r="4229" s="53" customFormat="1" ht="12.75"/>
    <row r="4230" s="53" customFormat="1" ht="12.75"/>
    <row r="4231" s="53" customFormat="1" ht="12.75"/>
    <row r="4232" s="53" customFormat="1" ht="12.75"/>
    <row r="4233" s="53" customFormat="1" ht="12.75"/>
    <row r="4234" s="53" customFormat="1" ht="12.75"/>
    <row r="4235" s="53" customFormat="1" ht="12.75"/>
    <row r="4236" s="53" customFormat="1" ht="12.75"/>
    <row r="4237" s="53" customFormat="1" ht="12.75"/>
    <row r="4238" s="53" customFormat="1" ht="12.75"/>
    <row r="4239" s="53" customFormat="1" ht="12.75"/>
    <row r="4240" s="53" customFormat="1" ht="12.75"/>
    <row r="4241" s="53" customFormat="1" ht="12.75"/>
    <row r="4242" s="53" customFormat="1" ht="12.75"/>
    <row r="4243" s="53" customFormat="1" ht="12.75"/>
    <row r="4244" s="53" customFormat="1" ht="12.75"/>
    <row r="4245" s="53" customFormat="1" ht="12.75"/>
    <row r="4246" s="53" customFormat="1" ht="12.75"/>
    <row r="4247" s="53" customFormat="1" ht="12.75"/>
    <row r="4248" s="53" customFormat="1" ht="12.75"/>
    <row r="4249" s="53" customFormat="1" ht="12.75"/>
    <row r="4250" s="53" customFormat="1" ht="12.75"/>
    <row r="4251" s="53" customFormat="1" ht="12.75"/>
    <row r="4252" s="53" customFormat="1" ht="12.75"/>
    <row r="4253" s="53" customFormat="1" ht="12.75"/>
    <row r="4254" s="53" customFormat="1" ht="12.75"/>
    <row r="4255" s="53" customFormat="1" ht="12.75"/>
    <row r="4256" s="53" customFormat="1" ht="12.75"/>
    <row r="4257" s="53" customFormat="1" ht="12.75"/>
    <row r="4258" s="53" customFormat="1" ht="12.75"/>
    <row r="4259" s="53" customFormat="1" ht="12.75"/>
    <row r="4260" s="53" customFormat="1" ht="12.75"/>
    <row r="4261" s="53" customFormat="1" ht="12.75"/>
    <row r="4262" s="53" customFormat="1" ht="12.75"/>
    <row r="4263" s="53" customFormat="1" ht="12.75"/>
    <row r="4264" s="53" customFormat="1" ht="12.75"/>
    <row r="4265" s="53" customFormat="1" ht="12.75"/>
    <row r="4266" s="53" customFormat="1" ht="12.75"/>
    <row r="4267" s="53" customFormat="1" ht="12.75"/>
    <row r="4268" s="53" customFormat="1" ht="12.75"/>
    <row r="4269" s="53" customFormat="1" ht="12.75"/>
    <row r="4270" s="53" customFormat="1" ht="12.75"/>
    <row r="4271" s="53" customFormat="1" ht="12.75"/>
    <row r="4272" s="53" customFormat="1" ht="12.75"/>
    <row r="4273" s="53" customFormat="1" ht="12.75"/>
    <row r="4274" s="53" customFormat="1" ht="12.75"/>
    <row r="4275" s="53" customFormat="1" ht="12.75"/>
    <row r="4276" s="53" customFormat="1" ht="12.75"/>
    <row r="4277" s="53" customFormat="1" ht="12.75"/>
    <row r="4278" s="53" customFormat="1" ht="12.75"/>
    <row r="4279" s="53" customFormat="1" ht="12.75"/>
    <row r="4280" s="53" customFormat="1" ht="12.75"/>
    <row r="4281" s="53" customFormat="1" ht="12.75"/>
    <row r="4282" s="53" customFormat="1" ht="12.75"/>
    <row r="4283" s="53" customFormat="1" ht="12.75"/>
    <row r="4284" s="53" customFormat="1" ht="12.75"/>
    <row r="4285" s="53" customFormat="1" ht="12.75"/>
    <row r="4286" s="53" customFormat="1" ht="12.75"/>
    <row r="4287" s="53" customFormat="1" ht="12.75"/>
    <row r="4288" s="53" customFormat="1" ht="12.75"/>
    <row r="4289" s="53" customFormat="1" ht="12.75"/>
    <row r="4290" s="53" customFormat="1" ht="12.75"/>
    <row r="4291" s="53" customFormat="1" ht="12.75"/>
    <row r="4292" s="53" customFormat="1" ht="12.75"/>
    <row r="4293" s="53" customFormat="1" ht="12.75"/>
    <row r="4294" s="53" customFormat="1" ht="12.75"/>
    <row r="4295" s="53" customFormat="1" ht="12.75"/>
    <row r="4296" s="53" customFormat="1" ht="12.75"/>
    <row r="4297" s="53" customFormat="1" ht="12.75"/>
    <row r="4298" s="53" customFormat="1" ht="12.75"/>
    <row r="4299" s="53" customFormat="1" ht="12.75"/>
    <row r="4300" s="53" customFormat="1" ht="12.75"/>
    <row r="4301" s="53" customFormat="1" ht="12.75"/>
    <row r="4302" s="53" customFormat="1" ht="12.75"/>
    <row r="4303" s="53" customFormat="1" ht="12.75"/>
    <row r="4304" s="53" customFormat="1" ht="12.75"/>
    <row r="4305" s="53" customFormat="1" ht="12.75"/>
    <row r="4306" s="53" customFormat="1" ht="12.75"/>
    <row r="4307" s="53" customFormat="1" ht="12.75"/>
    <row r="4308" s="53" customFormat="1" ht="12.75"/>
    <row r="4309" s="53" customFormat="1" ht="12.75"/>
    <row r="4310" s="53" customFormat="1" ht="12.75"/>
    <row r="4311" s="53" customFormat="1" ht="12.75"/>
    <row r="4312" s="53" customFormat="1" ht="12.75"/>
    <row r="4313" s="53" customFormat="1" ht="12.75"/>
    <row r="4314" s="53" customFormat="1" ht="12.75"/>
    <row r="4315" s="53" customFormat="1" ht="12.75"/>
    <row r="4316" s="53" customFormat="1" ht="12.75"/>
    <row r="4317" s="53" customFormat="1" ht="12.75"/>
    <row r="4318" s="53" customFormat="1" ht="12.75"/>
    <row r="4319" s="53" customFormat="1" ht="12.75"/>
    <row r="4320" s="53" customFormat="1" ht="12.75"/>
    <row r="4321" s="53" customFormat="1" ht="12.75"/>
    <row r="4322" s="53" customFormat="1" ht="12.75"/>
    <row r="4323" s="53" customFormat="1" ht="12.75"/>
    <row r="4324" s="53" customFormat="1" ht="12.75"/>
    <row r="4325" s="53" customFormat="1" ht="12.75"/>
    <row r="4326" s="53" customFormat="1" ht="12.75"/>
    <row r="4327" s="53" customFormat="1" ht="12.75"/>
    <row r="4328" s="53" customFormat="1" ht="12.75"/>
    <row r="4329" s="53" customFormat="1" ht="12.75"/>
    <row r="4330" s="53" customFormat="1" ht="12.75"/>
    <row r="4331" s="53" customFormat="1" ht="12.75"/>
    <row r="4332" s="53" customFormat="1" ht="12.75"/>
    <row r="4333" s="53" customFormat="1" ht="12.75"/>
    <row r="4334" s="53" customFormat="1" ht="12.75"/>
    <row r="4335" s="53" customFormat="1" ht="12.75"/>
    <row r="4336" s="53" customFormat="1" ht="12.75"/>
    <row r="4337" s="53" customFormat="1" ht="12.75"/>
    <row r="4338" s="53" customFormat="1" ht="12.75"/>
    <row r="4339" s="53" customFormat="1" ht="12.75"/>
    <row r="4340" s="53" customFormat="1" ht="12.75"/>
    <row r="4341" s="53" customFormat="1" ht="12.75"/>
    <row r="4342" s="53" customFormat="1" ht="12.75"/>
    <row r="4343" s="53" customFormat="1" ht="12.75"/>
    <row r="4344" s="53" customFormat="1" ht="12.75"/>
    <row r="4345" s="53" customFormat="1" ht="12.75"/>
    <row r="4346" s="53" customFormat="1" ht="12.75"/>
    <row r="4347" s="53" customFormat="1" ht="12.75"/>
    <row r="4348" s="53" customFormat="1" ht="12.75"/>
    <row r="4349" s="53" customFormat="1" ht="12.75"/>
    <row r="4350" s="53" customFormat="1" ht="12.75"/>
    <row r="4351" s="53" customFormat="1" ht="12.75"/>
    <row r="4352" s="53" customFormat="1" ht="12.75"/>
    <row r="4353" s="53" customFormat="1" ht="12.75"/>
    <row r="4354" s="53" customFormat="1" ht="12.75"/>
    <row r="4355" s="53" customFormat="1" ht="12.75"/>
    <row r="4356" s="53" customFormat="1" ht="12.75"/>
    <row r="4357" s="53" customFormat="1" ht="12.75"/>
    <row r="4358" s="53" customFormat="1" ht="12.75"/>
    <row r="4359" s="53" customFormat="1" ht="12.75"/>
    <row r="4360" s="53" customFormat="1" ht="12.75"/>
    <row r="4361" s="53" customFormat="1" ht="12.75"/>
    <row r="4362" s="53" customFormat="1" ht="12.75"/>
    <row r="4363" s="53" customFormat="1" ht="12.75"/>
    <row r="4364" s="53" customFormat="1" ht="12.75"/>
    <row r="4365" s="53" customFormat="1" ht="12.75"/>
    <row r="4366" s="53" customFormat="1" ht="12.75"/>
    <row r="4367" s="53" customFormat="1" ht="12.75"/>
    <row r="4368" s="53" customFormat="1" ht="12.75"/>
    <row r="4369" s="53" customFormat="1" ht="12.75"/>
    <row r="4370" s="53" customFormat="1" ht="12.75"/>
    <row r="4371" s="53" customFormat="1" ht="12.75"/>
    <row r="4372" s="53" customFormat="1" ht="12.75"/>
    <row r="4373" s="53" customFormat="1" ht="12.75"/>
    <row r="4374" s="53" customFormat="1" ht="12.75"/>
    <row r="4375" s="53" customFormat="1" ht="12.75"/>
    <row r="4376" s="53" customFormat="1" ht="12.75"/>
    <row r="4377" s="53" customFormat="1" ht="12.75"/>
    <row r="4378" s="53" customFormat="1" ht="12.75"/>
    <row r="4379" s="53" customFormat="1" ht="12.75"/>
    <row r="4380" s="53" customFormat="1" ht="12.75"/>
    <row r="4381" s="53" customFormat="1" ht="12.75"/>
    <row r="4382" s="53" customFormat="1" ht="12.75"/>
    <row r="4383" s="53" customFormat="1" ht="12.75"/>
    <row r="4384" s="53" customFormat="1" ht="12.75"/>
    <row r="4385" s="53" customFormat="1" ht="12.75"/>
    <row r="4386" s="53" customFormat="1" ht="12.75"/>
    <row r="4387" s="53" customFormat="1" ht="12.75"/>
    <row r="4388" s="53" customFormat="1" ht="12.75"/>
    <row r="4389" s="53" customFormat="1" ht="12.75"/>
    <row r="4390" s="53" customFormat="1" ht="12.75"/>
    <row r="4391" s="53" customFormat="1" ht="12.75"/>
    <row r="4392" s="53" customFormat="1" ht="12.75"/>
    <row r="4393" s="53" customFormat="1" ht="12.75"/>
    <row r="4394" s="53" customFormat="1" ht="12.75"/>
    <row r="4395" s="53" customFormat="1" ht="12.75"/>
    <row r="4396" s="53" customFormat="1" ht="12.75"/>
    <row r="4397" s="53" customFormat="1" ht="12.75"/>
    <row r="4398" s="53" customFormat="1" ht="12.75"/>
    <row r="4399" s="53" customFormat="1" ht="12.75"/>
    <row r="4400" s="53" customFormat="1" ht="12.75"/>
    <row r="4401" s="53" customFormat="1" ht="12.75"/>
    <row r="4402" s="53" customFormat="1" ht="12.75"/>
    <row r="4403" s="53" customFormat="1" ht="12.75"/>
    <row r="4404" s="53" customFormat="1" ht="12.75"/>
    <row r="4405" s="53" customFormat="1" ht="12.75"/>
    <row r="4406" s="53" customFormat="1" ht="12.75"/>
    <row r="4407" s="53" customFormat="1" ht="12.75"/>
    <row r="4408" s="53" customFormat="1" ht="12.75"/>
    <row r="4409" s="53" customFormat="1" ht="12.75"/>
    <row r="4410" s="53" customFormat="1" ht="12.75"/>
    <row r="4411" s="53" customFormat="1" ht="12.75"/>
    <row r="4412" s="53" customFormat="1" ht="12.75"/>
    <row r="4413" s="53" customFormat="1" ht="12.75"/>
    <row r="4414" s="53" customFormat="1" ht="12.75"/>
    <row r="4415" s="53" customFormat="1" ht="12.75"/>
    <row r="4416" s="53" customFormat="1" ht="12.75"/>
    <row r="4417" s="53" customFormat="1" ht="12.75"/>
    <row r="4418" s="53" customFormat="1" ht="12.75"/>
    <row r="4419" s="53" customFormat="1" ht="12.75"/>
    <row r="4420" s="53" customFormat="1" ht="12.75"/>
    <row r="4421" s="53" customFormat="1" ht="12.75"/>
    <row r="4422" s="53" customFormat="1" ht="12.75"/>
    <row r="4423" s="53" customFormat="1" ht="12.75"/>
    <row r="4424" s="53" customFormat="1" ht="12.75"/>
    <row r="4425" s="53" customFormat="1" ht="12.75"/>
    <row r="4426" s="53" customFormat="1" ht="12.75"/>
    <row r="4427" s="53" customFormat="1" ht="12.75"/>
    <row r="4428" s="53" customFormat="1" ht="12.75"/>
    <row r="4429" s="53" customFormat="1" ht="12.75"/>
    <row r="4430" s="53" customFormat="1" ht="12.75"/>
    <row r="4431" s="53" customFormat="1" ht="12.75"/>
    <row r="4432" s="53" customFormat="1" ht="12.75"/>
    <row r="4433" s="53" customFormat="1" ht="12.75"/>
    <row r="4434" s="53" customFormat="1" ht="12.75"/>
    <row r="4435" s="53" customFormat="1" ht="12.75"/>
    <row r="4436" s="53" customFormat="1" ht="12.75"/>
    <row r="4437" s="53" customFormat="1" ht="12.75"/>
    <row r="4438" s="53" customFormat="1" ht="12.75"/>
    <row r="4439" s="53" customFormat="1" ht="12.75"/>
    <row r="4440" s="53" customFormat="1" ht="12.75"/>
    <row r="4441" s="53" customFormat="1" ht="12.75"/>
    <row r="4442" s="53" customFormat="1" ht="12.75"/>
    <row r="4443" s="53" customFormat="1" ht="12.75"/>
    <row r="4444" s="53" customFormat="1" ht="12.75"/>
    <row r="4445" s="53" customFormat="1" ht="12.75"/>
    <row r="4446" s="53" customFormat="1" ht="12.75"/>
    <row r="4447" s="53" customFormat="1" ht="12.75"/>
    <row r="4448" s="53" customFormat="1" ht="12.75"/>
    <row r="4449" s="53" customFormat="1" ht="12.75"/>
    <row r="4450" s="53" customFormat="1" ht="12.75"/>
    <row r="4451" s="53" customFormat="1" ht="12.75"/>
    <row r="4452" s="53" customFormat="1" ht="12.75"/>
    <row r="4453" s="53" customFormat="1" ht="12.75"/>
    <row r="4454" s="53" customFormat="1" ht="12.75"/>
    <row r="4455" s="53" customFormat="1" ht="12.75"/>
    <row r="4456" s="53" customFormat="1" ht="12.75"/>
    <row r="4457" s="53" customFormat="1" ht="12.75"/>
    <row r="4458" s="53" customFormat="1" ht="12.75"/>
    <row r="4459" s="53" customFormat="1" ht="12.75"/>
    <row r="4460" s="53" customFormat="1" ht="12.75"/>
    <row r="4461" s="53" customFormat="1" ht="12.75"/>
    <row r="4462" s="53" customFormat="1" ht="12.75"/>
    <row r="4463" s="53" customFormat="1" ht="12.75"/>
    <row r="4464" s="53" customFormat="1" ht="12.75"/>
    <row r="4465" s="53" customFormat="1" ht="12.75"/>
    <row r="4466" s="53" customFormat="1" ht="12.75"/>
    <row r="4467" s="53" customFormat="1" ht="12.75"/>
    <row r="4468" s="53" customFormat="1" ht="12.75"/>
    <row r="4469" s="53" customFormat="1" ht="12.75"/>
    <row r="4470" s="53" customFormat="1" ht="12.75"/>
    <row r="4471" s="53" customFormat="1" ht="12.75"/>
    <row r="4472" s="53" customFormat="1" ht="12.75"/>
    <row r="4473" s="53" customFormat="1" ht="12.75"/>
    <row r="4474" s="53" customFormat="1" ht="12.75"/>
    <row r="4475" s="53" customFormat="1" ht="12.75"/>
    <row r="4476" s="53" customFormat="1" ht="12.75"/>
    <row r="4477" s="53" customFormat="1" ht="12.75"/>
    <row r="4478" s="53" customFormat="1" ht="12.75"/>
    <row r="4479" s="53" customFormat="1" ht="12.75"/>
    <row r="4480" s="53" customFormat="1" ht="12.75"/>
    <row r="4481" s="53" customFormat="1" ht="12.75"/>
    <row r="4482" s="53" customFormat="1" ht="12.75"/>
    <row r="4483" s="53" customFormat="1" ht="12.75"/>
    <row r="4484" s="53" customFormat="1" ht="12.75"/>
    <row r="4485" s="53" customFormat="1" ht="12.75"/>
    <row r="4486" s="53" customFormat="1" ht="12.75"/>
    <row r="4487" s="53" customFormat="1" ht="12.75"/>
    <row r="4488" s="53" customFormat="1" ht="12.75"/>
    <row r="4489" s="53" customFormat="1" ht="12.75"/>
    <row r="4490" s="53" customFormat="1" ht="12.75"/>
    <row r="4491" s="53" customFormat="1" ht="12.75"/>
    <row r="4492" s="53" customFormat="1" ht="12.75"/>
    <row r="4493" s="53" customFormat="1" ht="12.75"/>
    <row r="4494" s="53" customFormat="1" ht="12.75"/>
    <row r="4495" s="53" customFormat="1" ht="12.75"/>
    <row r="4496" s="53" customFormat="1" ht="12.75"/>
    <row r="4497" s="53" customFormat="1" ht="12.75"/>
    <row r="4498" s="53" customFormat="1" ht="12.75"/>
    <row r="4499" s="53" customFormat="1" ht="12.75"/>
    <row r="4500" s="53" customFormat="1" ht="12.75"/>
    <row r="4501" s="53" customFormat="1" ht="12.75"/>
    <row r="4502" s="53" customFormat="1" ht="12.75"/>
    <row r="4503" s="53" customFormat="1" ht="12.75"/>
    <row r="4504" s="53" customFormat="1" ht="12.75"/>
    <row r="4505" s="53" customFormat="1" ht="12.75"/>
    <row r="4506" s="53" customFormat="1" ht="12.75"/>
    <row r="4507" s="53" customFormat="1" ht="12.75"/>
    <row r="4508" s="53" customFormat="1" ht="12.75"/>
    <row r="4509" s="53" customFormat="1" ht="12.75"/>
    <row r="4510" s="53" customFormat="1" ht="12.75"/>
    <row r="4511" s="53" customFormat="1" ht="12.75"/>
    <row r="4512" s="53" customFormat="1" ht="12.75"/>
    <row r="4513" s="53" customFormat="1" ht="12.75"/>
    <row r="4514" s="53" customFormat="1" ht="12.75"/>
    <row r="4515" s="53" customFormat="1" ht="12.75"/>
    <row r="4516" s="53" customFormat="1" ht="12.75"/>
    <row r="4517" s="53" customFormat="1" ht="12.75"/>
    <row r="4518" s="53" customFormat="1" ht="12.75"/>
    <row r="4519" s="53" customFormat="1" ht="12.75"/>
    <row r="4520" s="53" customFormat="1" ht="12.75"/>
    <row r="4521" s="53" customFormat="1" ht="12.75"/>
    <row r="4522" s="53" customFormat="1" ht="12.75"/>
    <row r="4523" s="53" customFormat="1" ht="12.75"/>
    <row r="4524" s="53" customFormat="1" ht="12.75"/>
    <row r="4525" s="53" customFormat="1" ht="12.75"/>
    <row r="4526" s="53" customFormat="1" ht="12.75"/>
    <row r="4527" s="53" customFormat="1" ht="12.75"/>
    <row r="4528" s="53" customFormat="1" ht="12.75"/>
    <row r="4529" s="53" customFormat="1" ht="12.75"/>
    <row r="4530" s="53" customFormat="1" ht="12.75"/>
    <row r="4531" s="53" customFormat="1" ht="12.75"/>
    <row r="4532" s="53" customFormat="1" ht="12.75"/>
    <row r="4533" s="53" customFormat="1" ht="12.75"/>
    <row r="4534" s="53" customFormat="1" ht="12.75"/>
    <row r="4535" s="53" customFormat="1" ht="12.75"/>
    <row r="4536" s="53" customFormat="1" ht="12.75"/>
    <row r="4537" s="53" customFormat="1" ht="12.75"/>
    <row r="4538" s="53" customFormat="1" ht="12.75"/>
    <row r="4539" s="53" customFormat="1" ht="12.75"/>
    <row r="4540" s="53" customFormat="1" ht="12.75"/>
    <row r="4541" s="53" customFormat="1" ht="12.75"/>
    <row r="4542" s="53" customFormat="1" ht="12.75"/>
    <row r="4543" s="53" customFormat="1" ht="12.75"/>
    <row r="4544" s="53" customFormat="1" ht="12.75"/>
    <row r="4545" s="53" customFormat="1" ht="12.75"/>
    <row r="4546" s="53" customFormat="1" ht="12.75"/>
    <row r="4547" s="53" customFormat="1" ht="12.75"/>
    <row r="4548" s="53" customFormat="1" ht="12.75"/>
    <row r="4549" s="53" customFormat="1" ht="12.75"/>
    <row r="4550" s="53" customFormat="1" ht="12.75"/>
    <row r="4551" s="53" customFormat="1" ht="12.75"/>
    <row r="4552" s="53" customFormat="1" ht="12.75"/>
    <row r="4553" s="53" customFormat="1" ht="12.75"/>
    <row r="4554" s="53" customFormat="1" ht="12.75"/>
    <row r="4555" s="53" customFormat="1" ht="12.75"/>
    <row r="4556" s="53" customFormat="1" ht="12.75"/>
    <row r="4557" s="53" customFormat="1" ht="12.75"/>
    <row r="4558" s="53" customFormat="1" ht="12.75"/>
    <row r="4559" s="53" customFormat="1" ht="12.75"/>
    <row r="4560" s="53" customFormat="1" ht="12.75"/>
    <row r="4561" s="53" customFormat="1" ht="12.75"/>
    <row r="4562" s="53" customFormat="1" ht="12.75"/>
    <row r="4563" s="53" customFormat="1" ht="12.75"/>
    <row r="4564" s="53" customFormat="1" ht="12.75"/>
    <row r="4565" s="53" customFormat="1" ht="12.75"/>
    <row r="4566" s="53" customFormat="1" ht="12.75"/>
    <row r="4567" s="53" customFormat="1" ht="12.75"/>
    <row r="4568" s="53" customFormat="1" ht="12.75"/>
    <row r="4569" s="53" customFormat="1" ht="12.75"/>
    <row r="4570" s="53" customFormat="1" ht="12.75"/>
    <row r="4571" s="53" customFormat="1" ht="12.75"/>
    <row r="4572" s="53" customFormat="1" ht="12.75"/>
    <row r="4573" s="53" customFormat="1" ht="12.75"/>
    <row r="4574" s="53" customFormat="1" ht="12.75"/>
    <row r="4575" s="53" customFormat="1" ht="12.75"/>
    <row r="4576" s="53" customFormat="1" ht="12.75"/>
    <row r="4577" s="53" customFormat="1" ht="12.75"/>
    <row r="4578" s="53" customFormat="1" ht="12.75"/>
    <row r="4579" s="53" customFormat="1" ht="12.75"/>
    <row r="4580" s="53" customFormat="1" ht="12.75"/>
    <row r="4581" s="53" customFormat="1" ht="12.75"/>
    <row r="4582" s="53" customFormat="1" ht="12.75"/>
    <row r="4583" s="53" customFormat="1" ht="12.75"/>
    <row r="4584" s="53" customFormat="1" ht="12.75"/>
    <row r="4585" s="53" customFormat="1" ht="12.75"/>
    <row r="4586" s="53" customFormat="1" ht="12.75"/>
    <row r="4587" s="53" customFormat="1" ht="12.75"/>
    <row r="4588" s="53" customFormat="1" ht="12.75"/>
    <row r="4589" s="53" customFormat="1" ht="12.75"/>
    <row r="4590" s="53" customFormat="1" ht="12.75"/>
    <row r="4591" s="53" customFormat="1" ht="12.75"/>
    <row r="4592" s="53" customFormat="1" ht="12.75"/>
    <row r="4593" s="53" customFormat="1" ht="12.75"/>
    <row r="4594" s="53" customFormat="1" ht="12.75"/>
    <row r="4595" s="53" customFormat="1" ht="12.75"/>
    <row r="4596" s="53" customFormat="1" ht="12.75"/>
    <row r="4597" s="53" customFormat="1" ht="12.75"/>
    <row r="4598" s="53" customFormat="1" ht="12.75"/>
    <row r="4599" s="53" customFormat="1" ht="12.75"/>
    <row r="4600" s="53" customFormat="1" ht="12.75"/>
    <row r="4601" s="53" customFormat="1" ht="12.75"/>
    <row r="4602" s="53" customFormat="1" ht="12.75"/>
    <row r="4603" s="53" customFormat="1" ht="12.75"/>
    <row r="4604" s="53" customFormat="1" ht="12.75"/>
    <row r="4605" s="53" customFormat="1" ht="12.75"/>
    <row r="4606" s="53" customFormat="1" ht="12.75"/>
    <row r="4607" s="53" customFormat="1" ht="12.75"/>
    <row r="4608" s="53" customFormat="1" ht="12.75"/>
    <row r="4609" s="53" customFormat="1" ht="12.75"/>
    <row r="4610" s="53" customFormat="1" ht="12.75"/>
    <row r="4611" s="53" customFormat="1" ht="12.75"/>
    <row r="4612" s="53" customFormat="1" ht="12.75"/>
    <row r="4613" s="53" customFormat="1" ht="12.75"/>
    <row r="4614" s="53" customFormat="1" ht="12.75"/>
    <row r="4615" s="53" customFormat="1" ht="12.75"/>
    <row r="4616" s="53" customFormat="1" ht="12.75"/>
    <row r="4617" s="53" customFormat="1" ht="12.75"/>
    <row r="4618" s="53" customFormat="1" ht="12.75"/>
    <row r="4619" s="53" customFormat="1" ht="12.75"/>
    <row r="4620" s="53" customFormat="1" ht="12.75"/>
    <row r="4621" s="53" customFormat="1" ht="12.75"/>
    <row r="4622" s="53" customFormat="1" ht="12.75"/>
    <row r="4623" s="53" customFormat="1" ht="12.75"/>
    <row r="4624" s="53" customFormat="1" ht="12.75"/>
    <row r="4625" s="53" customFormat="1" ht="12.75"/>
    <row r="4626" s="53" customFormat="1" ht="12.75"/>
    <row r="4627" s="53" customFormat="1" ht="12.75"/>
    <row r="4628" s="53" customFormat="1" ht="12.75"/>
    <row r="4629" s="53" customFormat="1" ht="12.75"/>
    <row r="4630" s="53" customFormat="1" ht="12.75"/>
    <row r="4631" s="53" customFormat="1" ht="12.75"/>
    <row r="4632" s="53" customFormat="1" ht="12.75"/>
    <row r="4633" s="53" customFormat="1" ht="12.75"/>
    <row r="4634" s="53" customFormat="1" ht="12.75"/>
    <row r="4635" s="53" customFormat="1" ht="12.75"/>
    <row r="4636" s="53" customFormat="1" ht="12.75"/>
    <row r="4637" s="53" customFormat="1" ht="12.75"/>
    <row r="4638" s="53" customFormat="1" ht="12.75"/>
    <row r="4639" s="53" customFormat="1" ht="12.75"/>
    <row r="4640" s="53" customFormat="1" ht="12.75"/>
    <row r="4641" s="53" customFormat="1" ht="12.75"/>
    <row r="4642" s="53" customFormat="1" ht="12.75"/>
    <row r="4643" s="53" customFormat="1" ht="12.75"/>
    <row r="4644" s="53" customFormat="1" ht="12.75"/>
    <row r="4645" s="53" customFormat="1" ht="12.75"/>
    <row r="4646" s="53" customFormat="1" ht="12.75"/>
    <row r="4647" s="53" customFormat="1" ht="12.75"/>
    <row r="4648" s="53" customFormat="1" ht="12.75"/>
    <row r="4649" s="53" customFormat="1" ht="12.75"/>
    <row r="4650" s="53" customFormat="1" ht="12.75"/>
    <row r="4651" s="53" customFormat="1" ht="12.75"/>
    <row r="4652" s="53" customFormat="1" ht="12.75"/>
    <row r="4653" s="53" customFormat="1" ht="12.75"/>
    <row r="4654" s="53" customFormat="1" ht="12.75"/>
    <row r="4655" s="53" customFormat="1" ht="12.75"/>
    <row r="4656" s="53" customFormat="1" ht="12.75"/>
    <row r="4657" s="53" customFormat="1" ht="12.75"/>
    <row r="4658" s="53" customFormat="1" ht="12.75"/>
    <row r="4659" s="53" customFormat="1" ht="12.75"/>
    <row r="4660" s="53" customFormat="1" ht="12.75"/>
    <row r="4661" s="53" customFormat="1" ht="12.75"/>
    <row r="4662" s="53" customFormat="1" ht="12.75"/>
    <row r="4663" s="53" customFormat="1" ht="12.75"/>
    <row r="4664" s="53" customFormat="1" ht="12.75"/>
    <row r="4665" s="53" customFormat="1" ht="12.75"/>
    <row r="4666" s="53" customFormat="1" ht="12.75"/>
    <row r="4667" s="53" customFormat="1" ht="12.75"/>
    <row r="4668" s="53" customFormat="1" ht="12.75"/>
    <row r="4669" s="53" customFormat="1" ht="12.75"/>
    <row r="4670" s="53" customFormat="1" ht="12.75"/>
    <row r="4671" s="53" customFormat="1" ht="12.75"/>
    <row r="4672" s="53" customFormat="1" ht="12.75"/>
    <row r="4673" s="53" customFormat="1" ht="12.75"/>
    <row r="4674" s="53" customFormat="1" ht="12.75"/>
    <row r="4675" s="53" customFormat="1" ht="12.75"/>
    <row r="4676" s="53" customFormat="1" ht="12.75"/>
    <row r="4677" s="53" customFormat="1" ht="12.75"/>
    <row r="4678" s="53" customFormat="1" ht="12.75"/>
    <row r="4679" s="53" customFormat="1" ht="12.75"/>
    <row r="4680" s="53" customFormat="1" ht="12.75"/>
    <row r="4681" s="53" customFormat="1" ht="12.75"/>
    <row r="4682" s="53" customFormat="1" ht="12.75"/>
    <row r="4683" s="53" customFormat="1" ht="12.75"/>
    <row r="4684" s="53" customFormat="1" ht="12.75"/>
    <row r="4685" s="53" customFormat="1" ht="12.75"/>
    <row r="4686" s="53" customFormat="1" ht="12.75"/>
    <row r="4687" s="53" customFormat="1" ht="12.75"/>
    <row r="4688" s="53" customFormat="1" ht="12.75"/>
    <row r="4689" s="53" customFormat="1" ht="12.75"/>
    <row r="4690" s="53" customFormat="1" ht="12.75"/>
    <row r="4691" s="53" customFormat="1" ht="12.75"/>
    <row r="4692" s="53" customFormat="1" ht="12.75"/>
    <row r="4693" s="53" customFormat="1" ht="12.75"/>
    <row r="4694" s="53" customFormat="1" ht="12.75"/>
    <row r="4695" s="53" customFormat="1" ht="12.75"/>
    <row r="4696" s="53" customFormat="1" ht="12.75"/>
    <row r="4697" s="53" customFormat="1" ht="12.75"/>
    <row r="4698" s="53" customFormat="1" ht="12.75"/>
    <row r="4699" s="53" customFormat="1" ht="12.75"/>
    <row r="4700" s="53" customFormat="1" ht="12.75"/>
    <row r="4701" s="53" customFormat="1" ht="12.75"/>
    <row r="4702" s="53" customFormat="1" ht="12.75"/>
    <row r="4703" s="53" customFormat="1" ht="12.75"/>
    <row r="4704" s="53" customFormat="1" ht="12.75"/>
    <row r="4705" s="53" customFormat="1" ht="12.75"/>
    <row r="4706" s="53" customFormat="1" ht="12.75"/>
    <row r="4707" s="53" customFormat="1" ht="12.75"/>
    <row r="4708" s="53" customFormat="1" ht="12.75"/>
    <row r="4709" s="53" customFormat="1" ht="12.75"/>
    <row r="4710" s="53" customFormat="1" ht="12.75"/>
    <row r="4711" s="53" customFormat="1" ht="12.75"/>
    <row r="4712" s="53" customFormat="1" ht="12.75"/>
    <row r="4713" s="53" customFormat="1" ht="12.75"/>
    <row r="4714" s="53" customFormat="1" ht="12.75"/>
    <row r="4715" s="53" customFormat="1" ht="12.75"/>
    <row r="4716" s="53" customFormat="1" ht="12.75"/>
    <row r="4717" s="53" customFormat="1" ht="12.75"/>
    <row r="4718" s="53" customFormat="1" ht="12.75"/>
    <row r="4719" s="53" customFormat="1" ht="12.75"/>
    <row r="4720" s="53" customFormat="1" ht="12.75"/>
    <row r="4721" s="53" customFormat="1" ht="12.75"/>
    <row r="4722" s="53" customFormat="1" ht="12.75"/>
    <row r="4723" s="53" customFormat="1" ht="12.75"/>
    <row r="4724" s="53" customFormat="1" ht="12.75"/>
    <row r="4725" s="53" customFormat="1" ht="12.75"/>
    <row r="4726" s="53" customFormat="1" ht="12.75"/>
    <row r="4727" s="53" customFormat="1" ht="12.75"/>
    <row r="4728" s="53" customFormat="1" ht="12.75"/>
    <row r="4729" s="53" customFormat="1" ht="12.75"/>
    <row r="4730" s="53" customFormat="1" ht="12.75"/>
    <row r="4731" s="53" customFormat="1" ht="12.75"/>
    <row r="4732" s="53" customFormat="1" ht="12.75"/>
    <row r="4733" s="53" customFormat="1" ht="12.75"/>
    <row r="4734" s="53" customFormat="1" ht="12.75"/>
    <row r="4735" s="53" customFormat="1" ht="12.75"/>
    <row r="4736" s="53" customFormat="1" ht="12.75"/>
    <row r="4737" s="53" customFormat="1" ht="12.75"/>
    <row r="4738" s="53" customFormat="1" ht="12.75"/>
    <row r="4739" s="53" customFormat="1" ht="12.75"/>
    <row r="4740" s="53" customFormat="1" ht="12.75"/>
    <row r="4741" s="53" customFormat="1" ht="12.75"/>
    <row r="4742" s="53" customFormat="1" ht="12.75"/>
    <row r="4743" s="53" customFormat="1" ht="12.75"/>
    <row r="4744" s="53" customFormat="1" ht="12.75"/>
    <row r="4745" s="53" customFormat="1" ht="12.75"/>
    <row r="4746" s="53" customFormat="1" ht="12.75"/>
    <row r="4747" s="53" customFormat="1" ht="12.75"/>
    <row r="4748" s="53" customFormat="1" ht="12.75"/>
    <row r="4749" s="53" customFormat="1" ht="12.75"/>
    <row r="4750" s="53" customFormat="1" ht="12.75"/>
    <row r="4751" s="53" customFormat="1" ht="12.75"/>
    <row r="4752" s="53" customFormat="1" ht="12.75"/>
    <row r="4753" s="53" customFormat="1" ht="12.75"/>
    <row r="4754" s="53" customFormat="1" ht="12.75"/>
    <row r="4755" s="53" customFormat="1" ht="12.75"/>
    <row r="4756" s="53" customFormat="1" ht="12.75"/>
    <row r="4757" s="53" customFormat="1" ht="12.75"/>
    <row r="4758" s="53" customFormat="1" ht="12.75"/>
    <row r="4759" s="53" customFormat="1" ht="12.75"/>
    <row r="4760" s="53" customFormat="1" ht="12.75"/>
    <row r="4761" s="53" customFormat="1" ht="12.75"/>
    <row r="4762" s="53" customFormat="1" ht="12.75"/>
    <row r="4763" s="53" customFormat="1" ht="12.75"/>
    <row r="4764" s="53" customFormat="1" ht="12.75"/>
    <row r="4765" s="53" customFormat="1" ht="12.75"/>
    <row r="4766" s="53" customFormat="1" ht="12.75"/>
    <row r="4767" s="53" customFormat="1" ht="12.75"/>
    <row r="4768" s="53" customFormat="1" ht="12.75"/>
    <row r="4769" s="53" customFormat="1" ht="12.75"/>
    <row r="4770" s="53" customFormat="1" ht="12.75"/>
    <row r="4771" s="53" customFormat="1" ht="12.75"/>
    <row r="4772" s="53" customFormat="1" ht="12.75"/>
    <row r="4773" s="53" customFormat="1" ht="12.75"/>
    <row r="4774" s="53" customFormat="1" ht="12.75"/>
    <row r="4775" s="53" customFormat="1" ht="12.75"/>
    <row r="4776" s="53" customFormat="1" ht="12.75"/>
    <row r="4777" s="53" customFormat="1" ht="12.75"/>
    <row r="4778" s="53" customFormat="1" ht="12.75"/>
    <row r="4779" s="53" customFormat="1" ht="12.75"/>
    <row r="4780" s="53" customFormat="1" ht="12.75"/>
    <row r="4781" s="53" customFormat="1" ht="12.75"/>
    <row r="4782" s="53" customFormat="1" ht="12.75"/>
    <row r="4783" s="53" customFormat="1" ht="12.75"/>
    <row r="4784" s="53" customFormat="1" ht="12.75"/>
    <row r="4785" s="53" customFormat="1" ht="12.75"/>
    <row r="4786" s="53" customFormat="1" ht="12.75"/>
    <row r="4787" s="53" customFormat="1" ht="12.75"/>
    <row r="4788" s="53" customFormat="1" ht="12.75"/>
    <row r="4789" s="53" customFormat="1" ht="12.75"/>
    <row r="4790" s="53" customFormat="1" ht="12.75"/>
    <row r="4791" s="53" customFormat="1" ht="12.75"/>
    <row r="4792" s="53" customFormat="1" ht="12.75"/>
    <row r="4793" s="53" customFormat="1" ht="12.75"/>
    <row r="4794" s="53" customFormat="1" ht="12.75"/>
    <row r="4795" s="53" customFormat="1" ht="12.75"/>
    <row r="4796" s="53" customFormat="1" ht="12.75"/>
    <row r="4797" s="53" customFormat="1" ht="12.75"/>
    <row r="4798" s="53" customFormat="1" ht="12.75"/>
    <row r="4799" s="53" customFormat="1" ht="12.75"/>
  </sheetData>
  <sheetProtection/>
  <mergeCells count="1">
    <mergeCell ref="B1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82">
      <selection activeCell="F113" sqref="F113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7.00390625" style="0" customWidth="1"/>
    <col min="4" max="4" width="7.57421875" style="0" bestFit="1" customWidth="1"/>
    <col min="5" max="5" width="9.57421875" style="0" bestFit="1" customWidth="1"/>
    <col min="6" max="6" width="7.140625" style="0" customWidth="1"/>
    <col min="7" max="7" width="7.57421875" style="0" customWidth="1"/>
    <col min="8" max="8" width="10.140625" style="0" customWidth="1"/>
    <col min="9" max="9" width="7.140625" style="0" customWidth="1"/>
    <col min="10" max="10" width="7.421875" style="0" customWidth="1"/>
    <col min="11" max="11" width="9.8515625" style="0" customWidth="1"/>
  </cols>
  <sheetData>
    <row r="1" spans="1:11" ht="7.5" customHeight="1">
      <c r="A1" s="102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ht="12.75">
      <c r="A4" s="18" t="s">
        <v>30</v>
      </c>
    </row>
    <row r="5" ht="13.5" thickBot="1">
      <c r="A5" s="18" t="s">
        <v>74</v>
      </c>
    </row>
    <row r="6" spans="2:11" ht="41.25" customHeight="1" thickBot="1">
      <c r="B6" s="105" t="s">
        <v>31</v>
      </c>
      <c r="C6" s="106"/>
      <c r="D6" s="106"/>
      <c r="E6" s="107"/>
      <c r="F6" s="106" t="s">
        <v>68</v>
      </c>
      <c r="G6" s="106"/>
      <c r="H6" s="107"/>
      <c r="I6" s="108" t="s">
        <v>32</v>
      </c>
      <c r="J6" s="109"/>
      <c r="K6" s="110"/>
    </row>
    <row r="7" spans="1:11" ht="40.5" customHeight="1" thickBot="1">
      <c r="A7" s="19" t="s">
        <v>33</v>
      </c>
      <c r="B7" s="20" t="s">
        <v>34</v>
      </c>
      <c r="C7" s="21" t="s">
        <v>35</v>
      </c>
      <c r="D7" s="21" t="s">
        <v>36</v>
      </c>
      <c r="E7" s="22" t="s">
        <v>69</v>
      </c>
      <c r="F7" s="23" t="s">
        <v>35</v>
      </c>
      <c r="G7" s="21" t="s">
        <v>36</v>
      </c>
      <c r="H7" s="22" t="s">
        <v>70</v>
      </c>
      <c r="I7" s="24" t="s">
        <v>38</v>
      </c>
      <c r="J7" s="21" t="s">
        <v>36</v>
      </c>
      <c r="K7" s="22" t="s">
        <v>37</v>
      </c>
    </row>
    <row r="8" spans="1:11" ht="12.75">
      <c r="A8" s="27">
        <v>29</v>
      </c>
      <c r="B8" s="28"/>
      <c r="C8" s="34">
        <v>32.53</v>
      </c>
      <c r="D8" s="35" t="e">
        <f>(#REF!+C9)/2</f>
        <v>#REF!</v>
      </c>
      <c r="E8" s="36" t="e">
        <f aca="true" t="shared" si="0" ref="E8:E64">B8*D8</f>
        <v>#REF!</v>
      </c>
      <c r="F8" s="37">
        <v>86.7</v>
      </c>
      <c r="G8" s="38"/>
      <c r="H8" s="39"/>
      <c r="I8" s="37">
        <v>41</v>
      </c>
      <c r="J8" s="35" t="e">
        <f>(#REF!+I9)/2*0.25</f>
        <v>#REF!</v>
      </c>
      <c r="K8" s="40" t="e">
        <f aca="true" t="shared" si="1" ref="K8:K64">B8*J8</f>
        <v>#REF!</v>
      </c>
    </row>
    <row r="9" spans="1:11" ht="12.75">
      <c r="A9" s="27"/>
      <c r="B9" s="28">
        <v>50</v>
      </c>
      <c r="C9" s="29"/>
      <c r="D9" s="30">
        <f aca="true" t="shared" si="2" ref="D9:D64">(C8+C10)/2</f>
        <v>30.665</v>
      </c>
      <c r="E9" s="31">
        <f t="shared" si="0"/>
        <v>1533.25</v>
      </c>
      <c r="F9" s="32"/>
      <c r="G9" s="4">
        <f>(F8+F10)/2</f>
        <v>77.42500000000001</v>
      </c>
      <c r="H9" s="41">
        <f>G9*B9</f>
        <v>3871.2500000000005</v>
      </c>
      <c r="I9" s="32"/>
      <c r="J9" s="30">
        <f>(I8+I10)/2*0.15</f>
        <v>5.325</v>
      </c>
      <c r="K9" s="42">
        <f t="shared" si="1"/>
        <v>266.25</v>
      </c>
    </row>
    <row r="10" spans="1:11" ht="12.75">
      <c r="A10" s="27">
        <v>30</v>
      </c>
      <c r="B10" s="28"/>
      <c r="C10" s="30">
        <v>28.8</v>
      </c>
      <c r="D10" s="30">
        <f t="shared" si="2"/>
        <v>0</v>
      </c>
      <c r="E10" s="31">
        <f t="shared" si="0"/>
        <v>0</v>
      </c>
      <c r="F10" s="28">
        <v>68.15</v>
      </c>
      <c r="G10" s="4">
        <f aca="true" t="shared" si="3" ref="G10:G66">(F9+F11)/2</f>
        <v>0</v>
      </c>
      <c r="H10" s="41">
        <f aca="true" t="shared" si="4" ref="H10:H66">G10*B10</f>
        <v>0</v>
      </c>
      <c r="I10" s="32">
        <v>30</v>
      </c>
      <c r="J10" s="30">
        <f aca="true" t="shared" si="5" ref="J10:J66">(I9+I11)/2*0.15</f>
        <v>0</v>
      </c>
      <c r="K10" s="31">
        <f t="shared" si="1"/>
        <v>0</v>
      </c>
    </row>
    <row r="11" spans="1:11" ht="12.75">
      <c r="A11" s="27"/>
      <c r="B11" s="28">
        <v>50</v>
      </c>
      <c r="C11" s="30"/>
      <c r="D11" s="30">
        <f t="shared" si="2"/>
        <v>28.9</v>
      </c>
      <c r="E11" s="31">
        <f t="shared" si="0"/>
        <v>1445</v>
      </c>
      <c r="F11" s="28"/>
      <c r="G11" s="4">
        <f t="shared" si="3"/>
        <v>64.41</v>
      </c>
      <c r="H11" s="41">
        <f t="shared" si="4"/>
        <v>3220.5</v>
      </c>
      <c r="I11" s="32"/>
      <c r="J11" s="30">
        <f t="shared" si="5"/>
        <v>4.5</v>
      </c>
      <c r="K11" s="31">
        <f t="shared" si="1"/>
        <v>225</v>
      </c>
    </row>
    <row r="12" spans="1:11" ht="12.75">
      <c r="A12" s="27">
        <v>31</v>
      </c>
      <c r="B12" s="28"/>
      <c r="C12" s="30">
        <v>29</v>
      </c>
      <c r="D12" s="30">
        <f t="shared" si="2"/>
        <v>0</v>
      </c>
      <c r="E12" s="31">
        <f t="shared" si="0"/>
        <v>0</v>
      </c>
      <c r="F12" s="28">
        <v>60.67</v>
      </c>
      <c r="G12" s="4">
        <f t="shared" si="3"/>
        <v>0</v>
      </c>
      <c r="H12" s="41">
        <f t="shared" si="4"/>
        <v>0</v>
      </c>
      <c r="I12" s="32">
        <v>30</v>
      </c>
      <c r="J12" s="30">
        <f t="shared" si="5"/>
        <v>0</v>
      </c>
      <c r="K12" s="31">
        <f t="shared" si="1"/>
        <v>0</v>
      </c>
    </row>
    <row r="13" spans="1:11" ht="12.75">
      <c r="A13" s="27"/>
      <c r="B13" s="28">
        <v>50</v>
      </c>
      <c r="C13" s="30"/>
      <c r="D13" s="30">
        <f t="shared" si="2"/>
        <v>42.465</v>
      </c>
      <c r="E13" s="31">
        <f t="shared" si="0"/>
        <v>2123.25</v>
      </c>
      <c r="F13" s="28"/>
      <c r="G13" s="4">
        <f t="shared" si="3"/>
        <v>63.065</v>
      </c>
      <c r="H13" s="41">
        <f t="shared" si="4"/>
        <v>3153.25</v>
      </c>
      <c r="I13" s="32"/>
      <c r="J13" s="30">
        <f t="shared" si="5"/>
        <v>4.5</v>
      </c>
      <c r="K13" s="31">
        <f t="shared" si="1"/>
        <v>225</v>
      </c>
    </row>
    <row r="14" spans="1:11" ht="12.75">
      <c r="A14" s="27">
        <v>32</v>
      </c>
      <c r="B14" s="28"/>
      <c r="C14" s="30">
        <v>55.93</v>
      </c>
      <c r="D14" s="30">
        <f t="shared" si="2"/>
        <v>0</v>
      </c>
      <c r="E14" s="31">
        <f t="shared" si="0"/>
        <v>0</v>
      </c>
      <c r="F14" s="28">
        <v>65.46</v>
      </c>
      <c r="G14" s="4">
        <f t="shared" si="3"/>
        <v>0</v>
      </c>
      <c r="H14" s="41">
        <f t="shared" si="4"/>
        <v>0</v>
      </c>
      <c r="I14" s="32">
        <v>30</v>
      </c>
      <c r="J14" s="30">
        <f t="shared" si="5"/>
        <v>0</v>
      </c>
      <c r="K14" s="31">
        <f t="shared" si="1"/>
        <v>0</v>
      </c>
    </row>
    <row r="15" spans="1:11" ht="12.75">
      <c r="A15" s="27"/>
      <c r="B15" s="28">
        <v>50</v>
      </c>
      <c r="C15" s="4"/>
      <c r="D15" s="30">
        <f t="shared" si="2"/>
        <v>47.155</v>
      </c>
      <c r="E15" s="31">
        <f t="shared" si="0"/>
        <v>2357.75</v>
      </c>
      <c r="F15" s="32"/>
      <c r="G15" s="4">
        <f t="shared" si="3"/>
        <v>65.97</v>
      </c>
      <c r="H15" s="41">
        <f t="shared" si="4"/>
        <v>3298.5</v>
      </c>
      <c r="I15" s="32"/>
      <c r="J15" s="30">
        <f t="shared" si="5"/>
        <v>4.5</v>
      </c>
      <c r="K15" s="31">
        <f t="shared" si="1"/>
        <v>225</v>
      </c>
    </row>
    <row r="16" spans="1:11" ht="12.75">
      <c r="A16" s="27">
        <v>33</v>
      </c>
      <c r="B16" s="28"/>
      <c r="C16" s="30">
        <v>38.38</v>
      </c>
      <c r="D16" s="30">
        <f t="shared" si="2"/>
        <v>0</v>
      </c>
      <c r="E16" s="31">
        <f t="shared" si="0"/>
        <v>0</v>
      </c>
      <c r="F16" s="28">
        <v>66.48</v>
      </c>
      <c r="G16" s="4">
        <f t="shared" si="3"/>
        <v>0</v>
      </c>
      <c r="H16" s="41">
        <f t="shared" si="4"/>
        <v>0</v>
      </c>
      <c r="I16" s="32">
        <v>30</v>
      </c>
      <c r="J16" s="30">
        <f t="shared" si="5"/>
        <v>0</v>
      </c>
      <c r="K16" s="31">
        <f t="shared" si="1"/>
        <v>0</v>
      </c>
    </row>
    <row r="17" spans="1:11" ht="12.75">
      <c r="A17" s="27"/>
      <c r="B17" s="28">
        <v>50</v>
      </c>
      <c r="C17" s="4"/>
      <c r="D17" s="30">
        <f t="shared" si="2"/>
        <v>30.535000000000004</v>
      </c>
      <c r="E17" s="31">
        <f t="shared" si="0"/>
        <v>1526.7500000000002</v>
      </c>
      <c r="F17" s="32"/>
      <c r="G17" s="4">
        <f t="shared" si="3"/>
        <v>67.58500000000001</v>
      </c>
      <c r="H17" s="41">
        <f t="shared" si="4"/>
        <v>3379.2500000000005</v>
      </c>
      <c r="I17" s="32"/>
      <c r="J17" s="30">
        <f t="shared" si="5"/>
        <v>4.5</v>
      </c>
      <c r="K17" s="31">
        <f t="shared" si="1"/>
        <v>225</v>
      </c>
    </row>
    <row r="18" spans="1:11" ht="12.75">
      <c r="A18" s="27">
        <v>34</v>
      </c>
      <c r="B18" s="28"/>
      <c r="C18" s="30">
        <v>22.69</v>
      </c>
      <c r="D18" s="30">
        <f t="shared" si="2"/>
        <v>0</v>
      </c>
      <c r="E18" s="31">
        <f t="shared" si="0"/>
        <v>0</v>
      </c>
      <c r="F18" s="32">
        <v>68.69</v>
      </c>
      <c r="G18" s="4">
        <f t="shared" si="3"/>
        <v>0</v>
      </c>
      <c r="H18" s="41">
        <f t="shared" si="4"/>
        <v>0</v>
      </c>
      <c r="I18" s="32">
        <v>30</v>
      </c>
      <c r="J18" s="30">
        <f t="shared" si="5"/>
        <v>0</v>
      </c>
      <c r="K18" s="31">
        <f t="shared" si="1"/>
        <v>0</v>
      </c>
    </row>
    <row r="19" spans="1:11" ht="12.75">
      <c r="A19" s="27"/>
      <c r="B19" s="28">
        <v>50</v>
      </c>
      <c r="C19" s="4"/>
      <c r="D19" s="30">
        <f t="shared" si="2"/>
        <v>24.445</v>
      </c>
      <c r="E19" s="31">
        <f t="shared" si="0"/>
        <v>1222.25</v>
      </c>
      <c r="F19" s="32"/>
      <c r="G19" s="4">
        <f t="shared" si="3"/>
        <v>57.66</v>
      </c>
      <c r="H19" s="41">
        <f t="shared" si="4"/>
        <v>2883</v>
      </c>
      <c r="I19" s="32"/>
      <c r="J19" s="30">
        <f t="shared" si="5"/>
        <v>4.5</v>
      </c>
      <c r="K19" s="31">
        <f t="shared" si="1"/>
        <v>225</v>
      </c>
    </row>
    <row r="20" spans="1:11" ht="12.75">
      <c r="A20" s="27">
        <v>35</v>
      </c>
      <c r="B20" s="28"/>
      <c r="C20" s="30">
        <v>26.2</v>
      </c>
      <c r="D20" s="30">
        <f t="shared" si="2"/>
        <v>0</v>
      </c>
      <c r="E20" s="31">
        <f t="shared" si="0"/>
        <v>0</v>
      </c>
      <c r="F20" s="32">
        <v>46.63</v>
      </c>
      <c r="G20" s="4">
        <f t="shared" si="3"/>
        <v>0</v>
      </c>
      <c r="H20" s="41">
        <f t="shared" si="4"/>
        <v>0</v>
      </c>
      <c r="I20" s="32">
        <v>30</v>
      </c>
      <c r="J20" s="30">
        <f t="shared" si="5"/>
        <v>0</v>
      </c>
      <c r="K20" s="31">
        <f t="shared" si="1"/>
        <v>0</v>
      </c>
    </row>
    <row r="21" spans="1:11" ht="12.75">
      <c r="A21" s="27"/>
      <c r="B21" s="28">
        <v>50</v>
      </c>
      <c r="C21" s="4"/>
      <c r="D21" s="30">
        <f t="shared" si="2"/>
        <v>13.1</v>
      </c>
      <c r="E21" s="31">
        <f t="shared" si="0"/>
        <v>655</v>
      </c>
      <c r="F21" s="28"/>
      <c r="G21" s="4">
        <f t="shared" si="3"/>
        <v>23.315</v>
      </c>
      <c r="H21" s="41">
        <f t="shared" si="4"/>
        <v>1165.75</v>
      </c>
      <c r="I21" s="32"/>
      <c r="J21" s="30">
        <f t="shared" si="5"/>
        <v>2.25</v>
      </c>
      <c r="K21" s="31">
        <f t="shared" si="1"/>
        <v>112.5</v>
      </c>
    </row>
    <row r="22" spans="1:11" ht="12.75">
      <c r="A22" s="27">
        <v>36</v>
      </c>
      <c r="B22" s="28"/>
      <c r="C22" s="4"/>
      <c r="D22" s="30"/>
      <c r="E22" s="31"/>
      <c r="F22" s="28"/>
      <c r="G22" s="4"/>
      <c r="H22" s="41"/>
      <c r="I22" s="32"/>
      <c r="J22" s="30"/>
      <c r="K22" s="31"/>
    </row>
    <row r="23" spans="1:11" ht="12.75">
      <c r="A23" s="27">
        <v>40</v>
      </c>
      <c r="B23" s="28"/>
      <c r="C23" s="4"/>
      <c r="D23" s="30"/>
      <c r="E23" s="31"/>
      <c r="F23" s="28"/>
      <c r="G23" s="4"/>
      <c r="H23" s="41"/>
      <c r="I23" s="32"/>
      <c r="J23" s="30"/>
      <c r="K23" s="31"/>
    </row>
    <row r="24" spans="1:11" ht="12.75">
      <c r="A24" s="27"/>
      <c r="B24" s="28">
        <v>50</v>
      </c>
      <c r="C24" s="4"/>
      <c r="D24" s="30">
        <f t="shared" si="2"/>
        <v>6.375</v>
      </c>
      <c r="E24" s="31">
        <f t="shared" si="0"/>
        <v>318.75</v>
      </c>
      <c r="F24" s="28"/>
      <c r="G24" s="4">
        <f t="shared" si="3"/>
        <v>20.515</v>
      </c>
      <c r="H24" s="41">
        <f t="shared" si="4"/>
        <v>1025.75</v>
      </c>
      <c r="I24" s="32"/>
      <c r="J24" s="30">
        <f t="shared" si="5"/>
        <v>2.25</v>
      </c>
      <c r="K24" s="31"/>
    </row>
    <row r="25" spans="1:11" ht="12.75">
      <c r="A25" s="27">
        <v>41</v>
      </c>
      <c r="B25" s="28"/>
      <c r="C25" s="4">
        <v>12.75</v>
      </c>
      <c r="D25" s="30">
        <f t="shared" si="2"/>
        <v>0</v>
      </c>
      <c r="E25" s="31">
        <f t="shared" si="0"/>
        <v>0</v>
      </c>
      <c r="F25" s="28">
        <v>41.03</v>
      </c>
      <c r="G25" s="4">
        <f t="shared" si="3"/>
        <v>0</v>
      </c>
      <c r="H25" s="41">
        <f t="shared" si="4"/>
        <v>0</v>
      </c>
      <c r="I25" s="32">
        <v>30</v>
      </c>
      <c r="J25" s="30">
        <f t="shared" si="5"/>
        <v>0</v>
      </c>
      <c r="K25" s="31">
        <f t="shared" si="1"/>
        <v>0</v>
      </c>
    </row>
    <row r="26" spans="1:11" ht="12.75" customHeight="1">
      <c r="A26" s="27"/>
      <c r="B26" s="28">
        <v>50</v>
      </c>
      <c r="C26" s="4"/>
      <c r="D26" s="30">
        <f t="shared" si="2"/>
        <v>10.925</v>
      </c>
      <c r="E26" s="31">
        <f t="shared" si="0"/>
        <v>546.25</v>
      </c>
      <c r="F26" s="28"/>
      <c r="G26" s="4">
        <f t="shared" si="3"/>
        <v>36.275</v>
      </c>
      <c r="H26" s="41">
        <f t="shared" si="4"/>
        <v>1813.75</v>
      </c>
      <c r="I26" s="32"/>
      <c r="J26" s="30">
        <f t="shared" si="5"/>
        <v>4.425</v>
      </c>
      <c r="K26" s="31">
        <f t="shared" si="1"/>
        <v>221.25</v>
      </c>
    </row>
    <row r="27" spans="1:11" ht="12.75">
      <c r="A27" s="27">
        <v>42</v>
      </c>
      <c r="B27" s="28"/>
      <c r="C27" s="4">
        <v>9.1</v>
      </c>
      <c r="D27" s="30">
        <f t="shared" si="2"/>
        <v>0</v>
      </c>
      <c r="E27" s="31">
        <f t="shared" si="0"/>
        <v>0</v>
      </c>
      <c r="F27" s="28">
        <v>31.52</v>
      </c>
      <c r="G27" s="4">
        <f t="shared" si="3"/>
        <v>0</v>
      </c>
      <c r="H27" s="41">
        <f t="shared" si="4"/>
        <v>0</v>
      </c>
      <c r="I27" s="32">
        <v>29</v>
      </c>
      <c r="J27" s="30">
        <f t="shared" si="5"/>
        <v>0</v>
      </c>
      <c r="K27" s="31">
        <f t="shared" si="1"/>
        <v>0</v>
      </c>
    </row>
    <row r="28" spans="1:11" ht="12.75">
      <c r="A28" s="27"/>
      <c r="B28" s="28">
        <v>50</v>
      </c>
      <c r="C28" s="4"/>
      <c r="D28" s="30">
        <f t="shared" si="2"/>
        <v>15.712</v>
      </c>
      <c r="E28" s="31">
        <f t="shared" si="0"/>
        <v>785.6</v>
      </c>
      <c r="F28" s="28"/>
      <c r="G28" s="4">
        <f t="shared" si="3"/>
        <v>36.105</v>
      </c>
      <c r="H28" s="41">
        <f t="shared" si="4"/>
        <v>1805.2499999999998</v>
      </c>
      <c r="I28" s="32"/>
      <c r="J28" s="30">
        <f t="shared" si="5"/>
        <v>4.425</v>
      </c>
      <c r="K28" s="31">
        <f t="shared" si="1"/>
        <v>221.25</v>
      </c>
    </row>
    <row r="29" spans="1:11" ht="12.75">
      <c r="A29" s="27">
        <v>43</v>
      </c>
      <c r="B29" s="28"/>
      <c r="C29" s="4">
        <v>22.324</v>
      </c>
      <c r="D29" s="30">
        <f t="shared" si="2"/>
        <v>0</v>
      </c>
      <c r="E29" s="31">
        <f t="shared" si="0"/>
        <v>0</v>
      </c>
      <c r="F29" s="28">
        <v>40.69</v>
      </c>
      <c r="G29" s="4">
        <f t="shared" si="3"/>
        <v>0</v>
      </c>
      <c r="H29" s="41">
        <f t="shared" si="4"/>
        <v>0</v>
      </c>
      <c r="I29" s="32">
        <v>30</v>
      </c>
      <c r="J29" s="30">
        <f t="shared" si="5"/>
        <v>0</v>
      </c>
      <c r="K29" s="31">
        <f t="shared" si="1"/>
        <v>0</v>
      </c>
    </row>
    <row r="30" spans="1:11" ht="12.75">
      <c r="A30" s="27"/>
      <c r="B30" s="28">
        <v>50</v>
      </c>
      <c r="C30" s="4"/>
      <c r="D30" s="30">
        <f t="shared" si="2"/>
        <v>22.442</v>
      </c>
      <c r="E30" s="31">
        <f t="shared" si="0"/>
        <v>1122.1</v>
      </c>
      <c r="F30" s="28"/>
      <c r="G30" s="4">
        <f t="shared" si="3"/>
        <v>45.51</v>
      </c>
      <c r="H30" s="41">
        <f t="shared" si="4"/>
        <v>2275.5</v>
      </c>
      <c r="I30" s="32"/>
      <c r="J30" s="30">
        <f t="shared" si="5"/>
        <v>4.5</v>
      </c>
      <c r="K30" s="31">
        <f t="shared" si="1"/>
        <v>225</v>
      </c>
    </row>
    <row r="31" spans="1:11" ht="12.75">
      <c r="A31" s="27">
        <v>44</v>
      </c>
      <c r="B31" s="28"/>
      <c r="C31" s="4">
        <v>22.56</v>
      </c>
      <c r="D31" s="30">
        <f t="shared" si="2"/>
        <v>0</v>
      </c>
      <c r="E31" s="31">
        <f t="shared" si="0"/>
        <v>0</v>
      </c>
      <c r="F31" s="28">
        <v>50.33</v>
      </c>
      <c r="G31" s="4">
        <f t="shared" si="3"/>
        <v>0</v>
      </c>
      <c r="H31" s="41">
        <f t="shared" si="4"/>
        <v>0</v>
      </c>
      <c r="I31" s="32">
        <v>30</v>
      </c>
      <c r="J31" s="30">
        <f t="shared" si="5"/>
        <v>0</v>
      </c>
      <c r="K31" s="31">
        <f t="shared" si="1"/>
        <v>0</v>
      </c>
    </row>
    <row r="32" spans="1:11" ht="12.75" customHeight="1">
      <c r="A32" s="27"/>
      <c r="B32" s="28">
        <v>50</v>
      </c>
      <c r="C32" s="4"/>
      <c r="D32" s="30">
        <f t="shared" si="2"/>
        <v>19.14</v>
      </c>
      <c r="E32" s="31">
        <f t="shared" si="0"/>
        <v>957</v>
      </c>
      <c r="F32" s="28"/>
      <c r="G32" s="4">
        <f t="shared" si="3"/>
        <v>50.655</v>
      </c>
      <c r="H32" s="41">
        <f t="shared" si="4"/>
        <v>2532.75</v>
      </c>
      <c r="I32" s="32"/>
      <c r="J32" s="30">
        <f t="shared" si="5"/>
        <v>5.0249999999999995</v>
      </c>
      <c r="K32" s="31">
        <f t="shared" si="1"/>
        <v>251.24999999999997</v>
      </c>
    </row>
    <row r="33" spans="1:11" ht="12.75">
      <c r="A33" s="27">
        <v>45</v>
      </c>
      <c r="B33" s="28"/>
      <c r="C33" s="4">
        <v>15.72</v>
      </c>
      <c r="D33" s="30">
        <f t="shared" si="2"/>
        <v>0</v>
      </c>
      <c r="E33" s="31">
        <f t="shared" si="0"/>
        <v>0</v>
      </c>
      <c r="F33" s="28">
        <v>50.98</v>
      </c>
      <c r="G33" s="4">
        <f t="shared" si="3"/>
        <v>0</v>
      </c>
      <c r="H33" s="41">
        <f t="shared" si="4"/>
        <v>0</v>
      </c>
      <c r="I33" s="32">
        <v>37</v>
      </c>
      <c r="J33" s="30">
        <f t="shared" si="5"/>
        <v>0</v>
      </c>
      <c r="K33" s="31">
        <f t="shared" si="1"/>
        <v>0</v>
      </c>
    </row>
    <row r="34" spans="1:11" ht="12.75">
      <c r="A34" s="27"/>
      <c r="B34" s="28">
        <v>50</v>
      </c>
      <c r="C34" s="4"/>
      <c r="D34" s="30">
        <f t="shared" si="2"/>
        <v>15.125</v>
      </c>
      <c r="E34" s="31">
        <f t="shared" si="0"/>
        <v>756.25</v>
      </c>
      <c r="F34" s="28"/>
      <c r="G34" s="4">
        <f t="shared" si="3"/>
        <v>43.989999999999995</v>
      </c>
      <c r="H34" s="41">
        <f t="shared" si="4"/>
        <v>2199.4999999999995</v>
      </c>
      <c r="I34" s="32"/>
      <c r="J34" s="30">
        <f t="shared" si="5"/>
        <v>5.0249999999999995</v>
      </c>
      <c r="K34" s="31">
        <f t="shared" si="1"/>
        <v>251.24999999999997</v>
      </c>
    </row>
    <row r="35" spans="1:11" ht="12.75">
      <c r="A35" s="27">
        <v>46</v>
      </c>
      <c r="B35" s="28"/>
      <c r="C35" s="4">
        <v>14.53</v>
      </c>
      <c r="D35" s="30">
        <f t="shared" si="2"/>
        <v>0</v>
      </c>
      <c r="E35" s="31">
        <f t="shared" si="0"/>
        <v>0</v>
      </c>
      <c r="F35" s="28">
        <v>37</v>
      </c>
      <c r="G35" s="4">
        <f t="shared" si="3"/>
        <v>0</v>
      </c>
      <c r="H35" s="41">
        <f t="shared" si="4"/>
        <v>0</v>
      </c>
      <c r="I35" s="32">
        <v>30</v>
      </c>
      <c r="J35" s="30">
        <f t="shared" si="5"/>
        <v>0</v>
      </c>
      <c r="K35" s="31">
        <f t="shared" si="1"/>
        <v>0</v>
      </c>
    </row>
    <row r="36" spans="1:11" ht="12.75" customHeight="1">
      <c r="A36" s="27"/>
      <c r="B36" s="28">
        <v>50</v>
      </c>
      <c r="C36" s="4"/>
      <c r="D36" s="30">
        <f t="shared" si="2"/>
        <v>7.265</v>
      </c>
      <c r="E36" s="31">
        <f t="shared" si="0"/>
        <v>363.25</v>
      </c>
      <c r="F36" s="28"/>
      <c r="G36" s="4">
        <f t="shared" si="3"/>
        <v>30.95</v>
      </c>
      <c r="H36" s="41">
        <f t="shared" si="4"/>
        <v>1547.5</v>
      </c>
      <c r="I36" s="32"/>
      <c r="J36" s="30">
        <f t="shared" si="5"/>
        <v>5.0249999999999995</v>
      </c>
      <c r="K36" s="31">
        <f t="shared" si="1"/>
        <v>251.24999999999997</v>
      </c>
    </row>
    <row r="37" spans="1:11" ht="12.75">
      <c r="A37" s="27">
        <v>47</v>
      </c>
      <c r="B37" s="28"/>
      <c r="C37" s="4">
        <v>0</v>
      </c>
      <c r="D37" s="30">
        <f t="shared" si="2"/>
        <v>0</v>
      </c>
      <c r="E37" s="31">
        <f t="shared" si="0"/>
        <v>0</v>
      </c>
      <c r="F37" s="28">
        <v>24.9</v>
      </c>
      <c r="G37" s="4">
        <f t="shared" si="3"/>
        <v>0</v>
      </c>
      <c r="H37" s="41">
        <f t="shared" si="4"/>
        <v>0</v>
      </c>
      <c r="I37" s="32">
        <v>37</v>
      </c>
      <c r="J37" s="30">
        <f t="shared" si="5"/>
        <v>0</v>
      </c>
      <c r="K37" s="31">
        <f t="shared" si="1"/>
        <v>0</v>
      </c>
    </row>
    <row r="38" spans="1:11" ht="12.75">
      <c r="A38" s="27"/>
      <c r="B38" s="28">
        <v>50</v>
      </c>
      <c r="C38" s="4"/>
      <c r="D38" s="30">
        <f t="shared" si="2"/>
        <v>8.525</v>
      </c>
      <c r="E38" s="31">
        <f t="shared" si="0"/>
        <v>426.25</v>
      </c>
      <c r="F38" s="28"/>
      <c r="G38" s="4">
        <f t="shared" si="3"/>
        <v>25.009999999999998</v>
      </c>
      <c r="H38" s="41">
        <f t="shared" si="4"/>
        <v>1250.5</v>
      </c>
      <c r="I38" s="32"/>
      <c r="J38" s="30">
        <f t="shared" si="5"/>
        <v>5.55</v>
      </c>
      <c r="K38" s="31">
        <f t="shared" si="1"/>
        <v>277.5</v>
      </c>
    </row>
    <row r="39" spans="1:11" ht="12.75">
      <c r="A39" s="27">
        <v>48</v>
      </c>
      <c r="B39" s="28"/>
      <c r="C39" s="4">
        <v>17.05</v>
      </c>
      <c r="D39" s="30">
        <f t="shared" si="2"/>
        <v>0</v>
      </c>
      <c r="E39" s="31">
        <f t="shared" si="0"/>
        <v>0</v>
      </c>
      <c r="F39" s="28">
        <v>25.12</v>
      </c>
      <c r="G39" s="4">
        <f t="shared" si="3"/>
        <v>0</v>
      </c>
      <c r="H39" s="41">
        <f t="shared" si="4"/>
        <v>0</v>
      </c>
      <c r="I39" s="32">
        <v>37</v>
      </c>
      <c r="J39" s="30">
        <f t="shared" si="5"/>
        <v>0</v>
      </c>
      <c r="K39" s="31">
        <f t="shared" si="1"/>
        <v>0</v>
      </c>
    </row>
    <row r="40" spans="1:11" ht="12.75">
      <c r="A40" s="27"/>
      <c r="B40" s="28">
        <v>50</v>
      </c>
      <c r="C40" s="4"/>
      <c r="D40" s="30">
        <f t="shared" si="2"/>
        <v>11.59</v>
      </c>
      <c r="E40" s="31">
        <f t="shared" si="0"/>
        <v>579.5</v>
      </c>
      <c r="F40" s="28"/>
      <c r="G40" s="4">
        <f t="shared" si="3"/>
        <v>25.685000000000002</v>
      </c>
      <c r="H40" s="41">
        <f t="shared" si="4"/>
        <v>1284.25</v>
      </c>
      <c r="I40" s="32"/>
      <c r="J40" s="30">
        <f t="shared" si="5"/>
        <v>5.55</v>
      </c>
      <c r="K40" s="31">
        <f t="shared" si="1"/>
        <v>277.5</v>
      </c>
    </row>
    <row r="41" spans="1:11" ht="12.75">
      <c r="A41" s="27">
        <v>49</v>
      </c>
      <c r="B41" s="28"/>
      <c r="C41" s="4">
        <v>6.13</v>
      </c>
      <c r="D41" s="30">
        <f t="shared" si="2"/>
        <v>0</v>
      </c>
      <c r="E41" s="31">
        <f t="shared" si="0"/>
        <v>0</v>
      </c>
      <c r="F41" s="28">
        <v>26.25</v>
      </c>
      <c r="G41" s="4">
        <f t="shared" si="3"/>
        <v>0</v>
      </c>
      <c r="H41" s="41">
        <f t="shared" si="4"/>
        <v>0</v>
      </c>
      <c r="I41" s="32">
        <v>37</v>
      </c>
      <c r="J41" s="30">
        <f t="shared" si="5"/>
        <v>0</v>
      </c>
      <c r="K41" s="31">
        <f t="shared" si="1"/>
        <v>0</v>
      </c>
    </row>
    <row r="42" spans="1:11" ht="12.75" customHeight="1">
      <c r="A42" s="27"/>
      <c r="B42" s="28">
        <v>50</v>
      </c>
      <c r="C42" s="4"/>
      <c r="D42" s="30">
        <f t="shared" si="2"/>
        <v>13.665</v>
      </c>
      <c r="E42" s="31">
        <f t="shared" si="0"/>
        <v>683.25</v>
      </c>
      <c r="F42" s="28"/>
      <c r="G42" s="4">
        <f t="shared" si="3"/>
        <v>33.125</v>
      </c>
      <c r="H42" s="41">
        <f t="shared" si="4"/>
        <v>1656.25</v>
      </c>
      <c r="I42" s="32"/>
      <c r="J42" s="30">
        <f t="shared" si="5"/>
        <v>5.3999999999999995</v>
      </c>
      <c r="K42" s="31">
        <f t="shared" si="1"/>
        <v>270</v>
      </c>
    </row>
    <row r="43" spans="1:11" ht="12.75">
      <c r="A43" s="27">
        <v>50</v>
      </c>
      <c r="B43" s="28"/>
      <c r="C43" s="4">
        <v>21.2</v>
      </c>
      <c r="D43" s="30">
        <f t="shared" si="2"/>
        <v>0</v>
      </c>
      <c r="E43" s="31"/>
      <c r="F43" s="28">
        <v>40</v>
      </c>
      <c r="G43" s="4">
        <f t="shared" si="3"/>
        <v>0</v>
      </c>
      <c r="H43" s="41">
        <f t="shared" si="4"/>
        <v>0</v>
      </c>
      <c r="I43" s="32">
        <v>35</v>
      </c>
      <c r="J43" s="30">
        <f t="shared" si="5"/>
        <v>0</v>
      </c>
      <c r="K43" s="31">
        <f t="shared" si="1"/>
        <v>0</v>
      </c>
    </row>
    <row r="44" spans="1:11" ht="12.75">
      <c r="A44" s="27"/>
      <c r="B44" s="28">
        <v>50</v>
      </c>
      <c r="C44" s="4"/>
      <c r="D44" s="30">
        <f t="shared" si="2"/>
        <v>39.28</v>
      </c>
      <c r="E44" s="31">
        <f t="shared" si="0"/>
        <v>1964</v>
      </c>
      <c r="F44" s="28"/>
      <c r="G44" s="4">
        <f t="shared" si="3"/>
        <v>41.114999999999995</v>
      </c>
      <c r="H44" s="41">
        <f t="shared" si="4"/>
        <v>2055.7499999999995</v>
      </c>
      <c r="I44" s="32"/>
      <c r="J44" s="30">
        <f t="shared" si="5"/>
        <v>3.75</v>
      </c>
      <c r="K44" s="31">
        <f t="shared" si="1"/>
        <v>187.5</v>
      </c>
    </row>
    <row r="45" spans="1:11" ht="12.75">
      <c r="A45" s="27">
        <v>51</v>
      </c>
      <c r="B45" s="28"/>
      <c r="C45" s="4">
        <v>57.36</v>
      </c>
      <c r="D45" s="30">
        <f t="shared" si="2"/>
        <v>0</v>
      </c>
      <c r="E45" s="31">
        <f t="shared" si="0"/>
        <v>0</v>
      </c>
      <c r="F45" s="28">
        <v>42.23</v>
      </c>
      <c r="G45" s="4">
        <f t="shared" si="3"/>
        <v>0</v>
      </c>
      <c r="H45" s="41">
        <f t="shared" si="4"/>
        <v>0</v>
      </c>
      <c r="I45" s="32">
        <v>15</v>
      </c>
      <c r="J45" s="30">
        <f t="shared" si="5"/>
        <v>0</v>
      </c>
      <c r="K45" s="31">
        <f t="shared" si="1"/>
        <v>0</v>
      </c>
    </row>
    <row r="46" spans="1:11" ht="12.75">
      <c r="A46" s="27"/>
      <c r="B46" s="28">
        <v>50</v>
      </c>
      <c r="C46" s="4"/>
      <c r="D46" s="30">
        <f t="shared" si="2"/>
        <v>64.78</v>
      </c>
      <c r="E46" s="31">
        <f t="shared" si="0"/>
        <v>3239</v>
      </c>
      <c r="F46" s="28"/>
      <c r="G46" s="4">
        <f t="shared" si="3"/>
        <v>30.075</v>
      </c>
      <c r="H46" s="41">
        <f t="shared" si="4"/>
        <v>1503.75</v>
      </c>
      <c r="I46" s="32"/>
      <c r="J46" s="30">
        <f t="shared" si="5"/>
        <v>1.95</v>
      </c>
      <c r="K46" s="31">
        <f t="shared" si="1"/>
        <v>97.5</v>
      </c>
    </row>
    <row r="47" spans="1:11" ht="12.75">
      <c r="A47" s="27">
        <v>52</v>
      </c>
      <c r="B47" s="28"/>
      <c r="C47" s="4">
        <v>72.2</v>
      </c>
      <c r="D47" s="30">
        <f t="shared" si="2"/>
        <v>0</v>
      </c>
      <c r="E47" s="31">
        <f t="shared" si="0"/>
        <v>0</v>
      </c>
      <c r="F47" s="28">
        <v>17.92</v>
      </c>
      <c r="G47" s="4">
        <f t="shared" si="3"/>
        <v>0</v>
      </c>
      <c r="H47" s="41">
        <f t="shared" si="4"/>
        <v>0</v>
      </c>
      <c r="I47" s="32">
        <v>11</v>
      </c>
      <c r="J47" s="30">
        <f t="shared" si="5"/>
        <v>0</v>
      </c>
      <c r="K47" s="31">
        <f t="shared" si="1"/>
        <v>0</v>
      </c>
    </row>
    <row r="48" spans="1:11" ht="12.75">
      <c r="A48" s="27"/>
      <c r="B48" s="28">
        <v>50</v>
      </c>
      <c r="C48" s="4"/>
      <c r="D48" s="30">
        <f t="shared" si="2"/>
        <v>73.15</v>
      </c>
      <c r="E48" s="31">
        <f t="shared" si="0"/>
        <v>3657.5000000000005</v>
      </c>
      <c r="F48" s="28"/>
      <c r="G48" s="4">
        <f t="shared" si="3"/>
        <v>18.045</v>
      </c>
      <c r="H48" s="41">
        <f t="shared" si="4"/>
        <v>902.2500000000001</v>
      </c>
      <c r="I48" s="32"/>
      <c r="J48" s="30">
        <f t="shared" si="5"/>
        <v>1.7999999999999998</v>
      </c>
      <c r="K48" s="31">
        <f t="shared" si="1"/>
        <v>89.99999999999999</v>
      </c>
    </row>
    <row r="49" spans="1:11" ht="12.75">
      <c r="A49" s="27">
        <v>53</v>
      </c>
      <c r="B49" s="28"/>
      <c r="C49" s="4">
        <v>74.1</v>
      </c>
      <c r="D49" s="30">
        <f t="shared" si="2"/>
        <v>0</v>
      </c>
      <c r="E49" s="31">
        <f t="shared" si="0"/>
        <v>0</v>
      </c>
      <c r="F49" s="28">
        <v>18.17</v>
      </c>
      <c r="G49" s="4">
        <f t="shared" si="3"/>
        <v>0</v>
      </c>
      <c r="H49" s="41">
        <f t="shared" si="4"/>
        <v>0</v>
      </c>
      <c r="I49" s="32">
        <v>13</v>
      </c>
      <c r="J49" s="30">
        <f t="shared" si="5"/>
        <v>0</v>
      </c>
      <c r="K49" s="31">
        <f t="shared" si="1"/>
        <v>0</v>
      </c>
    </row>
    <row r="50" spans="1:11" ht="12.75">
      <c r="A50" s="27"/>
      <c r="B50" s="28">
        <v>50</v>
      </c>
      <c r="C50" s="4"/>
      <c r="D50" s="30">
        <f t="shared" si="2"/>
        <v>68.72999999999999</v>
      </c>
      <c r="E50" s="31">
        <f t="shared" si="0"/>
        <v>3436.4999999999995</v>
      </c>
      <c r="F50" s="28"/>
      <c r="G50" s="4">
        <f t="shared" si="3"/>
        <v>20.515</v>
      </c>
      <c r="H50" s="41">
        <f t="shared" si="4"/>
        <v>1025.75</v>
      </c>
      <c r="I50" s="32"/>
      <c r="J50" s="30">
        <f t="shared" si="5"/>
        <v>1.95</v>
      </c>
      <c r="K50" s="31">
        <f t="shared" si="1"/>
        <v>97.5</v>
      </c>
    </row>
    <row r="51" spans="1:11" ht="12.75">
      <c r="A51" s="27">
        <v>54</v>
      </c>
      <c r="B51" s="28"/>
      <c r="C51" s="4">
        <v>63.36</v>
      </c>
      <c r="D51" s="30">
        <f t="shared" si="2"/>
        <v>0</v>
      </c>
      <c r="E51" s="31">
        <f t="shared" si="0"/>
        <v>0</v>
      </c>
      <c r="F51" s="28">
        <v>22.86</v>
      </c>
      <c r="G51" s="4">
        <f t="shared" si="3"/>
        <v>0</v>
      </c>
      <c r="H51" s="41">
        <f t="shared" si="4"/>
        <v>0</v>
      </c>
      <c r="I51" s="32">
        <v>13</v>
      </c>
      <c r="J51" s="30">
        <f t="shared" si="5"/>
        <v>0</v>
      </c>
      <c r="K51" s="31">
        <f t="shared" si="1"/>
        <v>0</v>
      </c>
    </row>
    <row r="52" spans="1:11" ht="12.75">
      <c r="A52" s="27"/>
      <c r="B52" s="28">
        <v>50</v>
      </c>
      <c r="C52" s="4"/>
      <c r="D52" s="30">
        <f t="shared" si="2"/>
        <v>73.17</v>
      </c>
      <c r="E52" s="31">
        <f t="shared" si="0"/>
        <v>3658.5</v>
      </c>
      <c r="F52" s="28"/>
      <c r="G52" s="4">
        <f t="shared" si="3"/>
        <v>23.424999999999997</v>
      </c>
      <c r="H52" s="41">
        <f t="shared" si="4"/>
        <v>1171.2499999999998</v>
      </c>
      <c r="I52" s="32"/>
      <c r="J52" s="30">
        <f t="shared" si="5"/>
        <v>1.95</v>
      </c>
      <c r="K52" s="31">
        <f t="shared" si="1"/>
        <v>97.5</v>
      </c>
    </row>
    <row r="53" spans="1:11" ht="12.75">
      <c r="A53" s="27">
        <v>55</v>
      </c>
      <c r="B53" s="28"/>
      <c r="C53" s="4">
        <v>82.98</v>
      </c>
      <c r="D53" s="30">
        <f t="shared" si="2"/>
        <v>0</v>
      </c>
      <c r="E53" s="31">
        <f t="shared" si="0"/>
        <v>0</v>
      </c>
      <c r="F53" s="28">
        <v>23.99</v>
      </c>
      <c r="G53" s="4">
        <f t="shared" si="3"/>
        <v>0</v>
      </c>
      <c r="H53" s="41">
        <f t="shared" si="4"/>
        <v>0</v>
      </c>
      <c r="I53" s="32">
        <v>13</v>
      </c>
      <c r="J53" s="30">
        <f t="shared" si="5"/>
        <v>0</v>
      </c>
      <c r="K53" s="31">
        <f t="shared" si="1"/>
        <v>0</v>
      </c>
    </row>
    <row r="54" spans="1:11" ht="12.75">
      <c r="A54" s="27"/>
      <c r="B54" s="28">
        <v>50</v>
      </c>
      <c r="C54" s="4"/>
      <c r="D54" s="30">
        <f t="shared" si="2"/>
        <v>61.785000000000004</v>
      </c>
      <c r="E54" s="31">
        <f t="shared" si="0"/>
        <v>3089.25</v>
      </c>
      <c r="F54" s="28"/>
      <c r="G54" s="4">
        <f t="shared" si="3"/>
        <v>27.47</v>
      </c>
      <c r="H54" s="41">
        <f t="shared" si="4"/>
        <v>1373.5</v>
      </c>
      <c r="I54" s="32"/>
      <c r="J54" s="30">
        <f t="shared" si="5"/>
        <v>3</v>
      </c>
      <c r="K54" s="31">
        <f t="shared" si="1"/>
        <v>150</v>
      </c>
    </row>
    <row r="55" spans="1:11" ht="12.75">
      <c r="A55" s="27">
        <v>56</v>
      </c>
      <c r="B55" s="28"/>
      <c r="C55" s="4">
        <v>40.59</v>
      </c>
      <c r="D55" s="30">
        <f t="shared" si="2"/>
        <v>0</v>
      </c>
      <c r="E55" s="31">
        <f t="shared" si="0"/>
        <v>0</v>
      </c>
      <c r="F55" s="28">
        <v>30.95</v>
      </c>
      <c r="G55" s="4">
        <f t="shared" si="3"/>
        <v>0</v>
      </c>
      <c r="H55" s="41">
        <f t="shared" si="4"/>
        <v>0</v>
      </c>
      <c r="I55" s="32">
        <v>27</v>
      </c>
      <c r="J55" s="30">
        <f t="shared" si="5"/>
        <v>0</v>
      </c>
      <c r="K55" s="31">
        <f t="shared" si="1"/>
        <v>0</v>
      </c>
    </row>
    <row r="56" spans="1:11" ht="12.75">
      <c r="A56" s="27"/>
      <c r="B56" s="28">
        <v>50</v>
      </c>
      <c r="C56" s="4"/>
      <c r="D56" s="30">
        <f t="shared" si="2"/>
        <v>61.935</v>
      </c>
      <c r="E56" s="31">
        <f t="shared" si="0"/>
        <v>3096.75</v>
      </c>
      <c r="F56" s="28"/>
      <c r="G56" s="4">
        <f t="shared" si="3"/>
        <v>32.975</v>
      </c>
      <c r="H56" s="41">
        <f t="shared" si="4"/>
        <v>1648.75</v>
      </c>
      <c r="I56" s="32"/>
      <c r="J56" s="30">
        <f t="shared" si="5"/>
        <v>4.05</v>
      </c>
      <c r="K56" s="31">
        <f t="shared" si="1"/>
        <v>202.5</v>
      </c>
    </row>
    <row r="57" spans="1:11" ht="12.75">
      <c r="A57" s="27">
        <v>57</v>
      </c>
      <c r="B57" s="28"/>
      <c r="C57" s="4">
        <v>83.28</v>
      </c>
      <c r="D57" s="30">
        <f t="shared" si="2"/>
        <v>0</v>
      </c>
      <c r="E57" s="31">
        <f t="shared" si="0"/>
        <v>0</v>
      </c>
      <c r="F57" s="28">
        <v>35</v>
      </c>
      <c r="G57" s="4">
        <f t="shared" si="3"/>
        <v>0</v>
      </c>
      <c r="H57" s="41">
        <f t="shared" si="4"/>
        <v>0</v>
      </c>
      <c r="I57" s="32">
        <v>27</v>
      </c>
      <c r="J57" s="30">
        <f t="shared" si="5"/>
        <v>0</v>
      </c>
      <c r="K57" s="31">
        <f t="shared" si="1"/>
        <v>0</v>
      </c>
    </row>
    <row r="58" spans="1:11" ht="12.75">
      <c r="A58" s="27"/>
      <c r="B58" s="28">
        <v>50</v>
      </c>
      <c r="C58" s="4"/>
      <c r="D58" s="30">
        <f t="shared" si="2"/>
        <v>90.49000000000001</v>
      </c>
      <c r="E58" s="31">
        <f t="shared" si="0"/>
        <v>4524.5</v>
      </c>
      <c r="F58" s="28"/>
      <c r="G58" s="4">
        <f t="shared" si="3"/>
        <v>35.11</v>
      </c>
      <c r="H58" s="41">
        <f t="shared" si="4"/>
        <v>1755.5</v>
      </c>
      <c r="I58" s="32"/>
      <c r="J58" s="30">
        <f t="shared" si="5"/>
        <v>3.75</v>
      </c>
      <c r="K58" s="31">
        <f t="shared" si="1"/>
        <v>187.5</v>
      </c>
    </row>
    <row r="59" spans="1:11" ht="12.75">
      <c r="A59" s="27">
        <v>58</v>
      </c>
      <c r="B59" s="28"/>
      <c r="C59" s="4">
        <v>97.7</v>
      </c>
      <c r="D59" s="30">
        <f t="shared" si="2"/>
        <v>0</v>
      </c>
      <c r="E59" s="31">
        <f t="shared" si="0"/>
        <v>0</v>
      </c>
      <c r="F59" s="32">
        <v>35.22</v>
      </c>
      <c r="G59" s="4">
        <f t="shared" si="3"/>
        <v>0</v>
      </c>
      <c r="H59" s="41">
        <f t="shared" si="4"/>
        <v>0</v>
      </c>
      <c r="I59" s="32">
        <v>23</v>
      </c>
      <c r="J59" s="30">
        <f t="shared" si="5"/>
        <v>0</v>
      </c>
      <c r="K59" s="31">
        <f t="shared" si="1"/>
        <v>0</v>
      </c>
    </row>
    <row r="60" spans="1:11" ht="12.75">
      <c r="A60" s="27"/>
      <c r="B60" s="28">
        <v>50</v>
      </c>
      <c r="C60" s="4"/>
      <c r="D60" s="30">
        <f t="shared" si="2"/>
        <v>81.205</v>
      </c>
      <c r="E60" s="31">
        <f t="shared" si="0"/>
        <v>4060.25</v>
      </c>
      <c r="F60" s="28"/>
      <c r="G60" s="4">
        <f t="shared" si="3"/>
        <v>34.985</v>
      </c>
      <c r="H60" s="41">
        <f t="shared" si="4"/>
        <v>1749.25</v>
      </c>
      <c r="I60" s="32"/>
      <c r="J60" s="30">
        <f t="shared" si="5"/>
        <v>3.4499999999999997</v>
      </c>
      <c r="K60" s="31">
        <f t="shared" si="1"/>
        <v>172.5</v>
      </c>
    </row>
    <row r="61" spans="1:11" ht="12.75">
      <c r="A61" s="27">
        <v>59</v>
      </c>
      <c r="B61" s="28"/>
      <c r="C61" s="4">
        <v>64.71</v>
      </c>
      <c r="D61" s="30">
        <f t="shared" si="2"/>
        <v>0</v>
      </c>
      <c r="E61" s="31">
        <f t="shared" si="0"/>
        <v>0</v>
      </c>
      <c r="F61" s="32">
        <v>34.75</v>
      </c>
      <c r="G61" s="4">
        <f t="shared" si="3"/>
        <v>0</v>
      </c>
      <c r="H61" s="41">
        <f t="shared" si="4"/>
        <v>0</v>
      </c>
      <c r="I61" s="32">
        <v>23</v>
      </c>
      <c r="J61" s="30">
        <f t="shared" si="5"/>
        <v>0</v>
      </c>
      <c r="K61" s="31">
        <f t="shared" si="1"/>
        <v>0</v>
      </c>
    </row>
    <row r="62" spans="1:11" ht="12.75">
      <c r="A62" s="27"/>
      <c r="B62" s="28">
        <v>50</v>
      </c>
      <c r="C62" s="4"/>
      <c r="D62" s="30">
        <f t="shared" si="2"/>
        <v>65.66</v>
      </c>
      <c r="E62" s="31">
        <f t="shared" si="0"/>
        <v>3283</v>
      </c>
      <c r="F62" s="28"/>
      <c r="G62" s="4">
        <f t="shared" si="3"/>
        <v>30.095</v>
      </c>
      <c r="H62" s="41">
        <f t="shared" si="4"/>
        <v>1504.75</v>
      </c>
      <c r="I62" s="32"/>
      <c r="J62" s="30">
        <f t="shared" si="5"/>
        <v>2.775</v>
      </c>
      <c r="K62" s="31">
        <f t="shared" si="1"/>
        <v>138.75</v>
      </c>
    </row>
    <row r="63" spans="1:11" ht="12.75">
      <c r="A63" s="27">
        <v>60</v>
      </c>
      <c r="B63" s="28"/>
      <c r="C63" s="4">
        <v>66.61</v>
      </c>
      <c r="D63" s="30">
        <f t="shared" si="2"/>
        <v>0</v>
      </c>
      <c r="E63" s="31">
        <f t="shared" si="0"/>
        <v>0</v>
      </c>
      <c r="F63" s="32">
        <v>25.44</v>
      </c>
      <c r="G63" s="4">
        <f t="shared" si="3"/>
        <v>0</v>
      </c>
      <c r="H63" s="41">
        <f t="shared" si="4"/>
        <v>0</v>
      </c>
      <c r="I63" s="32">
        <v>14</v>
      </c>
      <c r="J63" s="30">
        <f t="shared" si="5"/>
        <v>0</v>
      </c>
      <c r="K63" s="31">
        <f t="shared" si="1"/>
        <v>0</v>
      </c>
    </row>
    <row r="64" spans="1:11" ht="12.75">
      <c r="A64" s="27"/>
      <c r="B64" s="28">
        <v>50</v>
      </c>
      <c r="C64" s="4"/>
      <c r="D64" s="30">
        <f t="shared" si="2"/>
        <v>59.54</v>
      </c>
      <c r="E64" s="31">
        <f t="shared" si="0"/>
        <v>2977</v>
      </c>
      <c r="F64" s="28"/>
      <c r="G64" s="4">
        <f t="shared" si="3"/>
        <v>28.155</v>
      </c>
      <c r="H64" s="41">
        <f t="shared" si="4"/>
        <v>1407.75</v>
      </c>
      <c r="I64" s="32"/>
      <c r="J64" s="30">
        <f t="shared" si="5"/>
        <v>2.1</v>
      </c>
      <c r="K64" s="31">
        <f t="shared" si="1"/>
        <v>105</v>
      </c>
    </row>
    <row r="65" spans="1:11" ht="12.75">
      <c r="A65" s="27">
        <v>61</v>
      </c>
      <c r="B65" s="28"/>
      <c r="C65" s="4">
        <v>52.47</v>
      </c>
      <c r="D65" s="30">
        <f>(C64+C66)/2</f>
        <v>0</v>
      </c>
      <c r="E65" s="31">
        <f>B65*D65</f>
        <v>0</v>
      </c>
      <c r="F65" s="32">
        <v>30.87</v>
      </c>
      <c r="G65" s="4">
        <f t="shared" si="3"/>
        <v>0</v>
      </c>
      <c r="H65" s="41">
        <f t="shared" si="4"/>
        <v>0</v>
      </c>
      <c r="I65" s="32">
        <v>14</v>
      </c>
      <c r="J65" s="30">
        <f t="shared" si="5"/>
        <v>0</v>
      </c>
      <c r="K65" s="31">
        <f>B65*J65</f>
        <v>0</v>
      </c>
    </row>
    <row r="66" spans="1:11" ht="12.75">
      <c r="A66" s="27"/>
      <c r="B66" s="28">
        <v>50</v>
      </c>
      <c r="C66" s="4"/>
      <c r="D66" s="30">
        <f>(C65+C67)/2</f>
        <v>42.269999999999996</v>
      </c>
      <c r="E66" s="31">
        <f>B66*D66</f>
        <v>2113.5</v>
      </c>
      <c r="F66" s="32"/>
      <c r="G66" s="4">
        <f t="shared" si="3"/>
        <v>35.660000000000004</v>
      </c>
      <c r="H66" s="41">
        <f t="shared" si="4"/>
        <v>1783.0000000000002</v>
      </c>
      <c r="I66" s="32"/>
      <c r="J66" s="30">
        <f t="shared" si="5"/>
        <v>3.3</v>
      </c>
      <c r="K66" s="31">
        <f>B66*J66</f>
        <v>165</v>
      </c>
    </row>
    <row r="67" spans="1:11" ht="12.75">
      <c r="A67" s="43">
        <v>62</v>
      </c>
      <c r="B67" s="28"/>
      <c r="C67" s="4">
        <v>32.07</v>
      </c>
      <c r="D67" s="30">
        <f>(C66+C68)/2</f>
        <v>0</v>
      </c>
      <c r="E67" s="31">
        <f>B67*D67</f>
        <v>0</v>
      </c>
      <c r="F67" s="32">
        <v>40.45</v>
      </c>
      <c r="G67" s="4">
        <f>(F66+F68)/2</f>
        <v>0</v>
      </c>
      <c r="H67" s="41">
        <f>G67*B67</f>
        <v>0</v>
      </c>
      <c r="I67" s="32">
        <v>30</v>
      </c>
      <c r="J67" s="30">
        <f aca="true" t="shared" si="6" ref="J67:J102">(I66+I68)/2*0.15</f>
        <v>0</v>
      </c>
      <c r="K67" s="31">
        <f>B67*J67</f>
        <v>0</v>
      </c>
    </row>
    <row r="68" spans="1:11" ht="12.75">
      <c r="A68" s="43"/>
      <c r="B68" s="28">
        <v>50</v>
      </c>
      <c r="C68" s="4"/>
      <c r="D68" s="30">
        <f>(C67+C69)/2</f>
        <v>16.035</v>
      </c>
      <c r="E68" s="31">
        <f>B68*D68</f>
        <v>801.75</v>
      </c>
      <c r="F68" s="32"/>
      <c r="G68" s="4">
        <f>(F67+F69)/2</f>
        <v>20.225</v>
      </c>
      <c r="H68" s="41">
        <f>G68*B68</f>
        <v>1011.2500000000001</v>
      </c>
      <c r="I68" s="32"/>
      <c r="J68" s="30"/>
      <c r="K68" s="31"/>
    </row>
    <row r="69" spans="1:11" ht="12.75">
      <c r="A69" s="43">
        <v>63</v>
      </c>
      <c r="B69" s="28"/>
      <c r="C69" s="4"/>
      <c r="D69" s="30"/>
      <c r="E69" s="31"/>
      <c r="F69" s="32"/>
      <c r="G69" s="4"/>
      <c r="H69" s="41"/>
      <c r="I69" s="32"/>
      <c r="J69" s="30"/>
      <c r="K69" s="31"/>
    </row>
    <row r="70" spans="1:11" ht="12.75">
      <c r="A70" s="43">
        <v>148</v>
      </c>
      <c r="B70" s="28"/>
      <c r="C70" s="4"/>
      <c r="D70" s="30"/>
      <c r="E70" s="31"/>
      <c r="F70" s="32"/>
      <c r="G70" s="4"/>
      <c r="H70" s="33"/>
      <c r="I70" s="32"/>
      <c r="J70" s="30"/>
      <c r="K70" s="31"/>
    </row>
    <row r="71" spans="1:11" ht="12.75" customHeight="1">
      <c r="A71" s="43"/>
      <c r="B71" s="28">
        <v>250</v>
      </c>
      <c r="C71" s="4"/>
      <c r="D71" s="30">
        <f>(C70+C72)/2</f>
        <v>22.165</v>
      </c>
      <c r="E71" s="31">
        <f>B71*D71</f>
        <v>5541.25</v>
      </c>
      <c r="F71" s="32"/>
      <c r="G71" s="4">
        <f>(F70+F72)/2</f>
        <v>11</v>
      </c>
      <c r="H71" s="33">
        <f aca="true" t="shared" si="7" ref="H71:H94">G71*B71</f>
        <v>2750</v>
      </c>
      <c r="I71" s="32"/>
      <c r="J71" s="30">
        <f t="shared" si="6"/>
        <v>1.7249999999999999</v>
      </c>
      <c r="K71" s="31">
        <f>B71*J71</f>
        <v>431.24999999999994</v>
      </c>
    </row>
    <row r="72" spans="1:11" ht="12.75">
      <c r="A72" s="43">
        <v>153</v>
      </c>
      <c r="B72" s="28"/>
      <c r="C72" s="4">
        <v>44.33</v>
      </c>
      <c r="D72" s="30">
        <f>(C71+C73)/2</f>
        <v>0</v>
      </c>
      <c r="E72" s="31">
        <f>B72*D72</f>
        <v>0</v>
      </c>
      <c r="F72" s="32">
        <v>22</v>
      </c>
      <c r="G72" s="4">
        <f aca="true" t="shared" si="8" ref="G72:G94">(F71+F73)/2</f>
        <v>0</v>
      </c>
      <c r="H72" s="33">
        <f t="shared" si="7"/>
        <v>0</v>
      </c>
      <c r="I72" s="32">
        <v>23</v>
      </c>
      <c r="J72" s="30">
        <f t="shared" si="6"/>
        <v>0</v>
      </c>
      <c r="K72" s="31">
        <f>B72*J72</f>
        <v>0</v>
      </c>
    </row>
    <row r="73" spans="1:11" ht="12.75" customHeight="1">
      <c r="A73" s="27"/>
      <c r="B73" s="28">
        <v>150</v>
      </c>
      <c r="C73" s="4"/>
      <c r="D73" s="30">
        <f>(C72+C74)/2</f>
        <v>22.165</v>
      </c>
      <c r="E73" s="31">
        <f>B73*D73</f>
        <v>3324.75</v>
      </c>
      <c r="F73" s="32"/>
      <c r="G73" s="4">
        <f>(F72+F74)/2</f>
        <v>11</v>
      </c>
      <c r="H73" s="33">
        <f t="shared" si="7"/>
        <v>1650</v>
      </c>
      <c r="I73" s="32"/>
      <c r="J73" s="30">
        <f t="shared" si="6"/>
        <v>1.7249999999999999</v>
      </c>
      <c r="K73" s="31">
        <f>B73*J73</f>
        <v>258.75</v>
      </c>
    </row>
    <row r="74" spans="1:11" ht="12.75">
      <c r="A74" s="27">
        <v>155</v>
      </c>
      <c r="B74" s="28"/>
      <c r="C74" s="30"/>
      <c r="D74" s="30"/>
      <c r="E74" s="31"/>
      <c r="F74" s="32"/>
      <c r="G74" s="4"/>
      <c r="H74" s="33"/>
      <c r="I74" s="44"/>
      <c r="J74" s="30"/>
      <c r="K74" s="31"/>
    </row>
    <row r="75" spans="1:11" ht="12.75" customHeight="1">
      <c r="A75" s="43"/>
      <c r="B75" s="28"/>
      <c r="C75" s="4"/>
      <c r="D75" s="30"/>
      <c r="E75" s="31"/>
      <c r="F75" s="32"/>
      <c r="G75" s="4"/>
      <c r="H75" s="33"/>
      <c r="I75" s="44"/>
      <c r="J75" s="30"/>
      <c r="K75" s="31"/>
    </row>
    <row r="76" spans="1:11" ht="12.75">
      <c r="A76" s="43">
        <v>176</v>
      </c>
      <c r="B76" s="28"/>
      <c r="C76" s="4">
        <v>0</v>
      </c>
      <c r="D76" s="30"/>
      <c r="E76" s="31">
        <f aca="true" t="shared" si="9" ref="E76:E103">B76*D76</f>
        <v>0</v>
      </c>
      <c r="F76" s="32">
        <v>50.52</v>
      </c>
      <c r="G76" s="4">
        <f>(F75+F77)/2</f>
        <v>0</v>
      </c>
      <c r="H76" s="33">
        <f t="shared" si="7"/>
        <v>0</v>
      </c>
      <c r="I76" s="44">
        <v>25</v>
      </c>
      <c r="J76" s="30">
        <f>(I75+I77)/2*0.15</f>
        <v>0</v>
      </c>
      <c r="K76" s="31">
        <f aca="true" t="shared" si="10" ref="K76:K102">B76*J76</f>
        <v>0</v>
      </c>
    </row>
    <row r="77" spans="1:11" ht="12.75" customHeight="1">
      <c r="A77" s="43"/>
      <c r="B77" s="28">
        <v>100</v>
      </c>
      <c r="C77" s="4"/>
      <c r="D77" s="30">
        <v>0</v>
      </c>
      <c r="E77" s="31">
        <f t="shared" si="9"/>
        <v>0</v>
      </c>
      <c r="F77" s="32"/>
      <c r="G77" s="4">
        <f t="shared" si="8"/>
        <v>57.864999999999995</v>
      </c>
      <c r="H77" s="33">
        <f t="shared" si="7"/>
        <v>5786.499999999999</v>
      </c>
      <c r="I77" s="28"/>
      <c r="J77" s="30">
        <f t="shared" si="6"/>
        <v>3.8249999999999997</v>
      </c>
      <c r="K77" s="31">
        <f t="shared" si="10"/>
        <v>382.5</v>
      </c>
    </row>
    <row r="78" spans="1:11" ht="12.75">
      <c r="A78" s="43">
        <v>178</v>
      </c>
      <c r="B78" s="28"/>
      <c r="C78" s="4">
        <v>0</v>
      </c>
      <c r="D78" s="30"/>
      <c r="E78" s="31">
        <f t="shared" si="9"/>
        <v>0</v>
      </c>
      <c r="F78" s="32">
        <v>65.21</v>
      </c>
      <c r="G78" s="4">
        <f t="shared" si="8"/>
        <v>0</v>
      </c>
      <c r="H78" s="33">
        <f t="shared" si="7"/>
        <v>0</v>
      </c>
      <c r="I78" s="45">
        <v>26</v>
      </c>
      <c r="J78" s="30">
        <f t="shared" si="6"/>
        <v>0</v>
      </c>
      <c r="K78" s="31">
        <f t="shared" si="10"/>
        <v>0</v>
      </c>
    </row>
    <row r="79" spans="1:11" ht="12.75" customHeight="1">
      <c r="A79" s="43"/>
      <c r="B79" s="28">
        <v>100</v>
      </c>
      <c r="C79" s="4"/>
      <c r="D79" s="30">
        <f>(C78+C80)/2</f>
        <v>14.2</v>
      </c>
      <c r="E79" s="31">
        <f t="shared" si="9"/>
        <v>1420</v>
      </c>
      <c r="F79" s="32"/>
      <c r="G79" s="4">
        <f t="shared" si="8"/>
        <v>56.589999999999996</v>
      </c>
      <c r="H79" s="33">
        <f t="shared" si="7"/>
        <v>5659</v>
      </c>
      <c r="I79" s="32"/>
      <c r="J79" s="30">
        <f t="shared" si="6"/>
        <v>3.9749999999999996</v>
      </c>
      <c r="K79" s="31">
        <f t="shared" si="10"/>
        <v>397.49999999999994</v>
      </c>
    </row>
    <row r="80" spans="1:11" ht="12.75">
      <c r="A80" s="43">
        <v>180</v>
      </c>
      <c r="B80" s="28"/>
      <c r="C80" s="4">
        <v>28.4</v>
      </c>
      <c r="D80" s="30">
        <f>(C79+C81)/2</f>
        <v>0</v>
      </c>
      <c r="E80" s="31">
        <f t="shared" si="9"/>
        <v>0</v>
      </c>
      <c r="F80" s="32">
        <v>47.97</v>
      </c>
      <c r="G80" s="4">
        <f t="shared" si="8"/>
        <v>0</v>
      </c>
      <c r="H80" s="33">
        <f t="shared" si="7"/>
        <v>0</v>
      </c>
      <c r="I80" s="32">
        <v>27</v>
      </c>
      <c r="J80" s="30">
        <f t="shared" si="6"/>
        <v>0</v>
      </c>
      <c r="K80" s="31">
        <f t="shared" si="10"/>
        <v>0</v>
      </c>
    </row>
    <row r="81" spans="1:11" ht="12.75" customHeight="1">
      <c r="A81" s="43"/>
      <c r="B81" s="28">
        <v>100</v>
      </c>
      <c r="C81" s="4"/>
      <c r="D81" s="30">
        <f>(C80+C82)/2</f>
        <v>19.9</v>
      </c>
      <c r="E81" s="31">
        <f t="shared" si="9"/>
        <v>1989.9999999999998</v>
      </c>
      <c r="F81" s="32"/>
      <c r="G81" s="4">
        <f t="shared" si="8"/>
        <v>40.144999999999996</v>
      </c>
      <c r="H81" s="33">
        <f t="shared" si="7"/>
        <v>4014.4999999999995</v>
      </c>
      <c r="I81" s="32"/>
      <c r="J81" s="30">
        <f t="shared" si="6"/>
        <v>4.125</v>
      </c>
      <c r="K81" s="31">
        <f t="shared" si="10"/>
        <v>412.5</v>
      </c>
    </row>
    <row r="82" spans="1:11" ht="12.75">
      <c r="A82" s="43">
        <v>182</v>
      </c>
      <c r="B82" s="28"/>
      <c r="C82" s="4">
        <v>11.4</v>
      </c>
      <c r="D82" s="30">
        <f>(C81+C83)/2</f>
        <v>0</v>
      </c>
      <c r="E82" s="31">
        <f t="shared" si="9"/>
        <v>0</v>
      </c>
      <c r="F82" s="32">
        <v>32.32</v>
      </c>
      <c r="G82" s="4">
        <f>(F81+F83)/2</f>
        <v>0</v>
      </c>
      <c r="H82" s="33">
        <f t="shared" si="7"/>
        <v>0</v>
      </c>
      <c r="I82" s="32">
        <v>28</v>
      </c>
      <c r="J82" s="30">
        <f>(I81+I83)/2*0.15</f>
        <v>0</v>
      </c>
      <c r="K82" s="31">
        <f t="shared" si="10"/>
        <v>0</v>
      </c>
    </row>
    <row r="83" spans="1:11" ht="12.75" customHeight="1">
      <c r="A83" s="43"/>
      <c r="B83" s="28"/>
      <c r="C83" s="4"/>
      <c r="D83" s="30"/>
      <c r="E83" s="31"/>
      <c r="F83" s="32"/>
      <c r="G83" s="4"/>
      <c r="H83" s="33"/>
      <c r="I83" s="32"/>
      <c r="J83" s="30"/>
      <c r="K83" s="31"/>
    </row>
    <row r="84" spans="1:11" ht="12.75">
      <c r="A84" s="43">
        <v>198</v>
      </c>
      <c r="B84" s="28"/>
      <c r="C84" s="4"/>
      <c r="D84" s="30"/>
      <c r="E84" s="31"/>
      <c r="F84" s="32"/>
      <c r="G84" s="4"/>
      <c r="H84" s="33"/>
      <c r="I84" s="28"/>
      <c r="J84" s="30"/>
      <c r="K84" s="31"/>
    </row>
    <row r="85" spans="1:11" ht="12.75" customHeight="1">
      <c r="A85" s="43"/>
      <c r="B85" s="28">
        <v>100</v>
      </c>
      <c r="C85" s="4"/>
      <c r="D85" s="30">
        <f aca="true" t="shared" si="11" ref="D85:D103">(C84+C86)/2</f>
        <v>39.4</v>
      </c>
      <c r="E85" s="31">
        <f t="shared" si="9"/>
        <v>3940</v>
      </c>
      <c r="F85" s="32"/>
      <c r="G85" s="4">
        <f t="shared" si="8"/>
        <v>6.61</v>
      </c>
      <c r="H85" s="33">
        <f t="shared" si="7"/>
        <v>661</v>
      </c>
      <c r="I85" s="28"/>
      <c r="J85" s="30"/>
      <c r="K85" s="31"/>
    </row>
    <row r="86" spans="1:11" ht="12.75">
      <c r="A86" s="43">
        <v>200</v>
      </c>
      <c r="B86" s="28"/>
      <c r="C86" s="4">
        <v>78.8</v>
      </c>
      <c r="D86" s="30">
        <f t="shared" si="11"/>
        <v>0</v>
      </c>
      <c r="E86" s="31">
        <f t="shared" si="9"/>
        <v>0</v>
      </c>
      <c r="F86" s="32">
        <v>13.22</v>
      </c>
      <c r="G86" s="4">
        <f t="shared" si="8"/>
        <v>0</v>
      </c>
      <c r="H86" s="33">
        <f t="shared" si="7"/>
        <v>0</v>
      </c>
      <c r="I86" s="28">
        <v>15</v>
      </c>
      <c r="J86" s="30">
        <f t="shared" si="6"/>
        <v>0</v>
      </c>
      <c r="K86" s="31">
        <f t="shared" si="10"/>
        <v>0</v>
      </c>
    </row>
    <row r="87" spans="1:11" ht="12.75">
      <c r="A87" s="43"/>
      <c r="B87" s="28">
        <v>50</v>
      </c>
      <c r="C87" s="4"/>
      <c r="D87" s="30">
        <f t="shared" si="11"/>
        <v>43.045</v>
      </c>
      <c r="E87" s="31">
        <f t="shared" si="9"/>
        <v>2152.25</v>
      </c>
      <c r="F87" s="32"/>
      <c r="G87" s="4">
        <f t="shared" si="8"/>
        <v>12.48</v>
      </c>
      <c r="H87" s="33">
        <f t="shared" si="7"/>
        <v>624</v>
      </c>
      <c r="I87" s="28"/>
      <c r="J87" s="30">
        <f t="shared" si="6"/>
        <v>2.775</v>
      </c>
      <c r="K87" s="31">
        <f t="shared" si="10"/>
        <v>138.75</v>
      </c>
    </row>
    <row r="88" spans="1:11" ht="12.75">
      <c r="A88" s="43">
        <v>201</v>
      </c>
      <c r="B88" s="28"/>
      <c r="C88" s="4">
        <v>7.29</v>
      </c>
      <c r="D88" s="30">
        <f t="shared" si="11"/>
        <v>0</v>
      </c>
      <c r="E88" s="31">
        <f t="shared" si="9"/>
        <v>0</v>
      </c>
      <c r="F88" s="32">
        <v>11.74</v>
      </c>
      <c r="G88" s="4">
        <f t="shared" si="8"/>
        <v>0</v>
      </c>
      <c r="H88" s="33">
        <f t="shared" si="7"/>
        <v>0</v>
      </c>
      <c r="I88" s="28">
        <v>22</v>
      </c>
      <c r="J88" s="30">
        <f t="shared" si="6"/>
        <v>0</v>
      </c>
      <c r="K88" s="31">
        <f t="shared" si="10"/>
        <v>0</v>
      </c>
    </row>
    <row r="89" spans="1:11" ht="12.75" customHeight="1">
      <c r="A89" s="43"/>
      <c r="B89" s="28">
        <v>50</v>
      </c>
      <c r="C89" s="4"/>
      <c r="D89" s="30">
        <f t="shared" si="11"/>
        <v>30.315</v>
      </c>
      <c r="E89" s="31">
        <f t="shared" si="9"/>
        <v>1515.75</v>
      </c>
      <c r="F89" s="32"/>
      <c r="G89" s="4">
        <f t="shared" si="8"/>
        <v>6.47</v>
      </c>
      <c r="H89" s="33">
        <f t="shared" si="7"/>
        <v>323.5</v>
      </c>
      <c r="I89" s="28"/>
      <c r="J89" s="30">
        <f t="shared" si="6"/>
        <v>2.85</v>
      </c>
      <c r="K89" s="31">
        <f t="shared" si="10"/>
        <v>142.5</v>
      </c>
    </row>
    <row r="90" spans="1:11" ht="12.75">
      <c r="A90" s="43">
        <v>202</v>
      </c>
      <c r="B90" s="28"/>
      <c r="C90" s="4">
        <v>53.34</v>
      </c>
      <c r="D90" s="30">
        <f t="shared" si="11"/>
        <v>0</v>
      </c>
      <c r="E90" s="31">
        <f t="shared" si="9"/>
        <v>0</v>
      </c>
      <c r="F90" s="32">
        <v>1.2</v>
      </c>
      <c r="G90" s="4">
        <f t="shared" si="8"/>
        <v>0</v>
      </c>
      <c r="H90" s="33">
        <f t="shared" si="7"/>
        <v>0</v>
      </c>
      <c r="I90" s="28">
        <v>16</v>
      </c>
      <c r="J90" s="30">
        <f t="shared" si="6"/>
        <v>0</v>
      </c>
      <c r="K90" s="31">
        <f t="shared" si="10"/>
        <v>0</v>
      </c>
    </row>
    <row r="91" spans="1:11" ht="12.75">
      <c r="A91" s="43"/>
      <c r="B91" s="28">
        <v>100</v>
      </c>
      <c r="C91" s="4"/>
      <c r="D91" s="30">
        <f t="shared" si="11"/>
        <v>61.055</v>
      </c>
      <c r="E91" s="31">
        <f t="shared" si="9"/>
        <v>6105.5</v>
      </c>
      <c r="F91" s="32"/>
      <c r="G91" s="4">
        <f t="shared" si="8"/>
        <v>3.96</v>
      </c>
      <c r="H91" s="33">
        <f t="shared" si="7"/>
        <v>396</v>
      </c>
      <c r="I91" s="28"/>
      <c r="J91" s="30">
        <f t="shared" si="6"/>
        <v>2.475</v>
      </c>
      <c r="K91" s="31">
        <f t="shared" si="10"/>
        <v>247.5</v>
      </c>
    </row>
    <row r="92" spans="1:11" ht="12.75">
      <c r="A92" s="43">
        <v>204</v>
      </c>
      <c r="B92" s="28"/>
      <c r="C92" s="4">
        <v>68.77</v>
      </c>
      <c r="D92" s="30">
        <f t="shared" si="11"/>
        <v>0</v>
      </c>
      <c r="E92" s="31">
        <f t="shared" si="9"/>
        <v>0</v>
      </c>
      <c r="F92" s="32">
        <v>6.72</v>
      </c>
      <c r="G92" s="4">
        <f t="shared" si="8"/>
        <v>0</v>
      </c>
      <c r="H92" s="33">
        <f t="shared" si="7"/>
        <v>0</v>
      </c>
      <c r="I92" s="28">
        <v>17</v>
      </c>
      <c r="J92" s="30">
        <f t="shared" si="6"/>
        <v>0</v>
      </c>
      <c r="K92" s="31">
        <f t="shared" si="10"/>
        <v>0</v>
      </c>
    </row>
    <row r="93" spans="1:11" ht="12.75" customHeight="1">
      <c r="A93" s="43"/>
      <c r="B93" s="28">
        <v>100</v>
      </c>
      <c r="C93" s="4"/>
      <c r="D93" s="30">
        <f t="shared" si="11"/>
        <v>58.3</v>
      </c>
      <c r="E93" s="31">
        <f t="shared" si="9"/>
        <v>5830</v>
      </c>
      <c r="F93" s="32"/>
      <c r="G93" s="4">
        <f t="shared" si="8"/>
        <v>11.549999999999999</v>
      </c>
      <c r="H93" s="33">
        <f t="shared" si="7"/>
        <v>1155</v>
      </c>
      <c r="I93" s="28"/>
      <c r="J93" s="30">
        <f t="shared" si="6"/>
        <v>2.625</v>
      </c>
      <c r="K93" s="31">
        <f t="shared" si="10"/>
        <v>262.5</v>
      </c>
    </row>
    <row r="94" spans="1:11" ht="12.75">
      <c r="A94" s="43">
        <v>206</v>
      </c>
      <c r="B94" s="28"/>
      <c r="C94" s="4">
        <v>47.83</v>
      </c>
      <c r="D94" s="30">
        <f t="shared" si="11"/>
        <v>0</v>
      </c>
      <c r="E94" s="31">
        <f t="shared" si="9"/>
        <v>0</v>
      </c>
      <c r="F94" s="32">
        <v>16.38</v>
      </c>
      <c r="G94" s="4">
        <f t="shared" si="8"/>
        <v>0</v>
      </c>
      <c r="H94" s="33">
        <f t="shared" si="7"/>
        <v>0</v>
      </c>
      <c r="I94" s="28">
        <v>18</v>
      </c>
      <c r="J94" s="30">
        <f t="shared" si="6"/>
        <v>0</v>
      </c>
      <c r="K94" s="31">
        <f t="shared" si="10"/>
        <v>0</v>
      </c>
    </row>
    <row r="95" spans="1:11" ht="12.75" customHeight="1">
      <c r="A95" s="43"/>
      <c r="B95" s="28">
        <v>50</v>
      </c>
      <c r="C95" s="4"/>
      <c r="D95" s="30">
        <f t="shared" si="11"/>
        <v>34.165</v>
      </c>
      <c r="E95" s="31">
        <f t="shared" si="9"/>
        <v>1708.25</v>
      </c>
      <c r="F95" s="32"/>
      <c r="G95" s="4">
        <f aca="true" t="shared" si="12" ref="G95:G103">(F94+F96)/2</f>
        <v>16.689999999999998</v>
      </c>
      <c r="H95" s="33">
        <f aca="true" t="shared" si="13" ref="H95:H103">G95*B95</f>
        <v>834.4999999999999</v>
      </c>
      <c r="I95" s="28"/>
      <c r="J95" s="30">
        <f t="shared" si="6"/>
        <v>2.925</v>
      </c>
      <c r="K95" s="31">
        <f t="shared" si="10"/>
        <v>146.25</v>
      </c>
    </row>
    <row r="96" spans="1:11" ht="12.75">
      <c r="A96" s="43">
        <v>207</v>
      </c>
      <c r="B96" s="28"/>
      <c r="C96" s="4">
        <v>20.5</v>
      </c>
      <c r="D96" s="30">
        <f t="shared" si="11"/>
        <v>0</v>
      </c>
      <c r="E96" s="31">
        <f t="shared" si="9"/>
        <v>0</v>
      </c>
      <c r="F96" s="32">
        <v>17</v>
      </c>
      <c r="G96" s="4">
        <f t="shared" si="12"/>
        <v>0</v>
      </c>
      <c r="H96" s="33">
        <f t="shared" si="13"/>
        <v>0</v>
      </c>
      <c r="I96" s="28">
        <v>21</v>
      </c>
      <c r="J96" s="30">
        <f t="shared" si="6"/>
        <v>0</v>
      </c>
      <c r="K96" s="31">
        <f t="shared" si="10"/>
        <v>0</v>
      </c>
    </row>
    <row r="97" spans="1:11" ht="12.75">
      <c r="A97" s="43"/>
      <c r="B97" s="28">
        <v>50</v>
      </c>
      <c r="C97" s="4"/>
      <c r="D97" s="30">
        <f t="shared" si="11"/>
        <v>26.465</v>
      </c>
      <c r="E97" s="31">
        <f t="shared" si="9"/>
        <v>1323.25</v>
      </c>
      <c r="F97" s="32"/>
      <c r="G97" s="4">
        <f t="shared" si="12"/>
        <v>16</v>
      </c>
      <c r="H97" s="33">
        <f t="shared" si="13"/>
        <v>800</v>
      </c>
      <c r="I97" s="28"/>
      <c r="J97" s="30">
        <f t="shared" si="6"/>
        <v>3.3</v>
      </c>
      <c r="K97" s="31">
        <f t="shared" si="10"/>
        <v>165</v>
      </c>
    </row>
    <row r="98" spans="1:11" ht="12.75">
      <c r="A98" s="43">
        <v>208</v>
      </c>
      <c r="B98" s="28"/>
      <c r="C98" s="4">
        <v>32.43</v>
      </c>
      <c r="D98" s="30">
        <f t="shared" si="11"/>
        <v>0</v>
      </c>
      <c r="E98" s="31">
        <f t="shared" si="9"/>
        <v>0</v>
      </c>
      <c r="F98" s="32">
        <v>15</v>
      </c>
      <c r="G98" s="4">
        <f t="shared" si="12"/>
        <v>0</v>
      </c>
      <c r="H98" s="33">
        <f t="shared" si="13"/>
        <v>0</v>
      </c>
      <c r="I98" s="28">
        <v>23</v>
      </c>
      <c r="J98" s="30">
        <f t="shared" si="6"/>
        <v>0</v>
      </c>
      <c r="K98" s="31">
        <f t="shared" si="10"/>
        <v>0</v>
      </c>
    </row>
    <row r="99" spans="1:11" ht="12.75">
      <c r="A99" s="43"/>
      <c r="B99" s="28">
        <v>100</v>
      </c>
      <c r="C99" s="4"/>
      <c r="D99" s="30">
        <f t="shared" si="11"/>
        <v>28.335</v>
      </c>
      <c r="E99" s="31">
        <f t="shared" si="9"/>
        <v>2833.5</v>
      </c>
      <c r="F99" s="32"/>
      <c r="G99" s="4">
        <f t="shared" si="12"/>
        <v>14.5</v>
      </c>
      <c r="H99" s="33">
        <f t="shared" si="13"/>
        <v>1450</v>
      </c>
      <c r="I99" s="28"/>
      <c r="J99" s="30">
        <f t="shared" si="6"/>
        <v>3.375</v>
      </c>
      <c r="K99" s="31">
        <f t="shared" si="10"/>
        <v>337.5</v>
      </c>
    </row>
    <row r="100" spans="1:11" ht="12.75">
      <c r="A100" s="43">
        <v>210</v>
      </c>
      <c r="B100" s="28"/>
      <c r="C100" s="4">
        <v>24.24</v>
      </c>
      <c r="D100" s="30">
        <f t="shared" si="11"/>
        <v>0</v>
      </c>
      <c r="E100" s="31">
        <f t="shared" si="9"/>
        <v>0</v>
      </c>
      <c r="F100" s="32">
        <v>14</v>
      </c>
      <c r="G100" s="4">
        <f t="shared" si="12"/>
        <v>0</v>
      </c>
      <c r="H100" s="33">
        <f t="shared" si="13"/>
        <v>0</v>
      </c>
      <c r="I100" s="28">
        <v>22</v>
      </c>
      <c r="J100" s="30">
        <f t="shared" si="6"/>
        <v>0</v>
      </c>
      <c r="K100" s="31">
        <f t="shared" si="10"/>
        <v>0</v>
      </c>
    </row>
    <row r="101" spans="1:11" ht="12.75" customHeight="1">
      <c r="A101" s="43"/>
      <c r="B101" s="28">
        <v>100</v>
      </c>
      <c r="C101" s="4"/>
      <c r="D101" s="30">
        <f t="shared" si="11"/>
        <v>51.585</v>
      </c>
      <c r="E101" s="31">
        <f t="shared" si="9"/>
        <v>5158.5</v>
      </c>
      <c r="F101" s="32"/>
      <c r="G101" s="4">
        <f t="shared" si="12"/>
        <v>15</v>
      </c>
      <c r="H101" s="33">
        <f t="shared" si="13"/>
        <v>1500</v>
      </c>
      <c r="I101" s="28"/>
      <c r="J101" s="30">
        <f t="shared" si="6"/>
        <v>2.4</v>
      </c>
      <c r="K101" s="31">
        <f t="shared" si="10"/>
        <v>240</v>
      </c>
    </row>
    <row r="102" spans="1:11" ht="12.75">
      <c r="A102" s="43">
        <v>212</v>
      </c>
      <c r="B102" s="28"/>
      <c r="C102" s="4">
        <v>78.93</v>
      </c>
      <c r="D102" s="30">
        <f t="shared" si="11"/>
        <v>0</v>
      </c>
      <c r="E102" s="31">
        <f t="shared" si="9"/>
        <v>0</v>
      </c>
      <c r="F102" s="32">
        <v>16</v>
      </c>
      <c r="G102" s="4">
        <f t="shared" si="12"/>
        <v>0</v>
      </c>
      <c r="H102" s="33">
        <f t="shared" si="13"/>
        <v>0</v>
      </c>
      <c r="I102" s="28">
        <v>10</v>
      </c>
      <c r="J102" s="30">
        <f t="shared" si="6"/>
        <v>0</v>
      </c>
      <c r="K102" s="31">
        <f t="shared" si="10"/>
        <v>0</v>
      </c>
    </row>
    <row r="103" spans="1:11" ht="12.75">
      <c r="A103" s="43"/>
      <c r="B103" s="28">
        <v>100</v>
      </c>
      <c r="C103" s="4"/>
      <c r="D103" s="30">
        <f t="shared" si="11"/>
        <v>39.465</v>
      </c>
      <c r="E103" s="31">
        <f t="shared" si="9"/>
        <v>3946.5000000000005</v>
      </c>
      <c r="F103" s="32"/>
      <c r="G103" s="4">
        <f t="shared" si="12"/>
        <v>8</v>
      </c>
      <c r="H103" s="33">
        <f t="shared" si="13"/>
        <v>800</v>
      </c>
      <c r="I103" s="28"/>
      <c r="J103" s="30"/>
      <c r="K103" s="31"/>
    </row>
    <row r="104" spans="1:11" ht="12.75">
      <c r="A104" s="43">
        <v>214</v>
      </c>
      <c r="B104" s="28"/>
      <c r="C104" s="4"/>
      <c r="D104" s="30"/>
      <c r="E104" s="31"/>
      <c r="F104" s="32"/>
      <c r="G104" s="4"/>
      <c r="H104" s="33"/>
      <c r="I104" s="28"/>
      <c r="J104" s="30"/>
      <c r="K104" s="31"/>
    </row>
    <row r="105" spans="1:11" ht="12.75">
      <c r="A105" s="46" t="s">
        <v>39</v>
      </c>
      <c r="B105" s="47">
        <f>SUM(B8:B104)</f>
        <v>3000</v>
      </c>
      <c r="C105" s="47"/>
      <c r="D105" s="48"/>
      <c r="E105" s="62">
        <f>SUM(E10:E104)</f>
        <v>102559.2</v>
      </c>
      <c r="F105" s="48"/>
      <c r="G105" s="47"/>
      <c r="H105" s="49">
        <f>SUM(H9:H104)</f>
        <v>85659</v>
      </c>
      <c r="I105" s="47"/>
      <c r="J105" s="47"/>
      <c r="K105" s="48">
        <f>SUM(K9:K104)</f>
        <v>9003.75</v>
      </c>
    </row>
    <row r="106" spans="1:11" ht="12.75">
      <c r="A106" s="104" t="s">
        <v>128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1:1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ht="12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ht="12.75">
      <c r="A109" t="s">
        <v>77</v>
      </c>
    </row>
    <row r="110" spans="3:8" ht="12.75">
      <c r="C110" s="1"/>
      <c r="H110" s="63"/>
    </row>
    <row r="111" spans="3:9" ht="12.75">
      <c r="C111" s="1"/>
      <c r="I111" s="64"/>
    </row>
  </sheetData>
  <sheetProtection/>
  <mergeCells count="5">
    <mergeCell ref="A1:K3"/>
    <mergeCell ref="A106:K108"/>
    <mergeCell ref="B6:E6"/>
    <mergeCell ref="F6:H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140625" style="0" customWidth="1"/>
    <col min="2" max="2" width="36.7109375" style="0" customWidth="1"/>
    <col min="3" max="3" width="8.8515625" style="0" bestFit="1" customWidth="1"/>
    <col min="6" max="6" width="13.00390625" style="0" customWidth="1"/>
  </cols>
  <sheetData>
    <row r="1" spans="1:6" ht="12.75">
      <c r="A1" s="102" t="s">
        <v>71</v>
      </c>
      <c r="B1" s="102"/>
      <c r="C1" s="102"/>
      <c r="D1" s="102"/>
      <c r="E1" s="102"/>
      <c r="F1" s="102"/>
    </row>
    <row r="2" spans="1:6" ht="12.75">
      <c r="A2" s="102"/>
      <c r="B2" s="102"/>
      <c r="C2" s="102"/>
      <c r="D2" s="102"/>
      <c r="E2" s="102"/>
      <c r="F2" s="102"/>
    </row>
    <row r="3" spans="1:6" ht="12.75">
      <c r="A3" s="102"/>
      <c r="B3" s="102"/>
      <c r="C3" s="102"/>
      <c r="D3" s="102"/>
      <c r="E3" s="102"/>
      <c r="F3" s="102"/>
    </row>
    <row r="4" spans="1:6" ht="12.75">
      <c r="A4" s="66"/>
      <c r="B4" s="66"/>
      <c r="C4" s="66"/>
      <c r="D4" s="66"/>
      <c r="E4" s="66"/>
      <c r="F4" s="66"/>
    </row>
    <row r="5" spans="1:6" ht="12.75">
      <c r="A5" s="18" t="s">
        <v>112</v>
      </c>
      <c r="B5" s="66"/>
      <c r="C5" s="66"/>
      <c r="D5" s="66"/>
      <c r="E5" s="66"/>
      <c r="F5" s="66"/>
    </row>
    <row r="6" ht="12.75">
      <c r="A6" s="18" t="s">
        <v>117</v>
      </c>
    </row>
    <row r="7" ht="13.5" thickBot="1">
      <c r="A7" s="18"/>
    </row>
    <row r="8" spans="1:6" ht="13.5" thickBot="1">
      <c r="A8" s="95" t="s">
        <v>0</v>
      </c>
      <c r="B8" s="96" t="s">
        <v>1</v>
      </c>
      <c r="C8" s="97" t="s">
        <v>113</v>
      </c>
      <c r="D8" s="98" t="s">
        <v>111</v>
      </c>
      <c r="E8" s="99" t="s">
        <v>3</v>
      </c>
      <c r="F8" s="100" t="s">
        <v>110</v>
      </c>
    </row>
    <row r="9" spans="1:6" ht="12.75">
      <c r="A9" s="92" t="s">
        <v>114</v>
      </c>
      <c r="B9" s="93" t="s">
        <v>115</v>
      </c>
      <c r="C9" s="50"/>
      <c r="D9" s="50"/>
      <c r="E9" s="50"/>
      <c r="F9" s="94"/>
    </row>
    <row r="10" spans="1:6" ht="12.75">
      <c r="A10" s="71">
        <v>1</v>
      </c>
      <c r="B10" s="89" t="s">
        <v>116</v>
      </c>
      <c r="C10" s="3" t="s">
        <v>11</v>
      </c>
      <c r="D10" s="29">
        <v>75</v>
      </c>
      <c r="E10" s="4"/>
      <c r="F10" s="41"/>
    </row>
    <row r="11" spans="1:6" ht="12.75">
      <c r="A11" s="71">
        <v>2</v>
      </c>
      <c r="B11" s="4" t="s">
        <v>118</v>
      </c>
      <c r="C11" s="3" t="s">
        <v>11</v>
      </c>
      <c r="D11" s="29">
        <v>60</v>
      </c>
      <c r="E11" s="4"/>
      <c r="F11" s="41"/>
    </row>
    <row r="12" spans="1:6" ht="12.75">
      <c r="A12" s="71">
        <v>3</v>
      </c>
      <c r="B12" s="4" t="s">
        <v>127</v>
      </c>
      <c r="C12" s="3" t="s">
        <v>11</v>
      </c>
      <c r="D12" s="29">
        <v>15</v>
      </c>
      <c r="E12" s="4"/>
      <c r="F12" s="41"/>
    </row>
    <row r="13" spans="1:6" ht="12.75">
      <c r="A13" s="90" t="s">
        <v>119</v>
      </c>
      <c r="B13" s="9" t="s">
        <v>120</v>
      </c>
      <c r="C13" s="3"/>
      <c r="D13" s="4"/>
      <c r="E13" s="4"/>
      <c r="F13" s="41"/>
    </row>
    <row r="14" spans="1:6" ht="12.75">
      <c r="A14" s="71">
        <v>1</v>
      </c>
      <c r="B14" s="4" t="s">
        <v>121</v>
      </c>
      <c r="C14" s="3" t="s">
        <v>11</v>
      </c>
      <c r="D14" s="29">
        <v>6</v>
      </c>
      <c r="E14" s="4"/>
      <c r="F14" s="41"/>
    </row>
    <row r="15" spans="1:6" ht="12.75">
      <c r="A15" s="71">
        <v>2</v>
      </c>
      <c r="B15" s="4" t="s">
        <v>89</v>
      </c>
      <c r="C15" s="3" t="s">
        <v>90</v>
      </c>
      <c r="D15" s="29">
        <v>36</v>
      </c>
      <c r="E15" s="4"/>
      <c r="F15" s="41"/>
    </row>
    <row r="16" spans="1:6" ht="12.75">
      <c r="A16" s="71">
        <v>3</v>
      </c>
      <c r="B16" s="111" t="s">
        <v>99</v>
      </c>
      <c r="C16" s="4"/>
      <c r="D16" s="4"/>
      <c r="E16" s="4"/>
      <c r="F16" s="41"/>
    </row>
    <row r="17" spans="1:6" ht="12.75">
      <c r="A17" s="28"/>
      <c r="B17" s="112"/>
      <c r="C17" s="3" t="s">
        <v>122</v>
      </c>
      <c r="D17" s="29">
        <v>280</v>
      </c>
      <c r="E17" s="4"/>
      <c r="F17" s="41"/>
    </row>
    <row r="18" spans="1:6" ht="12.75">
      <c r="A18" s="90" t="s">
        <v>123</v>
      </c>
      <c r="B18" s="9" t="s">
        <v>124</v>
      </c>
      <c r="C18" s="4"/>
      <c r="D18" s="4"/>
      <c r="E18" s="4"/>
      <c r="F18" s="41"/>
    </row>
    <row r="19" spans="1:6" ht="12.75">
      <c r="A19" s="71">
        <v>1</v>
      </c>
      <c r="B19" s="4" t="s">
        <v>125</v>
      </c>
      <c r="C19" s="3" t="s">
        <v>104</v>
      </c>
      <c r="D19" s="29">
        <v>36</v>
      </c>
      <c r="E19" s="4"/>
      <c r="F19" s="41"/>
    </row>
    <row r="20" spans="1:6" ht="13.5" thickBot="1">
      <c r="A20" s="91"/>
      <c r="B20" s="73"/>
      <c r="C20" s="73"/>
      <c r="D20" s="73"/>
      <c r="E20" s="73"/>
      <c r="F20" s="101"/>
    </row>
    <row r="22" ht="12.75">
      <c r="D22" s="18"/>
    </row>
  </sheetData>
  <sheetProtection/>
  <mergeCells count="2">
    <mergeCell ref="A1:F3"/>
    <mergeCell ref="B16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5.7109375" style="2" bestFit="1" customWidth="1"/>
    <col min="4" max="4" width="9.421875" style="0" customWidth="1"/>
    <col min="5" max="5" width="8.140625" style="0" bestFit="1" customWidth="1"/>
    <col min="6" max="6" width="6.140625" style="0" customWidth="1"/>
    <col min="7" max="7" width="3.8515625" style="0" bestFit="1" customWidth="1"/>
    <col min="8" max="8" width="11.8515625" style="0" bestFit="1" customWidth="1"/>
  </cols>
  <sheetData>
    <row r="2" spans="1:8" ht="6.75" customHeight="1">
      <c r="A2" s="103" t="s">
        <v>71</v>
      </c>
      <c r="B2" s="103"/>
      <c r="C2" s="103"/>
      <c r="D2" s="103"/>
      <c r="E2" s="103"/>
      <c r="F2" s="103"/>
      <c r="G2" s="103"/>
      <c r="H2" s="103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11" ht="12.75">
      <c r="A4" s="103"/>
      <c r="B4" s="103"/>
      <c r="C4" s="103"/>
      <c r="D4" s="103"/>
      <c r="E4" s="103"/>
      <c r="F4" s="103"/>
      <c r="G4" s="103"/>
      <c r="H4" s="103"/>
      <c r="I4" s="65"/>
      <c r="J4" s="65"/>
      <c r="K4" s="65"/>
    </row>
    <row r="5" ht="12.75">
      <c r="A5" s="18" t="s">
        <v>78</v>
      </c>
    </row>
    <row r="6" ht="12.75">
      <c r="A6" t="s">
        <v>126</v>
      </c>
    </row>
    <row r="8" ht="13.5" thickBot="1">
      <c r="A8" t="s">
        <v>108</v>
      </c>
    </row>
    <row r="9" spans="1:8" ht="25.5">
      <c r="A9" s="77" t="s">
        <v>79</v>
      </c>
      <c r="B9" s="78" t="s">
        <v>80</v>
      </c>
      <c r="C9" s="79" t="s">
        <v>81</v>
      </c>
      <c r="D9" s="80" t="s">
        <v>86</v>
      </c>
      <c r="E9" s="78" t="s">
        <v>85</v>
      </c>
      <c r="F9" s="81" t="s">
        <v>84</v>
      </c>
      <c r="G9" s="78" t="s">
        <v>82</v>
      </c>
      <c r="H9" s="82" t="s">
        <v>83</v>
      </c>
    </row>
    <row r="10" spans="1:8" ht="12.75">
      <c r="A10" s="71">
        <v>1</v>
      </c>
      <c r="B10" s="4" t="s">
        <v>106</v>
      </c>
      <c r="C10" s="3" t="s">
        <v>11</v>
      </c>
      <c r="D10" s="4"/>
      <c r="E10" s="4"/>
      <c r="F10" s="4"/>
      <c r="G10" s="4"/>
      <c r="H10" s="87">
        <v>25</v>
      </c>
    </row>
    <row r="11" spans="1:8" ht="12.75">
      <c r="A11" s="71" t="s">
        <v>105</v>
      </c>
      <c r="B11" s="4" t="s">
        <v>107</v>
      </c>
      <c r="C11" s="3" t="s">
        <v>11</v>
      </c>
      <c r="D11" s="4"/>
      <c r="E11" s="4"/>
      <c r="F11" s="4"/>
      <c r="G11" s="4"/>
      <c r="H11" s="49">
        <f>3*H10</f>
        <v>75</v>
      </c>
    </row>
    <row r="12" spans="1:8" ht="12.75">
      <c r="A12" s="71"/>
      <c r="B12" s="4"/>
      <c r="C12" s="3"/>
      <c r="D12" s="4"/>
      <c r="E12" s="4"/>
      <c r="F12" s="4"/>
      <c r="G12" s="4"/>
      <c r="H12" s="49"/>
    </row>
    <row r="13" spans="1:8" ht="12.75">
      <c r="A13" s="71">
        <v>2</v>
      </c>
      <c r="B13" s="4" t="s">
        <v>88</v>
      </c>
      <c r="C13" s="3" t="s">
        <v>11</v>
      </c>
      <c r="D13" s="4">
        <v>1</v>
      </c>
      <c r="E13" s="4">
        <v>0.25</v>
      </c>
      <c r="F13" s="4">
        <v>0.95</v>
      </c>
      <c r="G13" s="4">
        <v>1</v>
      </c>
      <c r="H13" s="31">
        <f>D13*E13*F13*G13</f>
        <v>0.2375</v>
      </c>
    </row>
    <row r="14" spans="1:8" ht="12.75">
      <c r="A14" s="71"/>
      <c r="B14" s="4" t="s">
        <v>92</v>
      </c>
      <c r="C14" s="3" t="s">
        <v>11</v>
      </c>
      <c r="D14" s="4">
        <v>1.5</v>
      </c>
      <c r="E14" s="4">
        <v>0.25</v>
      </c>
      <c r="F14" s="4">
        <v>1.55</v>
      </c>
      <c r="G14" s="4">
        <v>1</v>
      </c>
      <c r="H14" s="31">
        <f>D14*E14*F14*G14</f>
        <v>0.58125</v>
      </c>
    </row>
    <row r="15" spans="1:8" ht="12.75">
      <c r="A15" s="71"/>
      <c r="B15" s="4" t="s">
        <v>93</v>
      </c>
      <c r="C15" s="3" t="s">
        <v>11</v>
      </c>
      <c r="D15" s="4">
        <v>1</v>
      </c>
      <c r="E15" s="4">
        <v>0.25</v>
      </c>
      <c r="F15" s="4">
        <v>1.3</v>
      </c>
      <c r="G15" s="4">
        <v>2</v>
      </c>
      <c r="H15" s="31">
        <f>D15*E15*F15*G15</f>
        <v>0.65</v>
      </c>
    </row>
    <row r="16" spans="1:8" ht="12.75">
      <c r="A16" s="71"/>
      <c r="B16" s="4" t="s">
        <v>87</v>
      </c>
      <c r="C16" s="3" t="s">
        <v>11</v>
      </c>
      <c r="D16" s="4">
        <v>1.5</v>
      </c>
      <c r="E16" s="4">
        <v>0.25</v>
      </c>
      <c r="F16" s="4">
        <v>1.25</v>
      </c>
      <c r="G16" s="4">
        <v>1</v>
      </c>
      <c r="H16" s="31">
        <f>D16*E16*F16*G16</f>
        <v>0.46875</v>
      </c>
    </row>
    <row r="17" spans="1:8" ht="12.75">
      <c r="A17" s="71">
        <v>2</v>
      </c>
      <c r="B17" s="4" t="s">
        <v>95</v>
      </c>
      <c r="C17" s="3" t="s">
        <v>11</v>
      </c>
      <c r="D17" s="4"/>
      <c r="E17" s="4"/>
      <c r="F17" s="4"/>
      <c r="G17" s="4"/>
      <c r="H17" s="86">
        <f>SUM(H13:H16)</f>
        <v>1.9375</v>
      </c>
    </row>
    <row r="18" spans="1:8" ht="12.75">
      <c r="A18" s="71" t="s">
        <v>101</v>
      </c>
      <c r="B18" s="4" t="s">
        <v>98</v>
      </c>
      <c r="C18" s="3" t="s">
        <v>11</v>
      </c>
      <c r="D18" s="4"/>
      <c r="E18" s="4"/>
      <c r="F18" s="4"/>
      <c r="G18" s="4"/>
      <c r="H18" s="62">
        <f>H17*3</f>
        <v>5.8125</v>
      </c>
    </row>
    <row r="19" spans="1:8" ht="12.75">
      <c r="A19" s="71"/>
      <c r="B19" s="4"/>
      <c r="C19" s="3"/>
      <c r="D19" s="4"/>
      <c r="E19" s="4"/>
      <c r="F19" s="4"/>
      <c r="G19" s="4"/>
      <c r="H19" s="62"/>
    </row>
    <row r="20" spans="1:8" ht="12.75">
      <c r="A20" s="71">
        <v>3</v>
      </c>
      <c r="B20" s="4" t="s">
        <v>89</v>
      </c>
      <c r="C20" s="3" t="s">
        <v>90</v>
      </c>
      <c r="D20" s="4">
        <v>1</v>
      </c>
      <c r="E20" s="4"/>
      <c r="F20" s="4">
        <v>0.95</v>
      </c>
      <c r="G20" s="4">
        <v>2</v>
      </c>
      <c r="H20" s="33">
        <f>D20*F20*G20</f>
        <v>1.9</v>
      </c>
    </row>
    <row r="21" spans="1:8" ht="12.75">
      <c r="A21" s="71"/>
      <c r="B21" s="4" t="s">
        <v>91</v>
      </c>
      <c r="C21" s="3" t="s">
        <v>90</v>
      </c>
      <c r="D21" s="4">
        <v>1</v>
      </c>
      <c r="E21" s="4"/>
      <c r="F21" s="4">
        <v>1.3</v>
      </c>
      <c r="G21" s="4">
        <v>4</v>
      </c>
      <c r="H21" s="33">
        <f>D21*F21*G21</f>
        <v>5.2</v>
      </c>
    </row>
    <row r="22" spans="1:8" ht="12.75">
      <c r="A22" s="71"/>
      <c r="B22" s="4" t="s">
        <v>91</v>
      </c>
      <c r="C22" s="3" t="s">
        <v>90</v>
      </c>
      <c r="D22" s="4">
        <v>1.5</v>
      </c>
      <c r="E22" s="4"/>
      <c r="F22" s="4">
        <v>1.55</v>
      </c>
      <c r="G22" s="4">
        <v>2</v>
      </c>
      <c r="H22" s="33">
        <f>D22*F22*G22</f>
        <v>4.65</v>
      </c>
    </row>
    <row r="23" spans="1:8" ht="12.75">
      <c r="A23" s="71">
        <v>3</v>
      </c>
      <c r="B23" s="4" t="s">
        <v>96</v>
      </c>
      <c r="C23" s="3" t="s">
        <v>90</v>
      </c>
      <c r="D23" s="4"/>
      <c r="E23" s="4"/>
      <c r="F23" s="4"/>
      <c r="G23" s="4"/>
      <c r="H23" s="88">
        <f>SUM(H20:H22)</f>
        <v>11.75</v>
      </c>
    </row>
    <row r="24" spans="1:8" ht="12.75">
      <c r="A24" s="71" t="s">
        <v>102</v>
      </c>
      <c r="B24" s="4" t="s">
        <v>97</v>
      </c>
      <c r="C24" s="3"/>
      <c r="D24" s="4"/>
      <c r="E24" s="4"/>
      <c r="F24" s="4"/>
      <c r="G24" s="4"/>
      <c r="H24" s="83">
        <f>H23*3</f>
        <v>35.25</v>
      </c>
    </row>
    <row r="25" spans="1:8" ht="12.75">
      <c r="A25" s="71"/>
      <c r="B25" s="4"/>
      <c r="C25" s="3"/>
      <c r="D25" s="4"/>
      <c r="E25" s="4"/>
      <c r="F25" s="4"/>
      <c r="G25" s="4"/>
      <c r="H25" s="83"/>
    </row>
    <row r="26" spans="1:8" ht="12.75">
      <c r="A26" s="71">
        <v>4</v>
      </c>
      <c r="B26" s="111" t="s">
        <v>99</v>
      </c>
      <c r="C26" s="3"/>
      <c r="D26" s="4"/>
      <c r="E26" s="4"/>
      <c r="F26" s="4"/>
      <c r="G26" s="4"/>
      <c r="H26" s="49"/>
    </row>
    <row r="27" spans="1:8" ht="12.75">
      <c r="A27" s="28"/>
      <c r="B27" s="112"/>
      <c r="C27" s="3" t="s">
        <v>94</v>
      </c>
      <c r="D27" s="4"/>
      <c r="E27" s="4"/>
      <c r="F27" s="4"/>
      <c r="G27" s="4"/>
      <c r="H27" s="87">
        <v>93</v>
      </c>
    </row>
    <row r="28" spans="1:8" ht="12.75">
      <c r="A28" s="28" t="s">
        <v>103</v>
      </c>
      <c r="B28" s="111" t="s">
        <v>100</v>
      </c>
      <c r="C28" s="3"/>
      <c r="D28" s="4"/>
      <c r="E28" s="4"/>
      <c r="F28" s="4"/>
      <c r="G28" s="4"/>
      <c r="H28" s="33"/>
    </row>
    <row r="29" spans="1:8" ht="12.75">
      <c r="A29" s="28"/>
      <c r="B29" s="112"/>
      <c r="C29" s="3" t="s">
        <v>94</v>
      </c>
      <c r="D29" s="4"/>
      <c r="E29" s="4"/>
      <c r="F29" s="4"/>
      <c r="G29" s="4"/>
      <c r="H29" s="49">
        <f>3*H27</f>
        <v>279</v>
      </c>
    </row>
    <row r="30" spans="1:8" ht="12.75">
      <c r="A30" s="28"/>
      <c r="B30" s="76"/>
      <c r="C30" s="3"/>
      <c r="D30" s="4"/>
      <c r="E30" s="4"/>
      <c r="F30" s="4"/>
      <c r="G30" s="4"/>
      <c r="H30" s="49"/>
    </row>
    <row r="31" spans="1:8" ht="13.5" thickBot="1">
      <c r="A31" s="72">
        <v>5</v>
      </c>
      <c r="B31" s="73" t="s">
        <v>109</v>
      </c>
      <c r="C31" s="84" t="s">
        <v>104</v>
      </c>
      <c r="D31" s="73"/>
      <c r="E31" s="73"/>
      <c r="F31" s="73"/>
      <c r="G31" s="73"/>
      <c r="H31" s="85">
        <f>3*12</f>
        <v>36</v>
      </c>
    </row>
  </sheetData>
  <sheetProtection/>
  <mergeCells count="3">
    <mergeCell ref="B26:B27"/>
    <mergeCell ref="B28:B29"/>
    <mergeCell ref="A2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Mariya P. Petrova</cp:lastModifiedBy>
  <cp:lastPrinted>2015-09-09T12:05:14Z</cp:lastPrinted>
  <dcterms:created xsi:type="dcterms:W3CDTF">1996-10-14T23:33:28Z</dcterms:created>
  <dcterms:modified xsi:type="dcterms:W3CDTF">2015-10-08T12:34:36Z</dcterms:modified>
  <cp:category/>
  <cp:version/>
  <cp:contentType/>
  <cp:contentStatus/>
</cp:coreProperties>
</file>