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25230" windowHeight="5880" activeTab="0"/>
  </bookViews>
  <sheets>
    <sheet name="Sheet2" sheetId="1" r:id="rId1"/>
    <sheet name="Sheet3" sheetId="2" r:id="rId2"/>
  </sheets>
  <definedNames>
    <definedName name="_xlnm.Print_Titles" localSheetId="0">'Sheet2'!$11:$11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C132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Не функционира.</t>
        </r>
      </text>
    </comment>
    <comment ref="C144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Не функционира от години.
</t>
        </r>
      </text>
    </comment>
    <comment ref="C145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Школите за елхи са се превърнали в насаждение.
</t>
        </r>
      </text>
    </comment>
    <comment ref="C146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Не е обособен като горски разсадник, площта му е изцяло засята с житни култури.</t>
        </r>
      </text>
    </comment>
    <comment ref="C150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Закрива се.</t>
        </r>
      </text>
    </comment>
  </commentList>
</comments>
</file>

<file path=xl/sharedStrings.xml><?xml version="1.0" encoding="utf-8"?>
<sst xmlns="http://schemas.openxmlformats.org/spreadsheetml/2006/main" count="601" uniqueCount="434">
  <si>
    <t>ОБОБЩИТЕЛЕН ПРОТОКОЛ</t>
  </si>
  <si>
    <t>№ по ред</t>
  </si>
  <si>
    <t>ДГС/ДЛС</t>
  </si>
  <si>
    <t>Държ. горски разсадник</t>
  </si>
  <si>
    <t>н.в м</t>
  </si>
  <si>
    <t>Вид почва</t>
  </si>
  <si>
    <t>Русалка</t>
  </si>
  <si>
    <t>Маринска</t>
  </si>
  <si>
    <t>сива гор.</t>
  </si>
  <si>
    <t>Борима</t>
  </si>
  <si>
    <t>Мешелика</t>
  </si>
  <si>
    <t>Лесидрен</t>
  </si>
  <si>
    <t>Подене</t>
  </si>
  <si>
    <t>Луковит</t>
  </si>
  <si>
    <t>Ловеч</t>
  </si>
  <si>
    <t>Сливек</t>
  </si>
  <si>
    <t>алувиал.</t>
  </si>
  <si>
    <t>Никопол</t>
  </si>
  <si>
    <t>Гулянци</t>
  </si>
  <si>
    <t>черн.</t>
  </si>
  <si>
    <t>Загражден</t>
  </si>
  <si>
    <t>карбон.</t>
  </si>
  <si>
    <t>Драгаш</t>
  </si>
  <si>
    <t>Плевен</t>
  </si>
  <si>
    <t>Рибен</t>
  </si>
  <si>
    <t>Черв.бряг</t>
  </si>
  <si>
    <t>Кнежа</t>
  </si>
  <si>
    <t>кар.черн.</t>
  </si>
  <si>
    <t>Монтана</t>
  </si>
  <si>
    <t>Мърчево</t>
  </si>
  <si>
    <t>изл.черн.</t>
  </si>
  <si>
    <t>Берковица</t>
  </si>
  <si>
    <t>Ашиклар</t>
  </si>
  <si>
    <t>т.сива</t>
  </si>
  <si>
    <t>Троян</t>
  </si>
  <si>
    <t>Белиш</t>
  </si>
  <si>
    <t>Жална</t>
  </si>
  <si>
    <t>каф.гор.</t>
  </si>
  <si>
    <t>Видин</t>
  </si>
  <si>
    <t>Алимана</t>
  </si>
  <si>
    <t>Х.чешма</t>
  </si>
  <si>
    <t>Белоградчик</t>
  </si>
  <si>
    <t>Селище</t>
  </si>
  <si>
    <t>Враца</t>
  </si>
  <si>
    <t>Криводол</t>
  </si>
  <si>
    <t>изл. черн.</t>
  </si>
  <si>
    <t>Оряхово</t>
  </si>
  <si>
    <t>Галово</t>
  </si>
  <si>
    <t>Лом</t>
  </si>
  <si>
    <t>Василовци</t>
  </si>
  <si>
    <t>Чипровци</t>
  </si>
  <si>
    <t>Мездра</t>
  </si>
  <si>
    <t>Черепиш</t>
  </si>
  <si>
    <t>Миджур</t>
  </si>
  <si>
    <t>Г. река</t>
  </si>
  <si>
    <t>Бяла Вода</t>
  </si>
  <si>
    <t>Годеч</t>
  </si>
  <si>
    <t>Гинци</t>
  </si>
  <si>
    <t>Своге</t>
  </si>
  <si>
    <t>Церови ливади</t>
  </si>
  <si>
    <t>к.прех.</t>
  </si>
  <si>
    <t>Широка запад</t>
  </si>
  <si>
    <t>Ботевград</t>
  </si>
  <si>
    <t>пес.глин.</t>
  </si>
  <si>
    <t>Черни Осъм</t>
  </si>
  <si>
    <t>Попкиното</t>
  </si>
  <si>
    <t xml:space="preserve">СЗДП - ВРАЦА </t>
  </si>
  <si>
    <t>Г.Оряховица</t>
  </si>
  <si>
    <t>Джулюница</t>
  </si>
  <si>
    <t>В.Търново</t>
  </si>
  <si>
    <t>с.Войнежа</t>
  </si>
  <si>
    <t>Буйновци</t>
  </si>
  <si>
    <t>Добревци</t>
  </si>
  <si>
    <t>Стружната</t>
  </si>
  <si>
    <t>каф. прех.</t>
  </si>
  <si>
    <t>Караиванци</t>
  </si>
  <si>
    <t xml:space="preserve">Силистра </t>
  </si>
  <si>
    <t xml:space="preserve">„Доростол” </t>
  </si>
  <si>
    <t>Търговище</t>
  </si>
  <si>
    <t>Баячево</t>
  </si>
  <si>
    <t>сив.гор</t>
  </si>
  <si>
    <t>Разград</t>
  </si>
  <si>
    <t>Гарата</t>
  </si>
  <si>
    <t>Дунав</t>
  </si>
  <si>
    <t>Хотанца</t>
  </si>
  <si>
    <t>изл.черноз.</t>
  </si>
  <si>
    <t>Бяла</t>
  </si>
  <si>
    <t>с.Ценово</t>
  </si>
  <si>
    <t>алув.лив.</t>
  </si>
  <si>
    <t xml:space="preserve"> гр.Борово</t>
  </si>
  <si>
    <t>оп. черн.</t>
  </si>
  <si>
    <t>Севлиево</t>
  </si>
  <si>
    <t>Млечево</t>
  </si>
  <si>
    <t>с. горска</t>
  </si>
  <si>
    <t>Градещница</t>
  </si>
  <si>
    <t>Буря</t>
  </si>
  <si>
    <t>Крапец</t>
  </si>
  <si>
    <t>Сеслав</t>
  </si>
  <si>
    <t>Кубрат</t>
  </si>
  <si>
    <t>Исперих</t>
  </si>
  <si>
    <t>Свищов</t>
  </si>
  <si>
    <t>Вардим</t>
  </si>
  <si>
    <t>Царевец</t>
  </si>
  <si>
    <t>Елена</t>
  </si>
  <si>
    <t>Ср. река</t>
  </si>
  <si>
    <t>сива гор</t>
  </si>
  <si>
    <t>Габрово</t>
  </si>
  <si>
    <t>Борики</t>
  </si>
  <si>
    <t>Гърнето</t>
  </si>
  <si>
    <t>Плачковци</t>
  </si>
  <si>
    <t>Балишница</t>
  </si>
  <si>
    <t>Даевци</t>
  </si>
  <si>
    <t>Калето</t>
  </si>
  <si>
    <t>Тутракан</t>
  </si>
  <si>
    <t>Търновци</t>
  </si>
  <si>
    <t>изл.черн</t>
  </si>
  <si>
    <t>"Каракуз"</t>
  </si>
  <si>
    <t>Добруджа</t>
  </si>
  <si>
    <t>СЦДП - ГАБРОВО:</t>
  </si>
  <si>
    <t>Варна</t>
  </si>
  <si>
    <t xml:space="preserve">Малка чайка </t>
  </si>
  <si>
    <t xml:space="preserve">сива гор. </t>
  </si>
  <si>
    <t>Тополи</t>
  </si>
  <si>
    <t>Шерба</t>
  </si>
  <si>
    <t>Солник</t>
  </si>
  <si>
    <t>кан. гор. изл.</t>
  </si>
  <si>
    <t>Чергана</t>
  </si>
  <si>
    <t>Лонгоза</t>
  </si>
  <si>
    <t>алувиална</t>
  </si>
  <si>
    <t>Суворово</t>
  </si>
  <si>
    <t>Генерал Киселово</t>
  </si>
  <si>
    <t>Цонево</t>
  </si>
  <si>
    <t>Мешето</t>
  </si>
  <si>
    <t xml:space="preserve">сив. гор. </t>
  </si>
  <si>
    <t>Генерал Тошево</t>
  </si>
  <si>
    <t>Маловец</t>
  </si>
  <si>
    <t>Добрич</t>
  </si>
  <si>
    <t>Дъбовете</t>
  </si>
  <si>
    <t>Тервел</t>
  </si>
  <si>
    <t>Божан</t>
  </si>
  <si>
    <t>Балчик</t>
  </si>
  <si>
    <t>Соколово</t>
  </si>
  <si>
    <t xml:space="preserve">черн. </t>
  </si>
  <si>
    <t>Върбица</t>
  </si>
  <si>
    <t>Станянци</t>
  </si>
  <si>
    <t>Шумен</t>
  </si>
  <si>
    <t>Салманово</t>
  </si>
  <si>
    <t>Попово</t>
  </si>
  <si>
    <t>Гюрлюка</t>
  </si>
  <si>
    <t xml:space="preserve">Кардам </t>
  </si>
  <si>
    <t>СИДП - ШУМЕН ОБЩО :</t>
  </si>
  <si>
    <t>Айтос</t>
  </si>
  <si>
    <t>Извора</t>
  </si>
  <si>
    <t>кан.гор.</t>
  </si>
  <si>
    <t>Бургас</t>
  </si>
  <si>
    <t>Росенец</t>
  </si>
  <si>
    <t>кан.излуж.</t>
  </si>
  <si>
    <t>Карнобат</t>
  </si>
  <si>
    <t>смолници</t>
  </si>
  <si>
    <t>Камчия</t>
  </si>
  <si>
    <t>Средец</t>
  </si>
  <si>
    <t>Малката река</t>
  </si>
  <si>
    <t>кан. гор.</t>
  </si>
  <si>
    <t>Царево</t>
  </si>
  <si>
    <t>Зиркова воденица</t>
  </si>
  <si>
    <t>кан.горска</t>
  </si>
  <si>
    <t>Граматиково</t>
  </si>
  <si>
    <t>"Качул"</t>
  </si>
  <si>
    <t>Несебър</t>
  </si>
  <si>
    <t>Поморие</t>
  </si>
  <si>
    <t>черн.смол.</t>
  </si>
  <si>
    <t>Порой</t>
  </si>
  <si>
    <t xml:space="preserve">кан. гор. </t>
  </si>
  <si>
    <t>Ивайловград</t>
  </si>
  <si>
    <t>Колибар чешма</t>
  </si>
  <si>
    <t>Свиленград</t>
  </si>
  <si>
    <t>Гебран</t>
  </si>
  <si>
    <t>Хасково</t>
  </si>
  <si>
    <t>Димитровград</t>
  </si>
  <si>
    <t>алув. дел.</t>
  </si>
  <si>
    <t>Сливен</t>
  </si>
  <si>
    <t>Абланово</t>
  </si>
  <si>
    <t>ср.кан.гор.</t>
  </si>
  <si>
    <t>Сл.мин.бани</t>
  </si>
  <si>
    <t>Твърдица</t>
  </si>
  <si>
    <t>Блягарница</t>
  </si>
  <si>
    <t>Тунджа</t>
  </si>
  <si>
    <t>Ормана</t>
  </si>
  <si>
    <t>Елхово</t>
  </si>
  <si>
    <t>Трънково</t>
  </si>
  <si>
    <t>лив.чернз.</t>
  </si>
  <si>
    <t>каф. гор.</t>
  </si>
  <si>
    <t>Гурково</t>
  </si>
  <si>
    <t>Николаево</t>
  </si>
  <si>
    <t>Стъргата</t>
  </si>
  <si>
    <t>Лъкашница</t>
  </si>
  <si>
    <t>Б.махала</t>
  </si>
  <si>
    <t>Лазово</t>
  </si>
  <si>
    <t>Казанлък</t>
  </si>
  <si>
    <t>Горно Изворово</t>
  </si>
  <si>
    <t>кан.г.гл.п</t>
  </si>
  <si>
    <t>Шипка</t>
  </si>
  <si>
    <t>кан.г.гл.пес</t>
  </si>
  <si>
    <t>Бузовград</t>
  </si>
  <si>
    <t>пес.гл.</t>
  </si>
  <si>
    <t>Мъглиж</t>
  </si>
  <si>
    <t>Ветрен</t>
  </si>
  <si>
    <t>Стара Загора</t>
  </si>
  <si>
    <t>Зора</t>
  </si>
  <si>
    <t>канелена</t>
  </si>
  <si>
    <t>Ст.мин.бани</t>
  </si>
  <si>
    <t>"Мазалат"</t>
  </si>
  <si>
    <t>Павел баня</t>
  </si>
  <si>
    <t>ЮИДП - СЛИВЕН</t>
  </si>
  <si>
    <t>Ардино</t>
  </si>
  <si>
    <t>Кърджали</t>
  </si>
  <si>
    <t>Кирково</t>
  </si>
  <si>
    <t>Крумовград</t>
  </si>
  <si>
    <t>Момчилград</t>
  </si>
  <si>
    <t>Пещера</t>
  </si>
  <si>
    <t>Батак</t>
  </si>
  <si>
    <t>Ракитово</t>
  </si>
  <si>
    <t>каф.гор</t>
  </si>
  <si>
    <t>Панагюрище</t>
  </si>
  <si>
    <t>Алабак</t>
  </si>
  <si>
    <t>Пазарджик</t>
  </si>
  <si>
    <t>Хисар</t>
  </si>
  <si>
    <t>Асеновград</t>
  </si>
  <si>
    <t>Първомай</t>
  </si>
  <si>
    <t>Златоград</t>
  </si>
  <si>
    <t>Аламовци</t>
  </si>
  <si>
    <t>Розино</t>
  </si>
  <si>
    <t>Пловдив</t>
  </si>
  <si>
    <t>лив.чер.</t>
  </si>
  <si>
    <t>Борино</t>
  </si>
  <si>
    <t>Смилян</t>
  </si>
  <si>
    <t>ЮЦДП - СМОЛЯН</t>
  </si>
  <si>
    <t>Белица</t>
  </si>
  <si>
    <t>Поленица</t>
  </si>
  <si>
    <t>каф.прех.</t>
  </si>
  <si>
    <t>Белово</t>
  </si>
  <si>
    <t>Топлата вода</t>
  </si>
  <si>
    <t>тежка</t>
  </si>
  <si>
    <t>Ливада бачия</t>
  </si>
  <si>
    <t>средна</t>
  </si>
  <si>
    <t>Митириза</t>
  </si>
  <si>
    <t>Прегради</t>
  </si>
  <si>
    <t>Джафарица</t>
  </si>
  <si>
    <t>Благоевград</t>
  </si>
  <si>
    <t>Къщата</t>
  </si>
  <si>
    <t>Брезник</t>
  </si>
  <si>
    <t>Стария  яз</t>
  </si>
  <si>
    <t>кан.изл.</t>
  </si>
  <si>
    <t>Гоце Делчев</t>
  </si>
  <si>
    <t>Край града</t>
  </si>
  <si>
    <t>Сушица</t>
  </si>
  <si>
    <t>ал.дел</t>
  </si>
  <si>
    <t>Чарка</t>
  </si>
  <si>
    <t>Лом1</t>
  </si>
  <si>
    <t>Лом2</t>
  </si>
  <si>
    <t>Кадиева ливада</t>
  </si>
  <si>
    <t>Гърмен</t>
  </si>
  <si>
    <t>Беслет</t>
  </si>
  <si>
    <t>Дикчан</t>
  </si>
  <si>
    <t>Палашева река</t>
  </si>
  <si>
    <t>к.горски</t>
  </si>
  <si>
    <t>Кору дере</t>
  </si>
  <si>
    <t>Луковица</t>
  </si>
  <si>
    <t>Косова ливада</t>
  </si>
  <si>
    <t>Добринище</t>
  </si>
  <si>
    <t>Харами бонар</t>
  </si>
  <si>
    <t>Горните поляни</t>
  </si>
  <si>
    <t>Голяма падина</t>
  </si>
  <si>
    <t>Дупница</t>
  </si>
  <si>
    <t>дел-лив</t>
  </si>
  <si>
    <t>Герена</t>
  </si>
  <si>
    <t>гл.пес</t>
  </si>
  <si>
    <t>Елин Пелин</t>
  </si>
  <si>
    <t>Етрополе</t>
  </si>
  <si>
    <t>Синия вир</t>
  </si>
  <si>
    <t>Малък Искър</t>
  </si>
  <si>
    <t>Паскалска ливада</t>
  </si>
  <si>
    <t>Земен</t>
  </si>
  <si>
    <t>Полето</t>
  </si>
  <si>
    <t>Ихтиман</t>
  </si>
  <si>
    <t>Сенниците</t>
  </si>
  <si>
    <t>Катунци</t>
  </si>
  <si>
    <t>Зл.поток</t>
  </si>
  <si>
    <t>Н.чарк</t>
  </si>
  <si>
    <t>кафяви</t>
  </si>
  <si>
    <t>Кресна</t>
  </si>
  <si>
    <t>Равно боре</t>
  </si>
  <si>
    <t>каф.гор.пр.</t>
  </si>
  <si>
    <t>Невестино</t>
  </si>
  <si>
    <t>алув.дел.</t>
  </si>
  <si>
    <t>Осогово</t>
  </si>
  <si>
    <t>Трекляно</t>
  </si>
  <si>
    <t>к.пес</t>
  </si>
  <si>
    <t>Д.Уйно</t>
  </si>
  <si>
    <t>пес</t>
  </si>
  <si>
    <t>Жиленци</t>
  </si>
  <si>
    <t>Лелинци</t>
  </si>
  <si>
    <t>Петрич</t>
  </si>
  <si>
    <t>дел.лив.</t>
  </si>
  <si>
    <t>Тополница</t>
  </si>
  <si>
    <t>Пирдоп</t>
  </si>
  <si>
    <t>Манджерин</t>
  </si>
  <si>
    <t>Мирково</t>
  </si>
  <si>
    <t>Войводенец</t>
  </si>
  <si>
    <t>Златарево</t>
  </si>
  <si>
    <t>алув.</t>
  </si>
  <si>
    <t>Радомир</t>
  </si>
  <si>
    <t>ал..дел.</t>
  </si>
  <si>
    <t>Разлог</t>
  </si>
  <si>
    <t>Перивол</t>
  </si>
  <si>
    <t>Конещица</t>
  </si>
  <si>
    <t>Рибарица</t>
  </si>
  <si>
    <t>Ст. Рибарица</t>
  </si>
  <si>
    <t>Сухарака</t>
  </si>
  <si>
    <t>Самоков</t>
  </si>
  <si>
    <t>Лаго</t>
  </si>
  <si>
    <t>Надарица</t>
  </si>
  <si>
    <t>Пашаница</t>
  </si>
  <si>
    <t>Широка поляна</t>
  </si>
  <si>
    <t>Сандански</t>
  </si>
  <si>
    <t>Манастирчето</t>
  </si>
  <si>
    <t>гл.пес.</t>
  </si>
  <si>
    <t>Липници</t>
  </si>
  <si>
    <t>Влаовица</t>
  </si>
  <si>
    <t>Симитли</t>
  </si>
  <si>
    <t>Орловец</t>
  </si>
  <si>
    <t>София</t>
  </si>
  <si>
    <t>Локорско</t>
  </si>
  <si>
    <t>Дълга поляна</t>
  </si>
  <si>
    <t>Сливница</t>
  </si>
  <si>
    <t>чернозем</t>
  </si>
  <si>
    <t>Струмяни</t>
  </si>
  <si>
    <t>Микрево</t>
  </si>
  <si>
    <t>Тетевен</t>
  </si>
  <si>
    <t>Скрибътна</t>
  </si>
  <si>
    <t>Трън</t>
  </si>
  <si>
    <t>Блато</t>
  </si>
  <si>
    <t>Якоруда</t>
  </si>
  <si>
    <t>Трещеник</t>
  </si>
  <si>
    <t>ЮЗДП - БЛАГОЕВГРАД :</t>
  </si>
  <si>
    <t>ОБЩО ДП</t>
  </si>
  <si>
    <t>Приложение № 20</t>
  </si>
  <si>
    <t>към чл. 35, ал. 3</t>
  </si>
  <si>
    <t>ОТДЕЛ ДЪРЖАВНИ ГОРСКИ ПРЕДПРИЯТИЯ В МЗХ</t>
  </si>
  <si>
    <t>В това число:</t>
  </si>
  <si>
    <t>Обща площ</t>
  </si>
  <si>
    <t>семе-нища</t>
  </si>
  <si>
    <t>школи за залес.</t>
  </si>
  <si>
    <t>деко-ративни</t>
  </si>
  <si>
    <t>школи за елхи</t>
  </si>
  <si>
    <t>вкоре-нилища</t>
  </si>
  <si>
    <t>площадки за конт.</t>
  </si>
  <si>
    <t xml:space="preserve">маточници </t>
  </si>
  <si>
    <t>угари</t>
  </si>
  <si>
    <t>оран-жерии</t>
  </si>
  <si>
    <t>семепр. градини</t>
  </si>
  <si>
    <t>опит-ни култ.</t>
  </si>
  <si>
    <t>застр.         площи</t>
  </si>
  <si>
    <t>други</t>
  </si>
  <si>
    <t xml:space="preserve">  Д    Е    К    А    Р    И</t>
  </si>
  <si>
    <t xml:space="preserve"> </t>
  </si>
  <si>
    <t>%</t>
  </si>
  <si>
    <t>"Капсидата"</t>
  </si>
  <si>
    <t>ал.лив.</t>
  </si>
  <si>
    <t>"Лещето"</t>
  </si>
  <si>
    <t>кан.горска тежка</t>
  </si>
  <si>
    <t>"Врата"</t>
  </si>
  <si>
    <t>каф.горска прех.</t>
  </si>
  <si>
    <t>Карлово</t>
  </si>
  <si>
    <t>"Чифлика"</t>
  </si>
  <si>
    <t>житни култури</t>
  </si>
  <si>
    <t>Тракия</t>
  </si>
  <si>
    <t>"Манастира"</t>
  </si>
  <si>
    <t>кафява горска</t>
  </si>
  <si>
    <t xml:space="preserve"> Клисура</t>
  </si>
  <si>
    <t>"Зли дол"</t>
  </si>
  <si>
    <t>каф. преходна</t>
  </si>
  <si>
    <t>"Розино"</t>
  </si>
  <si>
    <t>под наем</t>
  </si>
  <si>
    <t xml:space="preserve"> Пловдив</t>
  </si>
  <si>
    <t xml:space="preserve">"Храбрино" </t>
  </si>
  <si>
    <t>"Голямоконарско шосе"</t>
  </si>
  <si>
    <t>"Мечка"</t>
  </si>
  <si>
    <t>"Попово"</t>
  </si>
  <si>
    <t>кан. горска</t>
  </si>
  <si>
    <t>"Кошовица"</t>
  </si>
  <si>
    <t>канелена горска излужена</t>
  </si>
  <si>
    <t>ДЛС "Кормисош"</t>
  </si>
  <si>
    <t>"Невестин бук"</t>
  </si>
  <si>
    <t>"Кемера"</t>
  </si>
  <si>
    <t>"Нова махала"</t>
  </si>
  <si>
    <t>глинесто песъчлева</t>
  </si>
  <si>
    <t>"Стара мандра"</t>
  </si>
  <si>
    <t>глинесто песъчлива</t>
  </si>
  <si>
    <t>"Церово"</t>
  </si>
  <si>
    <t>кан.излуж</t>
  </si>
  <si>
    <t>"Лозен"</t>
  </si>
  <si>
    <t>"Самодивско дърво"</t>
  </si>
  <si>
    <t>с.Равногор</t>
  </si>
  <si>
    <t>"Белча"</t>
  </si>
  <si>
    <t>ДПФ</t>
  </si>
  <si>
    <t>"Цигов чарк"</t>
  </si>
  <si>
    <t>"Високи поляни"</t>
  </si>
  <si>
    <t>"Селище"</t>
  </si>
  <si>
    <t>ДЛС - Чепино</t>
  </si>
  <si>
    <t>"Суха лъка"</t>
  </si>
  <si>
    <t>"Хайдушки дол"</t>
  </si>
  <si>
    <t xml:space="preserve"> Девин</t>
  </si>
  <si>
    <t>"Китово ханче"</t>
  </si>
  <si>
    <t>"Смилян"</t>
  </si>
  <si>
    <t>"Бърчево"</t>
  </si>
  <si>
    <t>"Ардино"</t>
  </si>
  <si>
    <t>"Чакаларово"</t>
  </si>
  <si>
    <t>"Крайно село"</t>
  </si>
  <si>
    <t>"Черничево"</t>
  </si>
  <si>
    <t>"Момчилград"</t>
  </si>
  <si>
    <t>ДЛС "Женда"</t>
  </si>
  <si>
    <t>"Паничково"</t>
  </si>
  <si>
    <t>канелена, излужена,песъчливо глинеста</t>
  </si>
  <si>
    <t>пес.гл</t>
  </si>
  <si>
    <t>Обесеник</t>
  </si>
  <si>
    <t>сел. площи</t>
  </si>
  <si>
    <t>дендрариуми</t>
  </si>
  <si>
    <t>каф. горска</t>
  </si>
  <si>
    <t xml:space="preserve">за инвентаризираните разсадникови площи към 30.09.2014 г. </t>
  </si>
  <si>
    <t>Долно село</t>
  </si>
  <si>
    <t>Долна  Грашица</t>
  </si>
  <si>
    <t>Иванник</t>
  </si>
  <si>
    <t>Рилски манастир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</si>
</sst>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</numFmts>
  <fonts count="56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64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left" vertical="top" wrapText="1"/>
    </xf>
    <xf numFmtId="1" fontId="26" fillId="0" borderId="15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NumberFormat="1" applyFont="1" applyBorder="1" applyAlignment="1">
      <alignment horizontal="right" vertical="top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left" vertical="top" wrapText="1"/>
    </xf>
    <xf numFmtId="1" fontId="26" fillId="0" borderId="17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7" xfId="0" applyNumberFormat="1" applyFont="1" applyBorder="1" applyAlignment="1">
      <alignment horizontal="right" vertical="top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1" xfId="0" applyNumberFormat="1" applyFont="1" applyBorder="1" applyAlignment="1">
      <alignment/>
    </xf>
    <xf numFmtId="0" fontId="26" fillId="0" borderId="21" xfId="0" applyNumberFormat="1" applyFont="1" applyBorder="1" applyAlignment="1">
      <alignment horizontal="right" vertical="top" wrapText="1"/>
    </xf>
    <xf numFmtId="164" fontId="28" fillId="0" borderId="0" xfId="0" applyNumberFormat="1" applyFont="1" applyAlignment="1">
      <alignment/>
    </xf>
    <xf numFmtId="0" fontId="26" fillId="0" borderId="21" xfId="0" applyFont="1" applyBorder="1" applyAlignment="1">
      <alignment vertical="center" wrapText="1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17" xfId="0" applyFont="1" applyFill="1" applyBorder="1" applyAlignment="1">
      <alignment horizontal="left" vertical="top" wrapText="1"/>
    </xf>
    <xf numFmtId="1" fontId="26" fillId="0" borderId="17" xfId="0" applyNumberFormat="1" applyFont="1" applyFill="1" applyBorder="1" applyAlignment="1">
      <alignment horizontal="right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5" fillId="0" borderId="21" xfId="0" applyNumberFormat="1" applyFont="1" applyFill="1" applyBorder="1" applyAlignment="1">
      <alignment horizontal="right" vertical="top" wrapText="1"/>
    </xf>
    <xf numFmtId="0" fontId="26" fillId="0" borderId="17" xfId="0" applyNumberFormat="1" applyFont="1" applyFill="1" applyBorder="1" applyAlignment="1">
      <alignment horizontal="right" vertical="top" wrapText="1"/>
    </xf>
    <xf numFmtId="0" fontId="26" fillId="0" borderId="21" xfId="0" applyFont="1" applyFill="1" applyBorder="1" applyAlignment="1">
      <alignment horizontal="left" wrapText="1"/>
    </xf>
    <xf numFmtId="0" fontId="26" fillId="0" borderId="21" xfId="0" applyFont="1" applyFill="1" applyBorder="1" applyAlignment="1">
      <alignment horizontal="right" wrapText="1"/>
    </xf>
    <xf numFmtId="0" fontId="26" fillId="0" borderId="21" xfId="0" applyFont="1" applyFill="1" applyBorder="1" applyAlignment="1">
      <alignment horizontal="center" wrapText="1"/>
    </xf>
    <xf numFmtId="0" fontId="25" fillId="0" borderId="21" xfId="0" applyNumberFormat="1" applyFont="1" applyFill="1" applyBorder="1" applyAlignment="1">
      <alignment horizontal="right" wrapText="1"/>
    </xf>
    <xf numFmtId="0" fontId="26" fillId="0" borderId="21" xfId="0" applyNumberFormat="1" applyFont="1" applyFill="1" applyBorder="1" applyAlignment="1">
      <alignment horizontal="right" wrapText="1"/>
    </xf>
    <xf numFmtId="1" fontId="26" fillId="0" borderId="17" xfId="0" applyNumberFormat="1" applyFont="1" applyFill="1" applyBorder="1" applyAlignment="1">
      <alignment horizontal="center" vertical="top" wrapText="1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right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righ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right" vertical="center" wrapText="1"/>
    </xf>
    <xf numFmtId="0" fontId="26" fillId="0" borderId="21" xfId="0" applyNumberFormat="1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58" applyFont="1" applyFill="1" applyBorder="1" applyAlignment="1">
      <alignment horizontal="left" vertical="top" wrapText="1"/>
      <protection/>
    </xf>
    <xf numFmtId="0" fontId="26" fillId="0" borderId="21" xfId="58" applyFont="1" applyFill="1" applyBorder="1" applyAlignment="1">
      <alignment horizontal="center" vertical="top" wrapText="1"/>
      <protection/>
    </xf>
    <xf numFmtId="0" fontId="25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6" fillId="0" borderId="21" xfId="58" applyNumberFormat="1" applyFont="1" applyFill="1" applyBorder="1" applyAlignment="1" applyProtection="1">
      <alignment horizontal="right" vertical="center" wrapText="1"/>
      <protection locked="0"/>
    </xf>
    <xf numFmtId="1" fontId="26" fillId="0" borderId="21" xfId="0" applyNumberFormat="1" applyFont="1" applyFill="1" applyBorder="1" applyAlignment="1">
      <alignment horizontal="left" vertical="top" wrapText="1"/>
    </xf>
    <xf numFmtId="0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9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top" wrapText="1"/>
    </xf>
    <xf numFmtId="1" fontId="29" fillId="0" borderId="21" xfId="0" applyNumberFormat="1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right" vertical="top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left" vertical="top" wrapText="1"/>
    </xf>
    <xf numFmtId="2" fontId="26" fillId="0" borderId="23" xfId="0" applyNumberFormat="1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3" fillId="0" borderId="0" xfId="0" applyNumberFormat="1" applyFont="1" applyBorder="1" applyAlignment="1">
      <alignment/>
    </xf>
    <xf numFmtId="0" fontId="31" fillId="0" borderId="17" xfId="0" applyNumberFormat="1" applyFont="1" applyFill="1" applyBorder="1" applyAlignment="1">
      <alignment horizontal="right" vertical="top" wrapText="1"/>
    </xf>
    <xf numFmtId="1" fontId="26" fillId="0" borderId="21" xfId="0" applyNumberFormat="1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left" vertical="top" wrapText="1"/>
    </xf>
    <xf numFmtId="1" fontId="26" fillId="0" borderId="19" xfId="0" applyNumberFormat="1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 vertical="top" wrapText="1"/>
    </xf>
    <xf numFmtId="0" fontId="26" fillId="0" borderId="21" xfId="0" applyFont="1" applyFill="1" applyBorder="1" applyAlignment="1">
      <alignment/>
    </xf>
    <xf numFmtId="0" fontId="26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center" wrapText="1"/>
    </xf>
    <xf numFmtId="0" fontId="25" fillId="0" borderId="25" xfId="0" applyNumberFormat="1" applyFont="1" applyFill="1" applyBorder="1" applyAlignment="1">
      <alignment vertical="center" wrapText="1"/>
    </xf>
    <xf numFmtId="0" fontId="25" fillId="0" borderId="22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horizontal="left" vertical="center" wrapText="1"/>
    </xf>
    <xf numFmtId="1" fontId="26" fillId="0" borderId="25" xfId="0" applyNumberFormat="1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49" fontId="26" fillId="0" borderId="22" xfId="0" applyNumberFormat="1" applyFont="1" applyFill="1" applyBorder="1" applyAlignment="1">
      <alignment horizontal="left" vertical="center" wrapText="1"/>
    </xf>
    <xf numFmtId="1" fontId="26" fillId="0" borderId="22" xfId="0" applyNumberFormat="1" applyFont="1" applyFill="1" applyBorder="1" applyAlignment="1">
      <alignment vertical="center" wrapText="1"/>
    </xf>
    <xf numFmtId="0" fontId="26" fillId="0" borderId="22" xfId="0" applyNumberFormat="1" applyFont="1" applyFill="1" applyBorder="1" applyAlignment="1">
      <alignment vertical="center" wrapText="1"/>
    </xf>
    <xf numFmtId="1" fontId="26" fillId="0" borderId="22" xfId="0" applyNumberFormat="1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5" fillId="0" borderId="20" xfId="0" applyNumberFormat="1" applyFont="1" applyFill="1" applyBorder="1" applyAlignment="1">
      <alignment horizontal="right" vertical="top" wrapText="1"/>
    </xf>
    <xf numFmtId="0" fontId="26" fillId="0" borderId="20" xfId="0" applyNumberFormat="1" applyFont="1" applyFill="1" applyBorder="1" applyAlignment="1">
      <alignment horizontal="right" vertical="top" wrapText="1"/>
    </xf>
    <xf numFmtId="0" fontId="26" fillId="0" borderId="21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left" vertical="center" wrapText="1"/>
    </xf>
    <xf numFmtId="165" fontId="25" fillId="0" borderId="20" xfId="0" applyNumberFormat="1" applyFont="1" applyFill="1" applyBorder="1" applyAlignment="1">
      <alignment horizontal="right" vertical="top" wrapText="1"/>
    </xf>
    <xf numFmtId="0" fontId="26" fillId="0" borderId="19" xfId="0" applyNumberFormat="1" applyFont="1" applyFill="1" applyBorder="1" applyAlignment="1">
      <alignment horizontal="right" vertical="top" wrapText="1"/>
    </xf>
    <xf numFmtId="0" fontId="23" fillId="0" borderId="0" xfId="0" applyNumberFormat="1" applyFont="1" applyFill="1" applyAlignment="1">
      <alignment/>
    </xf>
    <xf numFmtId="0" fontId="3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58" applyFont="1" applyFill="1" applyBorder="1" applyAlignment="1">
      <alignment horizontal="left" vertical="top" wrapText="1"/>
      <protection/>
    </xf>
    <xf numFmtId="0" fontId="26" fillId="0" borderId="19" xfId="58" applyFont="1" applyFill="1" applyBorder="1" applyAlignment="1">
      <alignment horizontal="left" vertical="center" wrapText="1"/>
      <protection/>
    </xf>
    <xf numFmtId="0" fontId="26" fillId="0" borderId="20" xfId="58" applyFont="1" applyFill="1" applyBorder="1" applyAlignment="1">
      <alignment horizontal="left" vertical="center" wrapText="1"/>
      <protection/>
    </xf>
    <xf numFmtId="0" fontId="26" fillId="0" borderId="21" xfId="58" applyFont="1" applyFill="1" applyBorder="1" applyAlignment="1">
      <alignment horizontal="center" vertical="center" wrapText="1"/>
      <protection/>
    </xf>
    <xf numFmtId="0" fontId="26" fillId="0" borderId="19" xfId="58" applyFont="1" applyFill="1" applyBorder="1" applyAlignment="1">
      <alignment horizontal="left" vertical="center"/>
      <protection/>
    </xf>
    <xf numFmtId="0" fontId="26" fillId="0" borderId="20" xfId="58" applyFont="1" applyFill="1" applyBorder="1" applyAlignment="1">
      <alignment horizontal="left" vertical="center"/>
      <protection/>
    </xf>
    <xf numFmtId="0" fontId="26" fillId="0" borderId="21" xfId="58" applyFont="1" applyFill="1" applyBorder="1" applyAlignment="1">
      <alignment horizontal="left" vertical="center" wrapText="1"/>
      <protection/>
    </xf>
    <xf numFmtId="0" fontId="26" fillId="0" borderId="20" xfId="58" applyFont="1" applyFill="1" applyBorder="1" applyAlignment="1">
      <alignment horizontal="left" vertical="top" wrapText="1"/>
      <protection/>
    </xf>
    <xf numFmtId="0" fontId="26" fillId="0" borderId="20" xfId="0" applyFont="1" applyFill="1" applyBorder="1" applyAlignment="1">
      <alignment horizontal="left" vertical="center"/>
    </xf>
    <xf numFmtId="0" fontId="26" fillId="0" borderId="21" xfId="44" applyNumberFormat="1" applyFont="1" applyFill="1" applyBorder="1" applyAlignment="1" applyProtection="1">
      <alignment horizontal="right" vertical="center" wrapText="1"/>
      <protection locked="0"/>
    </xf>
    <xf numFmtId="164" fontId="27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49" fontId="29" fillId="0" borderId="21" xfId="0" applyNumberFormat="1" applyFont="1" applyFill="1" applyBorder="1" applyAlignment="1">
      <alignment horizontal="left"/>
    </xf>
    <xf numFmtId="0" fontId="26" fillId="0" borderId="26" xfId="0" applyFont="1" applyFill="1" applyBorder="1" applyAlignment="1">
      <alignment vertical="center" wrapText="1"/>
    </xf>
    <xf numFmtId="0" fontId="24" fillId="0" borderId="0" xfId="0" applyNumberFormat="1" applyFont="1" applyFill="1" applyAlignment="1">
      <alignment/>
    </xf>
    <xf numFmtId="0" fontId="25" fillId="0" borderId="27" xfId="0" applyNumberFormat="1" applyFont="1" applyFill="1" applyBorder="1" applyAlignment="1">
      <alignment horizontal="center" vertical="top" wrapText="1"/>
    </xf>
    <xf numFmtId="0" fontId="25" fillId="0" borderId="14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top" wrapText="1"/>
    </xf>
    <xf numFmtId="49" fontId="26" fillId="0" borderId="29" xfId="0" applyNumberFormat="1" applyFont="1" applyFill="1" applyBorder="1" applyAlignment="1">
      <alignment horizontal="left" vertical="center" wrapText="1"/>
    </xf>
    <xf numFmtId="1" fontId="26" fillId="0" borderId="29" xfId="0" applyNumberFormat="1" applyFont="1" applyFill="1" applyBorder="1" applyAlignment="1">
      <alignment horizontal="right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vertical="center" wrapText="1"/>
    </xf>
    <xf numFmtId="0" fontId="26" fillId="0" borderId="29" xfId="0" applyNumberFormat="1" applyFont="1" applyFill="1" applyBorder="1" applyAlignment="1">
      <alignment vertical="center" wrapText="1"/>
    </xf>
    <xf numFmtId="165" fontId="23" fillId="0" borderId="0" xfId="0" applyNumberFormat="1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7" fillId="0" borderId="31" xfId="0" applyNumberFormat="1" applyFont="1" applyFill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right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>
      <alignment vertical="center" wrapText="1"/>
    </xf>
    <xf numFmtId="0" fontId="26" fillId="0" borderId="35" xfId="0" applyFont="1" applyFill="1" applyBorder="1" applyAlignment="1">
      <alignment horizontal="center" vertical="top" wrapText="1"/>
    </xf>
    <xf numFmtId="0" fontId="26" fillId="0" borderId="36" xfId="0" applyNumberFormat="1" applyFont="1" applyFill="1" applyBorder="1" applyAlignment="1">
      <alignment vertical="center" wrapText="1"/>
    </xf>
    <xf numFmtId="0" fontId="26" fillId="0" borderId="37" xfId="0" applyNumberFormat="1" applyFont="1" applyFill="1" applyBorder="1" applyAlignment="1">
      <alignment vertical="center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32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right" vertical="top" wrapText="1"/>
    </xf>
    <xf numFmtId="0" fontId="23" fillId="0" borderId="38" xfId="0" applyNumberFormat="1" applyFont="1" applyBorder="1" applyAlignment="1">
      <alignment/>
    </xf>
    <xf numFmtId="0" fontId="25" fillId="0" borderId="19" xfId="0" applyNumberFormat="1" applyFont="1" applyFill="1" applyBorder="1" applyAlignment="1">
      <alignment horizontal="right" vertical="top" wrapText="1"/>
    </xf>
    <xf numFmtId="0" fontId="25" fillId="0" borderId="39" xfId="0" applyNumberFormat="1" applyFont="1" applyFill="1" applyBorder="1" applyAlignment="1">
      <alignment horizontal="right" vertical="top" wrapText="1"/>
    </xf>
    <xf numFmtId="2" fontId="25" fillId="0" borderId="40" xfId="0" applyNumberFormat="1" applyFont="1" applyFill="1" applyBorder="1" applyAlignment="1">
      <alignment horizontal="right" vertical="top" wrapText="1"/>
    </xf>
    <xf numFmtId="2" fontId="25" fillId="0" borderId="40" xfId="0" applyNumberFormat="1" applyFont="1" applyBorder="1" applyAlignment="1">
      <alignment horizontal="right" vertical="top" wrapText="1"/>
    </xf>
    <xf numFmtId="0" fontId="26" fillId="0" borderId="41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horizontal="left" vertical="top" wrapText="1"/>
    </xf>
    <xf numFmtId="1" fontId="26" fillId="0" borderId="41" xfId="0" applyNumberFormat="1" applyFont="1" applyFill="1" applyBorder="1" applyAlignment="1">
      <alignment horizontal="right" vertical="top" wrapText="1"/>
    </xf>
    <xf numFmtId="0" fontId="26" fillId="0" borderId="42" xfId="0" applyFont="1" applyFill="1" applyBorder="1" applyAlignment="1">
      <alignment horizontal="center" vertical="top" wrapText="1"/>
    </xf>
    <xf numFmtId="0" fontId="26" fillId="0" borderId="41" xfId="0" applyNumberFormat="1" applyFont="1" applyFill="1" applyBorder="1" applyAlignment="1">
      <alignment horizontal="right" vertical="top" wrapText="1"/>
    </xf>
    <xf numFmtId="0" fontId="26" fillId="0" borderId="41" xfId="0" applyNumberFormat="1" applyFont="1" applyFill="1" applyBorder="1" applyAlignment="1">
      <alignment horizontal="right"/>
    </xf>
    <xf numFmtId="0" fontId="26" fillId="0" borderId="43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vertical="top" wrapText="1"/>
    </xf>
    <xf numFmtId="0" fontId="25" fillId="0" borderId="39" xfId="0" applyNumberFormat="1" applyFont="1" applyFill="1" applyBorder="1" applyAlignment="1">
      <alignment vertical="top" wrapText="1"/>
    </xf>
    <xf numFmtId="2" fontId="26" fillId="0" borderId="40" xfId="0" applyNumberFormat="1" applyFont="1" applyFill="1" applyBorder="1" applyAlignment="1">
      <alignment/>
    </xf>
    <xf numFmtId="2" fontId="26" fillId="0" borderId="40" xfId="0" applyNumberFormat="1" applyFont="1" applyBorder="1" applyAlignment="1">
      <alignment/>
    </xf>
    <xf numFmtId="0" fontId="26" fillId="0" borderId="26" xfId="0" applyFont="1" applyFill="1" applyBorder="1" applyAlignment="1">
      <alignment horizontal="left" vertical="center" wrapText="1"/>
    </xf>
    <xf numFmtId="1" fontId="26" fillId="0" borderId="26" xfId="0" applyNumberFormat="1" applyFont="1" applyFill="1" applyBorder="1" applyAlignment="1">
      <alignment horizontal="right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vertical="center" wrapText="1"/>
    </xf>
    <xf numFmtId="0" fontId="26" fillId="0" borderId="26" xfId="0" applyNumberFormat="1" applyFont="1" applyFill="1" applyBorder="1" applyAlignment="1">
      <alignment vertical="center" wrapText="1"/>
    </xf>
    <xf numFmtId="0" fontId="26" fillId="0" borderId="44" xfId="0" applyNumberFormat="1" applyFont="1" applyFill="1" applyBorder="1" applyAlignment="1">
      <alignment vertical="center" wrapText="1"/>
    </xf>
    <xf numFmtId="2" fontId="25" fillId="0" borderId="45" xfId="0" applyNumberFormat="1" applyFont="1" applyFill="1" applyBorder="1" applyAlignment="1">
      <alignment vertical="center" wrapText="1"/>
    </xf>
    <xf numFmtId="2" fontId="25" fillId="0" borderId="46" xfId="0" applyNumberFormat="1" applyFont="1" applyFill="1" applyBorder="1" applyAlignment="1">
      <alignment vertical="center" wrapText="1"/>
    </xf>
    <xf numFmtId="0" fontId="26" fillId="0" borderId="47" xfId="0" applyNumberFormat="1" applyFont="1" applyFill="1" applyBorder="1" applyAlignment="1">
      <alignment horizontal="right"/>
    </xf>
    <xf numFmtId="164" fontId="26" fillId="0" borderId="47" xfId="0" applyNumberFormat="1" applyFont="1" applyBorder="1" applyAlignment="1">
      <alignment/>
    </xf>
    <xf numFmtId="164" fontId="26" fillId="0" borderId="48" xfId="0" applyNumberFormat="1" applyFont="1" applyBorder="1" applyAlignment="1">
      <alignment/>
    </xf>
    <xf numFmtId="0" fontId="26" fillId="0" borderId="12" xfId="0" applyFont="1" applyBorder="1" applyAlignment="1">
      <alignment horizontal="center" vertical="top" wrapText="1"/>
    </xf>
    <xf numFmtId="0" fontId="26" fillId="0" borderId="20" xfId="58" applyFont="1" applyFill="1" applyBorder="1" applyAlignment="1">
      <alignment horizontal="center" vertical="center" wrapText="1"/>
      <protection/>
    </xf>
    <xf numFmtId="0" fontId="25" fillId="0" borderId="20" xfId="44" applyNumberFormat="1" applyFont="1" applyFill="1" applyBorder="1" applyAlignment="1">
      <alignment/>
    </xf>
    <xf numFmtId="165" fontId="25" fillId="0" borderId="39" xfId="0" applyNumberFormat="1" applyFont="1" applyFill="1" applyBorder="1" applyAlignment="1">
      <alignment vertical="top" wrapText="1"/>
    </xf>
    <xf numFmtId="0" fontId="26" fillId="0" borderId="40" xfId="0" applyNumberFormat="1" applyFont="1" applyFill="1" applyBorder="1" applyAlignment="1">
      <alignment horizontal="right"/>
    </xf>
    <xf numFmtId="2" fontId="26" fillId="0" borderId="40" xfId="0" applyNumberFormat="1" applyFont="1" applyBorder="1" applyAlignment="1">
      <alignment/>
    </xf>
    <xf numFmtId="0" fontId="29" fillId="0" borderId="20" xfId="0" applyFont="1" applyFill="1" applyBorder="1" applyAlignment="1">
      <alignment horizontal="center" vertical="top" wrapText="1"/>
    </xf>
    <xf numFmtId="1" fontId="29" fillId="0" borderId="20" xfId="0" applyNumberFormat="1" applyFont="1" applyFill="1" applyBorder="1" applyAlignment="1">
      <alignment horizontal="left" vertical="top" wrapText="1"/>
    </xf>
    <xf numFmtId="0" fontId="30" fillId="0" borderId="20" xfId="0" applyNumberFormat="1" applyFont="1" applyFill="1" applyBorder="1" applyAlignment="1">
      <alignment horizontal="right" vertical="top" wrapText="1"/>
    </xf>
    <xf numFmtId="0" fontId="29" fillId="0" borderId="20" xfId="0" applyNumberFormat="1" applyFont="1" applyFill="1" applyBorder="1" applyAlignment="1">
      <alignment horizontal="right" vertical="top" wrapText="1"/>
    </xf>
    <xf numFmtId="0" fontId="26" fillId="0" borderId="39" xfId="58" applyFont="1" applyFill="1" applyBorder="1" applyAlignment="1">
      <alignment horizontal="center"/>
      <protection/>
    </xf>
    <xf numFmtId="0" fontId="25" fillId="0" borderId="39" xfId="44" applyNumberFormat="1" applyFont="1" applyFill="1" applyBorder="1" applyAlignment="1" applyProtection="1">
      <alignment horizontal="right" vertical="center" wrapText="1"/>
      <protection locked="0"/>
    </xf>
    <xf numFmtId="0" fontId="23" fillId="0" borderId="40" xfId="0" applyFont="1" applyBorder="1" applyAlignment="1">
      <alignment horizontal="center" vertical="center"/>
    </xf>
    <xf numFmtId="164" fontId="27" fillId="0" borderId="40" xfId="0" applyNumberFormat="1" applyFont="1" applyFill="1" applyBorder="1" applyAlignment="1">
      <alignment/>
    </xf>
    <xf numFmtId="164" fontId="27" fillId="0" borderId="40" xfId="0" applyNumberFormat="1" applyFont="1" applyBorder="1" applyAlignment="1">
      <alignment/>
    </xf>
    <xf numFmtId="0" fontId="29" fillId="0" borderId="19" xfId="0" applyFont="1" applyFill="1" applyBorder="1" applyAlignment="1">
      <alignment horizontal="center" vertical="top" wrapText="1"/>
    </xf>
    <xf numFmtId="1" fontId="29" fillId="0" borderId="19" xfId="0" applyNumberFormat="1" applyFont="1" applyFill="1" applyBorder="1" applyAlignment="1">
      <alignment horizontal="left" vertical="top" wrapText="1"/>
    </xf>
    <xf numFmtId="0" fontId="29" fillId="0" borderId="19" xfId="0" applyNumberFormat="1" applyFont="1" applyFill="1" applyBorder="1" applyAlignment="1">
      <alignment horizontal="right" vertical="top" wrapText="1"/>
    </xf>
    <xf numFmtId="1" fontId="26" fillId="0" borderId="27" xfId="0" applyNumberFormat="1" applyFont="1" applyFill="1" applyBorder="1" applyAlignment="1">
      <alignment/>
    </xf>
    <xf numFmtId="2" fontId="26" fillId="0" borderId="27" xfId="0" applyNumberFormat="1" applyFont="1" applyBorder="1" applyAlignment="1">
      <alignment/>
    </xf>
    <xf numFmtId="0" fontId="25" fillId="0" borderId="39" xfId="0" applyNumberFormat="1" applyFont="1" applyFill="1" applyBorder="1" applyAlignment="1">
      <alignment horizontal="right"/>
    </xf>
    <xf numFmtId="165" fontId="25" fillId="33" borderId="49" xfId="0" applyNumberFormat="1" applyFont="1" applyFill="1" applyBorder="1" applyAlignment="1">
      <alignment/>
    </xf>
    <xf numFmtId="0" fontId="25" fillId="33" borderId="49" xfId="0" applyNumberFormat="1" applyFont="1" applyFill="1" applyBorder="1" applyAlignment="1">
      <alignment/>
    </xf>
    <xf numFmtId="1" fontId="26" fillId="0" borderId="23" xfId="0" applyNumberFormat="1" applyFont="1" applyFill="1" applyBorder="1" applyAlignment="1">
      <alignment horizontal="right"/>
    </xf>
    <xf numFmtId="0" fontId="26" fillId="0" borderId="19" xfId="58" applyFont="1" applyFill="1" applyBorder="1" applyAlignment="1">
      <alignment horizontal="center" vertical="top" wrapText="1"/>
      <protection/>
    </xf>
    <xf numFmtId="0" fontId="25" fillId="0" borderId="19" xfId="44" applyNumberFormat="1" applyFont="1" applyFill="1" applyBorder="1" applyAlignment="1" applyProtection="1">
      <alignment horizontal="right" vertical="top" wrapText="1"/>
      <protection locked="0"/>
    </xf>
    <xf numFmtId="0" fontId="26" fillId="0" borderId="19" xfId="0" applyNumberFormat="1" applyFont="1" applyFill="1" applyBorder="1" applyAlignment="1" applyProtection="1">
      <alignment horizontal="right" vertical="top" wrapText="1"/>
      <protection locked="0"/>
    </xf>
    <xf numFmtId="2" fontId="25" fillId="0" borderId="20" xfId="0" applyNumberFormat="1" applyFont="1" applyFill="1" applyBorder="1" applyAlignment="1">
      <alignment horizontal="right" vertical="top" wrapText="1"/>
    </xf>
    <xf numFmtId="165" fontId="26" fillId="0" borderId="21" xfId="0" applyNumberFormat="1" applyFont="1" applyFill="1" applyBorder="1" applyAlignment="1">
      <alignment horizontal="right" vertical="top" wrapText="1"/>
    </xf>
    <xf numFmtId="0" fontId="25" fillId="20" borderId="17" xfId="0" applyFont="1" applyFill="1" applyBorder="1" applyAlignment="1">
      <alignment horizontal="left" vertical="top" wrapText="1"/>
    </xf>
    <xf numFmtId="1" fontId="26" fillId="20" borderId="17" xfId="0" applyNumberFormat="1" applyFont="1" applyFill="1" applyBorder="1" applyAlignment="1">
      <alignment horizontal="center" vertical="top" wrapText="1"/>
    </xf>
    <xf numFmtId="0" fontId="26" fillId="20" borderId="18" xfId="0" applyFont="1" applyFill="1" applyBorder="1" applyAlignment="1">
      <alignment horizontal="center" vertical="top" wrapText="1"/>
    </xf>
    <xf numFmtId="0" fontId="25" fillId="20" borderId="20" xfId="0" applyNumberFormat="1" applyFont="1" applyFill="1" applyBorder="1" applyAlignment="1">
      <alignment horizontal="right" vertical="top" wrapText="1"/>
    </xf>
    <xf numFmtId="0" fontId="26" fillId="20" borderId="17" xfId="0" applyNumberFormat="1" applyFont="1" applyFill="1" applyBorder="1" applyAlignment="1">
      <alignment horizontal="right" vertical="top" wrapText="1"/>
    </xf>
    <xf numFmtId="0" fontId="31" fillId="20" borderId="17" xfId="0" applyNumberFormat="1" applyFont="1" applyFill="1" applyBorder="1" applyAlignment="1">
      <alignment horizontal="right" vertical="top" wrapText="1"/>
    </xf>
    <xf numFmtId="0" fontId="26" fillId="20" borderId="21" xfId="0" applyNumberFormat="1" applyFont="1" applyFill="1" applyBorder="1" applyAlignment="1">
      <alignment/>
    </xf>
    <xf numFmtId="0" fontId="25" fillId="20" borderId="21" xfId="0" applyFont="1" applyFill="1" applyBorder="1" applyAlignment="1">
      <alignment horizontal="left" vertical="top" wrapText="1"/>
    </xf>
    <xf numFmtId="1" fontId="26" fillId="20" borderId="21" xfId="0" applyNumberFormat="1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26" fillId="20" borderId="21" xfId="0" applyNumberFormat="1" applyFont="1" applyFill="1" applyBorder="1" applyAlignment="1">
      <alignment horizontal="right" vertical="top" wrapText="1"/>
    </xf>
    <xf numFmtId="0" fontId="25" fillId="20" borderId="15" xfId="0" applyFont="1" applyFill="1" applyBorder="1" applyAlignment="1">
      <alignment horizontal="left" vertical="top" wrapText="1"/>
    </xf>
    <xf numFmtId="1" fontId="26" fillId="20" borderId="15" xfId="0" applyNumberFormat="1" applyFont="1" applyFill="1" applyBorder="1" applyAlignment="1">
      <alignment horizontal="right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26" fillId="20" borderId="15" xfId="0" applyNumberFormat="1" applyFont="1" applyFill="1" applyBorder="1" applyAlignment="1">
      <alignment horizontal="right" vertical="top" wrapText="1"/>
    </xf>
    <xf numFmtId="0" fontId="25" fillId="20" borderId="21" xfId="0" applyFont="1" applyFill="1" applyBorder="1" applyAlignment="1">
      <alignment horizontal="left"/>
    </xf>
    <xf numFmtId="0" fontId="26" fillId="20" borderId="21" xfId="0" applyFont="1" applyFill="1" applyBorder="1" applyAlignment="1">
      <alignment horizontal="right"/>
    </xf>
    <xf numFmtId="0" fontId="26" fillId="20" borderId="21" xfId="0" applyFont="1" applyFill="1" applyBorder="1" applyAlignment="1">
      <alignment horizontal="center"/>
    </xf>
    <xf numFmtId="0" fontId="25" fillId="20" borderId="21" xfId="0" applyNumberFormat="1" applyFont="1" applyFill="1" applyBorder="1" applyAlignment="1">
      <alignment horizontal="right"/>
    </xf>
    <xf numFmtId="0" fontId="26" fillId="20" borderId="21" xfId="0" applyNumberFormat="1" applyFont="1" applyFill="1" applyBorder="1" applyAlignment="1">
      <alignment horizontal="right"/>
    </xf>
    <xf numFmtId="1" fontId="26" fillId="20" borderId="17" xfId="0" applyNumberFormat="1" applyFont="1" applyFill="1" applyBorder="1" applyAlignment="1">
      <alignment horizontal="right" vertical="top" wrapText="1"/>
    </xf>
    <xf numFmtId="0" fontId="25" fillId="20" borderId="21" xfId="0" applyNumberFormat="1" applyFont="1" applyFill="1" applyBorder="1" applyAlignment="1">
      <alignment horizontal="right" vertical="top" wrapText="1"/>
    </xf>
    <xf numFmtId="0" fontId="26" fillId="20" borderId="15" xfId="0" applyFont="1" applyFill="1" applyBorder="1" applyAlignment="1">
      <alignment horizontal="right" vertical="top" wrapText="1"/>
    </xf>
    <xf numFmtId="1" fontId="26" fillId="20" borderId="15" xfId="0" applyNumberFormat="1" applyFont="1" applyFill="1" applyBorder="1" applyAlignment="1">
      <alignment horizontal="center" vertical="top" wrapText="1"/>
    </xf>
    <xf numFmtId="0" fontId="25" fillId="20" borderId="16" xfId="0" applyNumberFormat="1" applyFont="1" applyFill="1" applyBorder="1" applyAlignment="1">
      <alignment horizontal="right" vertical="top" wrapText="1"/>
    </xf>
    <xf numFmtId="0" fontId="26" fillId="20" borderId="20" xfId="0" applyNumberFormat="1" applyFont="1" applyFill="1" applyBorder="1" applyAlignment="1">
      <alignment horizontal="right" vertical="top" wrapText="1"/>
    </xf>
    <xf numFmtId="49" fontId="25" fillId="20" borderId="22" xfId="0" applyNumberFormat="1" applyFont="1" applyFill="1" applyBorder="1" applyAlignment="1">
      <alignment horizontal="left" vertical="center" wrapText="1"/>
    </xf>
    <xf numFmtId="1" fontId="26" fillId="20" borderId="22" xfId="0" applyNumberFormat="1" applyFont="1" applyFill="1" applyBorder="1" applyAlignment="1">
      <alignment horizontal="right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25" fillId="20" borderId="22" xfId="0" applyNumberFormat="1" applyFont="1" applyFill="1" applyBorder="1" applyAlignment="1">
      <alignment vertical="center" wrapText="1"/>
    </xf>
    <xf numFmtId="0" fontId="26" fillId="20" borderId="22" xfId="0" applyNumberFormat="1" applyFont="1" applyFill="1" applyBorder="1" applyAlignment="1">
      <alignment vertical="center" wrapText="1"/>
    </xf>
    <xf numFmtId="0" fontId="26" fillId="20" borderId="36" xfId="0" applyNumberFormat="1" applyFont="1" applyFill="1" applyBorder="1" applyAlignment="1">
      <alignment vertical="center" wrapText="1"/>
    </xf>
    <xf numFmtId="165" fontId="25" fillId="20" borderId="20" xfId="0" applyNumberFormat="1" applyFont="1" applyFill="1" applyBorder="1" applyAlignment="1">
      <alignment horizontal="right" vertical="top" wrapText="1"/>
    </xf>
    <xf numFmtId="0" fontId="26" fillId="20" borderId="21" xfId="58" applyFont="1" applyFill="1" applyBorder="1" applyAlignment="1">
      <alignment horizontal="left" vertical="top" wrapText="1"/>
      <protection/>
    </xf>
    <xf numFmtId="0" fontId="26" fillId="20" borderId="21" xfId="58" applyFont="1" applyFill="1" applyBorder="1" applyAlignment="1">
      <alignment horizontal="center" vertical="top" wrapText="1"/>
      <protection/>
    </xf>
    <xf numFmtId="0" fontId="25" fillId="20" borderId="21" xfId="44" applyNumberFormat="1" applyFont="1" applyFill="1" applyBorder="1" applyAlignment="1" applyProtection="1">
      <alignment horizontal="right" vertical="center" wrapText="1"/>
      <protection locked="0"/>
    </xf>
    <xf numFmtId="0" fontId="26" fillId="20" borderId="21" xfId="58" applyNumberFormat="1" applyFont="1" applyFill="1" applyBorder="1" applyAlignment="1" applyProtection="1">
      <alignment horizontal="right" vertical="center" wrapText="1"/>
      <protection locked="0"/>
    </xf>
    <xf numFmtId="0" fontId="25" fillId="20" borderId="21" xfId="58" applyFont="1" applyFill="1" applyBorder="1" applyAlignment="1">
      <alignment horizontal="left" vertical="top" wrapText="1"/>
      <protection/>
    </xf>
    <xf numFmtId="1" fontId="26" fillId="20" borderId="21" xfId="0" applyNumberFormat="1" applyFont="1" applyFill="1" applyBorder="1" applyAlignment="1">
      <alignment horizontal="left" vertical="center" wrapText="1"/>
    </xf>
    <xf numFmtId="0" fontId="26" fillId="20" borderId="21" xfId="0" applyFont="1" applyFill="1" applyBorder="1" applyAlignment="1">
      <alignment horizontal="center" vertical="center" wrapText="1"/>
    </xf>
    <xf numFmtId="0" fontId="26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26" fillId="20" borderId="21" xfId="0" applyNumberFormat="1" applyFont="1" applyFill="1" applyBorder="1" applyAlignment="1">
      <alignment horizontal="left"/>
    </xf>
    <xf numFmtId="0" fontId="26" fillId="20" borderId="21" xfId="58" applyFont="1" applyFill="1" applyBorder="1" applyAlignment="1">
      <alignment horizontal="left" vertical="center" wrapText="1"/>
      <protection/>
    </xf>
    <xf numFmtId="0" fontId="26" fillId="20" borderId="21" xfId="58" applyFont="1" applyFill="1" applyBorder="1" applyAlignment="1">
      <alignment horizontal="center" vertical="center" wrapText="1"/>
      <protection/>
    </xf>
    <xf numFmtId="0" fontId="30" fillId="20" borderId="21" xfId="0" applyFont="1" applyFill="1" applyBorder="1" applyAlignment="1">
      <alignment horizontal="left" vertical="top" wrapText="1"/>
    </xf>
    <xf numFmtId="1" fontId="29" fillId="20" borderId="21" xfId="0" applyNumberFormat="1" applyFont="1" applyFill="1" applyBorder="1" applyAlignment="1">
      <alignment horizontal="left" vertical="top" wrapText="1"/>
    </xf>
    <xf numFmtId="0" fontId="29" fillId="20" borderId="21" xfId="0" applyFont="1" applyFill="1" applyBorder="1" applyAlignment="1">
      <alignment horizontal="center" vertical="top" wrapText="1"/>
    </xf>
    <xf numFmtId="0" fontId="30" fillId="20" borderId="20" xfId="0" applyNumberFormat="1" applyFont="1" applyFill="1" applyBorder="1" applyAlignment="1">
      <alignment horizontal="right" vertical="top" wrapText="1"/>
    </xf>
    <xf numFmtId="0" fontId="29" fillId="20" borderId="21" xfId="0" applyNumberFormat="1" applyFont="1" applyFill="1" applyBorder="1" applyAlignment="1">
      <alignment horizontal="right" vertical="top" wrapText="1"/>
    </xf>
    <xf numFmtId="0" fontId="26" fillId="20" borderId="20" xfId="58" applyFont="1" applyFill="1" applyBorder="1" applyAlignment="1">
      <alignment horizontal="left" wrapText="1"/>
      <protection/>
    </xf>
    <xf numFmtId="0" fontId="26" fillId="20" borderId="20" xfId="58" applyFont="1" applyFill="1" applyBorder="1" applyAlignment="1">
      <alignment horizontal="center" wrapText="1"/>
      <protection/>
    </xf>
    <xf numFmtId="0" fontId="25" fillId="20" borderId="20" xfId="44" applyNumberFormat="1" applyFont="1" applyFill="1" applyBorder="1" applyAlignment="1">
      <alignment/>
    </xf>
    <xf numFmtId="0" fontId="26" fillId="20" borderId="20" xfId="58" applyNumberFormat="1" applyFont="1" applyFill="1" applyBorder="1" applyAlignment="1">
      <alignment horizontal="right" wrapText="1"/>
      <protection/>
    </xf>
    <xf numFmtId="165" fontId="26" fillId="20" borderId="20" xfId="58" applyNumberFormat="1" applyFont="1" applyFill="1" applyBorder="1" applyAlignment="1">
      <alignment horizontal="right" wrapText="1"/>
      <protection/>
    </xf>
    <xf numFmtId="0" fontId="25" fillId="0" borderId="23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center" vertical="top" wrapText="1"/>
    </xf>
    <xf numFmtId="0" fontId="26" fillId="0" borderId="40" xfId="0" applyFont="1" applyBorder="1" applyAlignment="1">
      <alignment horizontal="center"/>
    </xf>
    <xf numFmtId="0" fontId="25" fillId="0" borderId="54" xfId="58" applyFont="1" applyFill="1" applyBorder="1" applyAlignment="1">
      <alignment horizontal="center"/>
      <protection/>
    </xf>
    <xf numFmtId="0" fontId="23" fillId="0" borderId="55" xfId="0" applyFont="1" applyFill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5" fillId="0" borderId="40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60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0" fontId="25" fillId="0" borderId="61" xfId="0" applyFont="1" applyFill="1" applyBorder="1" applyAlignment="1">
      <alignment horizontal="center" vertical="top" wrapText="1"/>
    </xf>
    <xf numFmtId="0" fontId="25" fillId="0" borderId="45" xfId="0" applyFont="1" applyFill="1" applyBorder="1" applyAlignment="1">
      <alignment horizontal="center" vertical="top" wrapText="1"/>
    </xf>
    <xf numFmtId="0" fontId="26" fillId="0" borderId="62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63" xfId="0" applyNumberFormat="1" applyFont="1" applyBorder="1" applyAlignment="1">
      <alignment horizontal="center" vertical="top" wrapText="1"/>
    </xf>
    <xf numFmtId="0" fontId="27" fillId="0" borderId="64" xfId="0" applyNumberFormat="1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65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6" fillId="20" borderId="21" xfId="58" applyFont="1" applyFill="1" applyBorder="1" applyAlignment="1">
      <alignment horizontal="left"/>
      <protection/>
    </xf>
    <xf numFmtId="0" fontId="26" fillId="20" borderId="21" xfId="58" applyFont="1" applyFill="1" applyBorder="1" applyAlignment="1">
      <alignment horizontal="center"/>
      <protection/>
    </xf>
    <xf numFmtId="0" fontId="26" fillId="20" borderId="21" xfId="44" applyNumberFormat="1" applyFont="1" applyFill="1" applyBorder="1" applyAlignment="1" applyProtection="1">
      <alignment horizontal="righ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3"/>
  <sheetViews>
    <sheetView tabSelected="1" zoomScalePageLayoutView="0" workbookViewId="0" topLeftCell="A1">
      <selection activeCell="W14" sqref="W14"/>
    </sheetView>
  </sheetViews>
  <sheetFormatPr defaultColWidth="9.140625" defaultRowHeight="12.75"/>
  <cols>
    <col min="1" max="1" width="4.00390625" style="1" customWidth="1"/>
    <col min="2" max="2" width="11.00390625" style="2" customWidth="1"/>
    <col min="3" max="3" width="12.00390625" style="3" customWidth="1"/>
    <col min="4" max="4" width="5.57421875" style="3" customWidth="1"/>
    <col min="5" max="5" width="9.57421875" style="4" customWidth="1"/>
    <col min="6" max="6" width="8.57421875" style="115" customWidth="1"/>
    <col min="7" max="7" width="6.00390625" style="5" customWidth="1"/>
    <col min="8" max="9" width="5.57421875" style="5" customWidth="1"/>
    <col min="10" max="10" width="6.421875" style="5" customWidth="1"/>
    <col min="11" max="11" width="6.00390625" style="5" customWidth="1"/>
    <col min="12" max="12" width="5.28125" style="5" customWidth="1"/>
    <col min="13" max="14" width="5.8515625" style="5" customWidth="1"/>
    <col min="15" max="15" width="6.00390625" style="5" customWidth="1"/>
    <col min="16" max="16" width="5.00390625" style="5" customWidth="1"/>
    <col min="17" max="17" width="6.00390625" style="5" customWidth="1"/>
    <col min="18" max="18" width="5.57421875" style="5" customWidth="1"/>
    <col min="19" max="19" width="5.421875" style="5" customWidth="1"/>
    <col min="20" max="20" width="6.00390625" style="5" customWidth="1"/>
    <col min="21" max="21" width="6.28125" style="5" customWidth="1"/>
    <col min="22" max="22" width="9.140625" style="6" customWidth="1"/>
    <col min="23" max="16384" width="9.140625" style="3" customWidth="1"/>
  </cols>
  <sheetData>
    <row r="1" ht="12.75">
      <c r="R1" s="5" t="s">
        <v>346</v>
      </c>
    </row>
    <row r="2" ht="12.75">
      <c r="R2" s="5" t="s">
        <v>347</v>
      </c>
    </row>
    <row r="3" spans="1:21" ht="17.25">
      <c r="A3" s="300" t="s">
        <v>348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ht="15.75">
      <c r="A4" s="7"/>
      <c r="B4" s="8"/>
      <c r="C4" s="8"/>
      <c r="D4" s="8"/>
      <c r="E4" s="8"/>
      <c r="F4" s="13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>
      <c r="A5" s="302" t="s">
        <v>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</row>
    <row r="6" spans="1:21" ht="15.75">
      <c r="A6" s="303" t="s">
        <v>429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</row>
    <row r="7" ht="15.75">
      <c r="A7" s="7"/>
    </row>
    <row r="8" spans="1:21" ht="12" customHeight="1">
      <c r="A8" s="147"/>
      <c r="B8" s="148"/>
      <c r="C8" s="149"/>
      <c r="D8" s="149"/>
      <c r="E8" s="150"/>
      <c r="F8" s="151"/>
      <c r="G8" s="305" t="s">
        <v>349</v>
      </c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6"/>
    </row>
    <row r="9" spans="1:21" ht="49.5" customHeight="1">
      <c r="A9" s="139" t="s">
        <v>1</v>
      </c>
      <c r="B9" s="146" t="s">
        <v>2</v>
      </c>
      <c r="C9" s="10" t="s">
        <v>3</v>
      </c>
      <c r="D9" s="10" t="s">
        <v>4</v>
      </c>
      <c r="E9" s="139" t="s">
        <v>5</v>
      </c>
      <c r="F9" s="133" t="s">
        <v>350</v>
      </c>
      <c r="G9" s="11" t="s">
        <v>351</v>
      </c>
      <c r="H9" s="11" t="s">
        <v>352</v>
      </c>
      <c r="I9" s="11" t="s">
        <v>353</v>
      </c>
      <c r="J9" s="11" t="s">
        <v>354</v>
      </c>
      <c r="K9" s="11" t="s">
        <v>355</v>
      </c>
      <c r="L9" s="11" t="s">
        <v>356</v>
      </c>
      <c r="M9" s="11" t="s">
        <v>357</v>
      </c>
      <c r="N9" s="11" t="s">
        <v>358</v>
      </c>
      <c r="O9" s="11" t="s">
        <v>359</v>
      </c>
      <c r="P9" s="11" t="s">
        <v>360</v>
      </c>
      <c r="Q9" s="11" t="s">
        <v>361</v>
      </c>
      <c r="R9" s="11" t="s">
        <v>427</v>
      </c>
      <c r="S9" s="11" t="s">
        <v>426</v>
      </c>
      <c r="T9" s="11" t="s">
        <v>362</v>
      </c>
      <c r="U9" s="11" t="s">
        <v>363</v>
      </c>
    </row>
    <row r="10" spans="1:21" ht="12.75">
      <c r="A10" s="152"/>
      <c r="B10" s="12"/>
      <c r="C10" s="13"/>
      <c r="D10" s="10"/>
      <c r="E10" s="14"/>
      <c r="F10" s="307" t="s">
        <v>364</v>
      </c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9"/>
    </row>
    <row r="11" spans="1:22" s="19" customFormat="1" ht="12.75">
      <c r="A11" s="15">
        <v>1</v>
      </c>
      <c r="B11" s="15">
        <v>2</v>
      </c>
      <c r="C11" s="16">
        <v>3</v>
      </c>
      <c r="D11" s="16">
        <v>4</v>
      </c>
      <c r="E11" s="16">
        <v>5</v>
      </c>
      <c r="F11" s="134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8"/>
    </row>
    <row r="12" spans="1:21" ht="12.75" customHeight="1">
      <c r="A12" s="153">
        <v>1</v>
      </c>
      <c r="B12" s="20" t="s">
        <v>6</v>
      </c>
      <c r="C12" s="21" t="s">
        <v>7</v>
      </c>
      <c r="D12" s="22">
        <v>450</v>
      </c>
      <c r="E12" s="23" t="s">
        <v>8</v>
      </c>
      <c r="F12" s="109">
        <f>SUM(G12:U12)</f>
        <v>40</v>
      </c>
      <c r="G12" s="24">
        <v>0.1</v>
      </c>
      <c r="H12" s="24"/>
      <c r="I12" s="24">
        <v>2</v>
      </c>
      <c r="J12" s="24">
        <v>9</v>
      </c>
      <c r="K12" s="24">
        <v>1</v>
      </c>
      <c r="L12" s="24"/>
      <c r="M12" s="24" t="s">
        <v>365</v>
      </c>
      <c r="N12" s="24">
        <v>0.5</v>
      </c>
      <c r="O12" s="24" t="s">
        <v>365</v>
      </c>
      <c r="P12" s="24" t="s">
        <v>365</v>
      </c>
      <c r="Q12" s="24" t="s">
        <v>365</v>
      </c>
      <c r="R12" s="24">
        <v>3</v>
      </c>
      <c r="S12" s="24"/>
      <c r="T12" s="24">
        <v>0.5</v>
      </c>
      <c r="U12" s="24">
        <v>23.9</v>
      </c>
    </row>
    <row r="13" spans="1:21" ht="12.75" customHeight="1">
      <c r="A13" s="154">
        <v>2</v>
      </c>
      <c r="B13" s="25" t="s">
        <v>9</v>
      </c>
      <c r="C13" s="26" t="s">
        <v>10</v>
      </c>
      <c r="D13" s="27">
        <v>550</v>
      </c>
      <c r="E13" s="28" t="s">
        <v>8</v>
      </c>
      <c r="F13" s="109">
        <f aca="true" t="shared" si="0" ref="F13:F42">SUM(G13:U13)</f>
        <v>34.699999999999996</v>
      </c>
      <c r="G13" s="33">
        <v>6.4</v>
      </c>
      <c r="H13" s="29"/>
      <c r="I13" s="29">
        <v>14.5</v>
      </c>
      <c r="J13" s="29">
        <v>5</v>
      </c>
      <c r="K13" s="29"/>
      <c r="L13" s="29">
        <v>0.8</v>
      </c>
      <c r="M13" s="29">
        <v>1.2</v>
      </c>
      <c r="N13" s="29">
        <v>4.3</v>
      </c>
      <c r="O13" s="29">
        <v>0.4</v>
      </c>
      <c r="P13" s="29"/>
      <c r="Q13" s="29"/>
      <c r="R13" s="29"/>
      <c r="S13" s="29"/>
      <c r="T13" s="29">
        <v>0.4</v>
      </c>
      <c r="U13" s="29">
        <v>1.7</v>
      </c>
    </row>
    <row r="14" spans="1:23" ht="12.75" customHeight="1">
      <c r="A14" s="154">
        <v>3</v>
      </c>
      <c r="B14" s="30" t="s">
        <v>11</v>
      </c>
      <c r="C14" s="26" t="s">
        <v>12</v>
      </c>
      <c r="D14" s="27">
        <v>250</v>
      </c>
      <c r="E14" s="28" t="s">
        <v>8</v>
      </c>
      <c r="F14" s="109">
        <f t="shared" si="0"/>
        <v>43.5</v>
      </c>
      <c r="G14" s="29">
        <v>0.7</v>
      </c>
      <c r="H14" s="29"/>
      <c r="I14" s="29"/>
      <c r="J14" s="29">
        <v>1</v>
      </c>
      <c r="K14" s="29">
        <v>1.5</v>
      </c>
      <c r="L14" s="29"/>
      <c r="M14" s="29"/>
      <c r="N14" s="29">
        <v>5.9</v>
      </c>
      <c r="O14" s="29"/>
      <c r="P14" s="29"/>
      <c r="Q14" s="29"/>
      <c r="R14" s="29"/>
      <c r="S14" s="29">
        <v>12.7</v>
      </c>
      <c r="T14" s="29">
        <v>1</v>
      </c>
      <c r="U14" s="29">
        <v>20.7</v>
      </c>
      <c r="W14" s="145"/>
    </row>
    <row r="15" spans="1:21" ht="12.75" customHeight="1">
      <c r="A15" s="154">
        <v>4</v>
      </c>
      <c r="B15" s="31"/>
      <c r="C15" s="26" t="s">
        <v>13</v>
      </c>
      <c r="D15" s="27">
        <v>150</v>
      </c>
      <c r="E15" s="28" t="s">
        <v>8</v>
      </c>
      <c r="F15" s="109">
        <f t="shared" si="0"/>
        <v>100</v>
      </c>
      <c r="G15" s="29">
        <v>0.5</v>
      </c>
      <c r="H15" s="29">
        <v>4</v>
      </c>
      <c r="I15" s="29"/>
      <c r="J15" s="29"/>
      <c r="K15" s="29"/>
      <c r="L15" s="29"/>
      <c r="M15" s="29"/>
      <c r="N15" s="29"/>
      <c r="O15" s="29"/>
      <c r="P15" s="29">
        <v>15</v>
      </c>
      <c r="Q15" s="29"/>
      <c r="R15" s="29"/>
      <c r="S15" s="29"/>
      <c r="T15" s="29">
        <v>1.5</v>
      </c>
      <c r="U15" s="29">
        <v>79</v>
      </c>
    </row>
    <row r="16" spans="1:21" ht="12.75" customHeight="1">
      <c r="A16" s="154">
        <v>5</v>
      </c>
      <c r="B16" s="25" t="s">
        <v>14</v>
      </c>
      <c r="C16" s="26" t="s">
        <v>15</v>
      </c>
      <c r="D16" s="27">
        <v>200</v>
      </c>
      <c r="E16" s="28" t="s">
        <v>16</v>
      </c>
      <c r="F16" s="109">
        <f t="shared" si="0"/>
        <v>35</v>
      </c>
      <c r="G16" s="29">
        <v>0.4</v>
      </c>
      <c r="H16" s="32"/>
      <c r="I16" s="33">
        <v>3</v>
      </c>
      <c r="J16" s="29">
        <v>2.2</v>
      </c>
      <c r="K16" s="29"/>
      <c r="L16" s="29"/>
      <c r="M16" s="29"/>
      <c r="N16" s="29">
        <v>17.2</v>
      </c>
      <c r="O16" s="29"/>
      <c r="P16" s="29"/>
      <c r="Q16" s="29"/>
      <c r="R16" s="29"/>
      <c r="S16" s="29"/>
      <c r="T16" s="29">
        <v>2</v>
      </c>
      <c r="U16" s="29">
        <v>10.2</v>
      </c>
    </row>
    <row r="17" spans="1:21" ht="12.75" customHeight="1">
      <c r="A17" s="154">
        <v>6</v>
      </c>
      <c r="B17" s="30" t="s">
        <v>17</v>
      </c>
      <c r="C17" s="26" t="s">
        <v>18</v>
      </c>
      <c r="D17" s="27">
        <v>29</v>
      </c>
      <c r="E17" s="28" t="s">
        <v>19</v>
      </c>
      <c r="F17" s="109">
        <f t="shared" si="0"/>
        <v>293</v>
      </c>
      <c r="G17" s="29"/>
      <c r="H17" s="29"/>
      <c r="I17" s="29"/>
      <c r="J17" s="29"/>
      <c r="K17" s="29">
        <v>14</v>
      </c>
      <c r="L17" s="29"/>
      <c r="M17" s="29">
        <v>60</v>
      </c>
      <c r="N17" s="29">
        <v>15</v>
      </c>
      <c r="O17" s="32"/>
      <c r="P17" s="29">
        <v>63</v>
      </c>
      <c r="Q17" s="29"/>
      <c r="R17" s="29">
        <v>14</v>
      </c>
      <c r="S17" s="29">
        <v>80</v>
      </c>
      <c r="T17" s="29">
        <v>14</v>
      </c>
      <c r="U17" s="29">
        <v>33</v>
      </c>
    </row>
    <row r="18" spans="1:21" ht="12.75" customHeight="1">
      <c r="A18" s="154">
        <v>7</v>
      </c>
      <c r="B18" s="12"/>
      <c r="C18" s="38" t="s">
        <v>20</v>
      </c>
      <c r="D18" s="48">
        <v>25</v>
      </c>
      <c r="E18" s="40" t="s">
        <v>21</v>
      </c>
      <c r="F18" s="109">
        <f t="shared" si="0"/>
        <v>106</v>
      </c>
      <c r="G18" s="79"/>
      <c r="H18" s="79"/>
      <c r="I18" s="79"/>
      <c r="J18" s="79"/>
      <c r="K18" s="79"/>
      <c r="L18" s="42"/>
      <c r="M18" s="42">
        <v>96</v>
      </c>
      <c r="N18" s="42"/>
      <c r="O18" s="42"/>
      <c r="P18" s="42"/>
      <c r="Q18" s="42"/>
      <c r="R18" s="42"/>
      <c r="S18" s="42"/>
      <c r="T18" s="42">
        <v>10</v>
      </c>
      <c r="U18" s="42"/>
    </row>
    <row r="19" spans="1:21" ht="12.75" customHeight="1">
      <c r="A19" s="154">
        <v>8</v>
      </c>
      <c r="B19" s="31"/>
      <c r="C19" s="38" t="s">
        <v>22</v>
      </c>
      <c r="D19" s="48">
        <v>100</v>
      </c>
      <c r="E19" s="40" t="s">
        <v>19</v>
      </c>
      <c r="F19" s="109">
        <f t="shared" si="0"/>
        <v>162</v>
      </c>
      <c r="G19" s="79"/>
      <c r="H19" s="79"/>
      <c r="I19" s="79"/>
      <c r="J19" s="79"/>
      <c r="K19" s="79"/>
      <c r="L19" s="42"/>
      <c r="M19" s="42"/>
      <c r="N19" s="42">
        <v>57</v>
      </c>
      <c r="O19" s="42"/>
      <c r="P19" s="42"/>
      <c r="Q19" s="42">
        <v>92</v>
      </c>
      <c r="R19" s="42"/>
      <c r="S19" s="42"/>
      <c r="T19" s="42"/>
      <c r="U19" s="42">
        <v>13</v>
      </c>
    </row>
    <row r="20" spans="1:23" ht="12.75" customHeight="1">
      <c r="A20" s="154">
        <v>9</v>
      </c>
      <c r="B20" s="30" t="s">
        <v>23</v>
      </c>
      <c r="C20" s="222" t="s">
        <v>24</v>
      </c>
      <c r="D20" s="223">
        <v>50</v>
      </c>
      <c r="E20" s="224" t="s">
        <v>19</v>
      </c>
      <c r="F20" s="225">
        <f t="shared" si="0"/>
        <v>143</v>
      </c>
      <c r="G20" s="226">
        <v>1</v>
      </c>
      <c r="H20" s="227"/>
      <c r="I20" s="226">
        <v>2</v>
      </c>
      <c r="J20" s="226"/>
      <c r="K20" s="226">
        <v>13</v>
      </c>
      <c r="L20" s="226"/>
      <c r="M20" s="226"/>
      <c r="N20" s="226">
        <v>118</v>
      </c>
      <c r="O20" s="226"/>
      <c r="P20" s="226"/>
      <c r="Q20" s="226"/>
      <c r="R20" s="226"/>
      <c r="S20" s="228"/>
      <c r="T20" s="226"/>
      <c r="U20" s="226">
        <v>9</v>
      </c>
      <c r="W20" s="145"/>
    </row>
    <row r="21" spans="1:25" ht="12.75" customHeight="1">
      <c r="A21" s="154">
        <v>10</v>
      </c>
      <c r="B21" s="12"/>
      <c r="C21" s="38" t="s">
        <v>25</v>
      </c>
      <c r="D21" s="48">
        <v>150</v>
      </c>
      <c r="E21" s="40" t="s">
        <v>8</v>
      </c>
      <c r="F21" s="109">
        <f t="shared" si="0"/>
        <v>264.3</v>
      </c>
      <c r="G21" s="42">
        <v>1</v>
      </c>
      <c r="H21" s="42"/>
      <c r="I21" s="42">
        <v>12</v>
      </c>
      <c r="J21" s="42">
        <v>15</v>
      </c>
      <c r="K21" s="42"/>
      <c r="L21" s="42"/>
      <c r="M21" s="42">
        <v>60</v>
      </c>
      <c r="N21" s="42"/>
      <c r="O21" s="42"/>
      <c r="P21" s="42">
        <v>6</v>
      </c>
      <c r="Q21" s="42"/>
      <c r="R21" s="42">
        <v>30</v>
      </c>
      <c r="S21" s="42"/>
      <c r="T21" s="42">
        <v>2</v>
      </c>
      <c r="U21" s="42">
        <v>138.3</v>
      </c>
      <c r="V21" s="34"/>
      <c r="Y21" s="145"/>
    </row>
    <row r="22" spans="1:21" ht="12.75" customHeight="1">
      <c r="A22" s="154">
        <v>11</v>
      </c>
      <c r="B22" s="31"/>
      <c r="C22" s="38" t="s">
        <v>26</v>
      </c>
      <c r="D22" s="48">
        <v>100</v>
      </c>
      <c r="E22" s="40" t="s">
        <v>27</v>
      </c>
      <c r="F22" s="109">
        <f t="shared" si="0"/>
        <v>80</v>
      </c>
      <c r="G22" s="42">
        <v>1</v>
      </c>
      <c r="H22" s="42"/>
      <c r="I22" s="42">
        <v>2</v>
      </c>
      <c r="J22" s="42"/>
      <c r="K22" s="42"/>
      <c r="L22" s="42"/>
      <c r="M22" s="42"/>
      <c r="N22" s="42">
        <v>30</v>
      </c>
      <c r="O22" s="42"/>
      <c r="P22" s="42"/>
      <c r="Q22" s="42"/>
      <c r="R22" s="42"/>
      <c r="S22" s="42"/>
      <c r="T22" s="42">
        <v>4</v>
      </c>
      <c r="U22" s="42">
        <v>43</v>
      </c>
    </row>
    <row r="23" spans="1:21" ht="12.75" customHeight="1">
      <c r="A23" s="154">
        <v>12</v>
      </c>
      <c r="B23" s="35" t="s">
        <v>28</v>
      </c>
      <c r="C23" s="38" t="s">
        <v>29</v>
      </c>
      <c r="D23" s="48">
        <v>150</v>
      </c>
      <c r="E23" s="40" t="s">
        <v>30</v>
      </c>
      <c r="F23" s="109">
        <f t="shared" si="0"/>
        <v>80</v>
      </c>
      <c r="G23" s="42"/>
      <c r="H23" s="42"/>
      <c r="I23" s="42"/>
      <c r="J23" s="42"/>
      <c r="K23" s="42">
        <v>25</v>
      </c>
      <c r="L23" s="42"/>
      <c r="M23" s="42"/>
      <c r="N23" s="42">
        <v>48.7</v>
      </c>
      <c r="O23" s="42"/>
      <c r="P23" s="42"/>
      <c r="Q23" s="42">
        <v>6</v>
      </c>
      <c r="R23" s="42"/>
      <c r="S23" s="42"/>
      <c r="T23" s="42">
        <v>0.3</v>
      </c>
      <c r="U23" s="42"/>
    </row>
    <row r="24" spans="1:27" ht="12.75" customHeight="1">
      <c r="A24" s="154">
        <v>13</v>
      </c>
      <c r="B24" s="35" t="s">
        <v>31</v>
      </c>
      <c r="C24" s="222" t="s">
        <v>32</v>
      </c>
      <c r="D24" s="223">
        <v>450</v>
      </c>
      <c r="E24" s="224" t="s">
        <v>33</v>
      </c>
      <c r="F24" s="225">
        <f t="shared" si="0"/>
        <v>83.44</v>
      </c>
      <c r="G24" s="226">
        <v>3.6</v>
      </c>
      <c r="H24" s="226"/>
      <c r="I24" s="226">
        <v>3.52</v>
      </c>
      <c r="J24" s="226">
        <v>11.88</v>
      </c>
      <c r="K24" s="226"/>
      <c r="L24" s="226">
        <v>0.3</v>
      </c>
      <c r="M24" s="226"/>
      <c r="N24" s="226">
        <v>26.28</v>
      </c>
      <c r="O24" s="226"/>
      <c r="P24" s="226">
        <v>12.86</v>
      </c>
      <c r="Q24" s="226"/>
      <c r="R24" s="226">
        <v>9</v>
      </c>
      <c r="S24" s="226"/>
      <c r="T24" s="226">
        <v>16</v>
      </c>
      <c r="U24" s="226"/>
      <c r="W24" s="36"/>
      <c r="X24" s="36"/>
      <c r="Y24" s="36"/>
      <c r="Z24" s="36"/>
      <c r="AA24" s="37"/>
    </row>
    <row r="25" spans="1:21" ht="12.75" customHeight="1">
      <c r="A25" s="154">
        <v>14</v>
      </c>
      <c r="B25" s="30" t="s">
        <v>34</v>
      </c>
      <c r="C25" s="38" t="s">
        <v>35</v>
      </c>
      <c r="D25" s="48">
        <v>600</v>
      </c>
      <c r="E25" s="40" t="s">
        <v>8</v>
      </c>
      <c r="F25" s="109">
        <f t="shared" si="0"/>
        <v>15</v>
      </c>
      <c r="G25" s="42">
        <v>0.2</v>
      </c>
      <c r="H25" s="42"/>
      <c r="I25" s="42">
        <v>2.5</v>
      </c>
      <c r="J25" s="42">
        <v>5.3</v>
      </c>
      <c r="K25" s="42"/>
      <c r="L25" s="42"/>
      <c r="M25" s="42"/>
      <c r="N25" s="42">
        <v>3.4</v>
      </c>
      <c r="O25" s="42"/>
      <c r="P25" s="42"/>
      <c r="Q25" s="42"/>
      <c r="R25" s="42">
        <v>2.5</v>
      </c>
      <c r="S25" s="42"/>
      <c r="T25" s="42">
        <v>0.4</v>
      </c>
      <c r="U25" s="42">
        <v>0.7</v>
      </c>
    </row>
    <row r="26" spans="1:21" ht="12.75" customHeight="1">
      <c r="A26" s="154">
        <v>15</v>
      </c>
      <c r="B26" s="31"/>
      <c r="C26" s="38" t="s">
        <v>36</v>
      </c>
      <c r="D26" s="48">
        <v>1050</v>
      </c>
      <c r="E26" s="40" t="s">
        <v>37</v>
      </c>
      <c r="F26" s="109">
        <f t="shared" si="0"/>
        <v>4</v>
      </c>
      <c r="G26" s="42">
        <v>0.3</v>
      </c>
      <c r="H26" s="42"/>
      <c r="I26" s="42"/>
      <c r="J26" s="42">
        <v>2.1</v>
      </c>
      <c r="K26" s="42"/>
      <c r="L26" s="42"/>
      <c r="M26" s="42"/>
      <c r="N26" s="42">
        <v>1</v>
      </c>
      <c r="O26" s="42"/>
      <c r="P26" s="42"/>
      <c r="Q26" s="42"/>
      <c r="R26" s="42"/>
      <c r="S26" s="42"/>
      <c r="T26" s="42">
        <v>0.1</v>
      </c>
      <c r="U26" s="42">
        <v>0.5</v>
      </c>
    </row>
    <row r="27" spans="1:21" ht="12.75" customHeight="1">
      <c r="A27" s="154">
        <v>16</v>
      </c>
      <c r="B27" s="30" t="s">
        <v>38</v>
      </c>
      <c r="C27" s="38" t="s">
        <v>39</v>
      </c>
      <c r="D27" s="48">
        <v>100</v>
      </c>
      <c r="E27" s="40" t="s">
        <v>19</v>
      </c>
      <c r="F27" s="109">
        <f t="shared" si="0"/>
        <v>153</v>
      </c>
      <c r="G27" s="42"/>
      <c r="H27" s="42"/>
      <c r="I27" s="42"/>
      <c r="J27" s="42"/>
      <c r="K27" s="42"/>
      <c r="L27" s="42"/>
      <c r="M27" s="42"/>
      <c r="N27" s="42"/>
      <c r="O27" s="42"/>
      <c r="P27" s="42">
        <v>14</v>
      </c>
      <c r="Q27" s="42"/>
      <c r="R27" s="42"/>
      <c r="S27" s="42">
        <v>110</v>
      </c>
      <c r="T27" s="42">
        <v>8</v>
      </c>
      <c r="U27" s="42">
        <v>21</v>
      </c>
    </row>
    <row r="28" spans="1:21" ht="12.75" customHeight="1">
      <c r="A28" s="154">
        <v>17</v>
      </c>
      <c r="B28" s="31"/>
      <c r="C28" s="50" t="s">
        <v>40</v>
      </c>
      <c r="D28" s="80">
        <v>200</v>
      </c>
      <c r="E28" s="81" t="s">
        <v>37</v>
      </c>
      <c r="F28" s="109">
        <f t="shared" si="0"/>
        <v>80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>
        <v>80</v>
      </c>
      <c r="T28" s="49"/>
      <c r="U28" s="49"/>
    </row>
    <row r="29" spans="1:21" ht="12.75" customHeight="1">
      <c r="A29" s="154">
        <v>18</v>
      </c>
      <c r="B29" s="35" t="s">
        <v>41</v>
      </c>
      <c r="C29" s="50" t="s">
        <v>42</v>
      </c>
      <c r="D29" s="80">
        <v>500</v>
      </c>
      <c r="E29" s="52" t="s">
        <v>8</v>
      </c>
      <c r="F29" s="109">
        <f t="shared" si="0"/>
        <v>57.1</v>
      </c>
      <c r="G29" s="49"/>
      <c r="H29" s="49"/>
      <c r="I29" s="49">
        <v>3</v>
      </c>
      <c r="J29" s="49">
        <v>9</v>
      </c>
      <c r="K29" s="49"/>
      <c r="L29" s="49">
        <v>1</v>
      </c>
      <c r="M29" s="49"/>
      <c r="N29" s="49">
        <v>26</v>
      </c>
      <c r="O29" s="49">
        <v>0.2</v>
      </c>
      <c r="P29" s="49"/>
      <c r="Q29" s="49"/>
      <c r="R29" s="49"/>
      <c r="S29" s="49"/>
      <c r="T29" s="49">
        <v>4</v>
      </c>
      <c r="U29" s="49">
        <v>13.9</v>
      </c>
    </row>
    <row r="30" spans="1:21" ht="12.75" customHeight="1">
      <c r="A30" s="154">
        <v>19</v>
      </c>
      <c r="B30" s="35" t="s">
        <v>43</v>
      </c>
      <c r="C30" s="50" t="s">
        <v>44</v>
      </c>
      <c r="D30" s="80">
        <v>200</v>
      </c>
      <c r="E30" s="52" t="s">
        <v>45</v>
      </c>
      <c r="F30" s="109">
        <f t="shared" si="0"/>
        <v>145</v>
      </c>
      <c r="G30" s="49"/>
      <c r="H30" s="49"/>
      <c r="I30" s="49"/>
      <c r="J30" s="49">
        <v>1</v>
      </c>
      <c r="K30" s="49"/>
      <c r="L30" s="49"/>
      <c r="M30" s="49"/>
      <c r="N30" s="49"/>
      <c r="O30" s="49"/>
      <c r="P30" s="49">
        <v>17</v>
      </c>
      <c r="Q30" s="49"/>
      <c r="R30" s="49"/>
      <c r="S30" s="49">
        <v>70</v>
      </c>
      <c r="T30" s="49">
        <v>11</v>
      </c>
      <c r="U30" s="49">
        <v>46</v>
      </c>
    </row>
    <row r="31" spans="1:21" ht="12.75" customHeight="1">
      <c r="A31" s="154">
        <v>20</v>
      </c>
      <c r="B31" s="35" t="s">
        <v>46</v>
      </c>
      <c r="C31" s="229" t="s">
        <v>47</v>
      </c>
      <c r="D31" s="230">
        <v>25</v>
      </c>
      <c r="E31" s="231" t="s">
        <v>45</v>
      </c>
      <c r="F31" s="225">
        <f t="shared" si="0"/>
        <v>325</v>
      </c>
      <c r="G31" s="232">
        <v>1.3</v>
      </c>
      <c r="H31" s="232"/>
      <c r="I31" s="232"/>
      <c r="J31" s="232"/>
      <c r="K31" s="232">
        <v>47</v>
      </c>
      <c r="L31" s="232"/>
      <c r="M31" s="232"/>
      <c r="N31" s="232">
        <v>23</v>
      </c>
      <c r="O31" s="232"/>
      <c r="P31" s="232">
        <v>16.8</v>
      </c>
      <c r="Q31" s="232"/>
      <c r="R31" s="232"/>
      <c r="S31" s="232"/>
      <c r="T31" s="232">
        <v>11</v>
      </c>
      <c r="U31" s="232">
        <v>225.9</v>
      </c>
    </row>
    <row r="32" spans="1:21" ht="12.75" customHeight="1">
      <c r="A32" s="154">
        <v>21</v>
      </c>
      <c r="B32" s="35" t="s">
        <v>48</v>
      </c>
      <c r="C32" s="50" t="s">
        <v>49</v>
      </c>
      <c r="D32" s="80">
        <v>75</v>
      </c>
      <c r="E32" s="52" t="s">
        <v>19</v>
      </c>
      <c r="F32" s="109">
        <f t="shared" si="0"/>
        <v>300</v>
      </c>
      <c r="G32" s="49"/>
      <c r="H32" s="49"/>
      <c r="I32" s="49"/>
      <c r="J32" s="49">
        <v>10</v>
      </c>
      <c r="K32" s="49"/>
      <c r="L32" s="49"/>
      <c r="M32" s="49"/>
      <c r="N32" s="49"/>
      <c r="O32" s="49"/>
      <c r="P32" s="49">
        <v>15</v>
      </c>
      <c r="Q32" s="49"/>
      <c r="R32" s="49"/>
      <c r="S32" s="49">
        <v>268</v>
      </c>
      <c r="T32" s="49">
        <v>2</v>
      </c>
      <c r="U32" s="49">
        <v>5</v>
      </c>
    </row>
    <row r="33" spans="1:21" ht="12.75" customHeight="1">
      <c r="A33" s="154">
        <v>22</v>
      </c>
      <c r="B33" s="35" t="s">
        <v>50</v>
      </c>
      <c r="C33" s="50" t="s">
        <v>50</v>
      </c>
      <c r="D33" s="80">
        <v>600</v>
      </c>
      <c r="E33" s="52" t="s">
        <v>37</v>
      </c>
      <c r="F33" s="109">
        <f t="shared" si="0"/>
        <v>15</v>
      </c>
      <c r="G33" s="49"/>
      <c r="H33" s="49"/>
      <c r="I33" s="49"/>
      <c r="J33" s="49">
        <v>1.5</v>
      </c>
      <c r="K33" s="49"/>
      <c r="L33" s="49"/>
      <c r="M33" s="49"/>
      <c r="N33" s="49"/>
      <c r="O33" s="49"/>
      <c r="P33" s="49"/>
      <c r="Q33" s="49"/>
      <c r="R33" s="49"/>
      <c r="S33" s="49">
        <v>5</v>
      </c>
      <c r="T33" s="49">
        <v>0.5</v>
      </c>
      <c r="U33" s="49">
        <v>8</v>
      </c>
    </row>
    <row r="34" spans="1:21" ht="12.75" customHeight="1">
      <c r="A34" s="154">
        <v>23</v>
      </c>
      <c r="B34" s="35" t="s">
        <v>51</v>
      </c>
      <c r="C34" s="50" t="s">
        <v>52</v>
      </c>
      <c r="D34" s="80">
        <v>250</v>
      </c>
      <c r="E34" s="52" t="s">
        <v>45</v>
      </c>
      <c r="F34" s="109">
        <f t="shared" si="0"/>
        <v>62.6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>
        <v>1.2</v>
      </c>
      <c r="U34" s="49">
        <v>61.4</v>
      </c>
    </row>
    <row r="35" spans="1:21" ht="12.75" customHeight="1">
      <c r="A35" s="154">
        <v>24</v>
      </c>
      <c r="B35" s="30" t="s">
        <v>53</v>
      </c>
      <c r="C35" s="50" t="s">
        <v>54</v>
      </c>
      <c r="D35" s="80">
        <v>550</v>
      </c>
      <c r="E35" s="52" t="s">
        <v>37</v>
      </c>
      <c r="F35" s="109">
        <f t="shared" si="0"/>
        <v>10.6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>
        <v>10.6</v>
      </c>
    </row>
    <row r="36" spans="1:21" ht="12.75" customHeight="1">
      <c r="A36" s="154">
        <v>25</v>
      </c>
      <c r="B36" s="31"/>
      <c r="C36" s="50" t="s">
        <v>55</v>
      </c>
      <c r="D36" s="80">
        <v>950</v>
      </c>
      <c r="E36" s="52" t="s">
        <v>37</v>
      </c>
      <c r="F36" s="109">
        <f t="shared" si="0"/>
        <v>34.9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>
        <v>0.3</v>
      </c>
      <c r="U36" s="49">
        <v>34.6</v>
      </c>
    </row>
    <row r="37" spans="1:21" ht="12.75" customHeight="1">
      <c r="A37" s="154">
        <v>26</v>
      </c>
      <c r="B37" s="35" t="s">
        <v>56</v>
      </c>
      <c r="C37" s="50" t="s">
        <v>57</v>
      </c>
      <c r="D37" s="80">
        <v>1200</v>
      </c>
      <c r="E37" s="52" t="s">
        <v>37</v>
      </c>
      <c r="F37" s="109">
        <f t="shared" si="0"/>
        <v>40</v>
      </c>
      <c r="G37" s="49">
        <v>1</v>
      </c>
      <c r="H37" s="49"/>
      <c r="I37" s="49"/>
      <c r="J37" s="49">
        <v>6</v>
      </c>
      <c r="K37" s="49"/>
      <c r="L37" s="49"/>
      <c r="M37" s="49"/>
      <c r="N37" s="49">
        <v>8.3</v>
      </c>
      <c r="O37" s="49"/>
      <c r="P37" s="49"/>
      <c r="Q37" s="49"/>
      <c r="R37" s="49"/>
      <c r="S37" s="49"/>
      <c r="T37" s="49">
        <v>3</v>
      </c>
      <c r="U37" s="49">
        <v>21.7</v>
      </c>
    </row>
    <row r="38" spans="1:21" ht="12.75" customHeight="1">
      <c r="A38" s="154">
        <v>27</v>
      </c>
      <c r="B38" s="35"/>
      <c r="C38" s="50" t="s">
        <v>56</v>
      </c>
      <c r="D38" s="80">
        <v>800</v>
      </c>
      <c r="E38" s="52" t="s">
        <v>37</v>
      </c>
      <c r="F38" s="41">
        <f t="shared" si="0"/>
        <v>65</v>
      </c>
      <c r="G38" s="49">
        <v>1</v>
      </c>
      <c r="H38" s="49"/>
      <c r="I38" s="49">
        <v>1.8</v>
      </c>
      <c r="J38" s="49">
        <v>5</v>
      </c>
      <c r="K38" s="49"/>
      <c r="L38" s="49">
        <v>0.4</v>
      </c>
      <c r="M38" s="49"/>
      <c r="N38" s="49">
        <v>11.4</v>
      </c>
      <c r="O38" s="49">
        <v>0.1</v>
      </c>
      <c r="P38" s="49"/>
      <c r="Q38" s="49"/>
      <c r="R38" s="49">
        <v>10</v>
      </c>
      <c r="S38" s="49"/>
      <c r="T38" s="49">
        <v>12</v>
      </c>
      <c r="U38" s="49">
        <v>23.3</v>
      </c>
    </row>
    <row r="39" spans="1:21" ht="25.5" customHeight="1">
      <c r="A39" s="154">
        <v>28</v>
      </c>
      <c r="B39" s="30" t="s">
        <v>58</v>
      </c>
      <c r="C39" s="50" t="s">
        <v>59</v>
      </c>
      <c r="D39" s="80">
        <v>450</v>
      </c>
      <c r="E39" s="52" t="s">
        <v>60</v>
      </c>
      <c r="F39" s="109">
        <f t="shared" si="0"/>
        <v>55</v>
      </c>
      <c r="G39" s="49"/>
      <c r="H39" s="49"/>
      <c r="I39" s="49">
        <v>3</v>
      </c>
      <c r="J39" s="49">
        <v>3</v>
      </c>
      <c r="K39" s="49"/>
      <c r="L39" s="49"/>
      <c r="M39" s="49"/>
      <c r="N39" s="49"/>
      <c r="O39" s="49"/>
      <c r="P39" s="49"/>
      <c r="Q39" s="49"/>
      <c r="R39" s="49"/>
      <c r="S39" s="49"/>
      <c r="T39" s="49">
        <v>1</v>
      </c>
      <c r="U39" s="49">
        <v>48</v>
      </c>
    </row>
    <row r="40" spans="1:21" ht="12.75" customHeight="1">
      <c r="A40" s="154">
        <v>29</v>
      </c>
      <c r="B40" s="31"/>
      <c r="C40" s="50" t="s">
        <v>61</v>
      </c>
      <c r="D40" s="80">
        <v>1100</v>
      </c>
      <c r="E40" s="52" t="s">
        <v>60</v>
      </c>
      <c r="F40" s="109">
        <f t="shared" si="0"/>
        <v>70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>
        <v>1</v>
      </c>
      <c r="U40" s="49">
        <v>69</v>
      </c>
    </row>
    <row r="41" spans="1:21" ht="12.75" customHeight="1">
      <c r="A41" s="154">
        <v>30</v>
      </c>
      <c r="B41" s="35" t="s">
        <v>62</v>
      </c>
      <c r="C41" s="50" t="s">
        <v>62</v>
      </c>
      <c r="D41" s="80">
        <v>350</v>
      </c>
      <c r="E41" s="52" t="s">
        <v>63</v>
      </c>
      <c r="F41" s="109">
        <f t="shared" si="0"/>
        <v>24</v>
      </c>
      <c r="G41" s="49">
        <v>3</v>
      </c>
      <c r="H41" s="49"/>
      <c r="I41" s="49">
        <v>2</v>
      </c>
      <c r="J41" s="49"/>
      <c r="K41" s="49"/>
      <c r="L41" s="49"/>
      <c r="M41" s="49"/>
      <c r="N41" s="49">
        <v>13</v>
      </c>
      <c r="O41" s="49"/>
      <c r="P41" s="49"/>
      <c r="Q41" s="49"/>
      <c r="R41" s="49"/>
      <c r="S41" s="49">
        <v>6</v>
      </c>
      <c r="T41" s="49"/>
      <c r="U41" s="49"/>
    </row>
    <row r="42" spans="1:21" ht="12.75" customHeight="1">
      <c r="A42" s="164">
        <v>31</v>
      </c>
      <c r="B42" s="30" t="s">
        <v>64</v>
      </c>
      <c r="C42" s="82" t="s">
        <v>65</v>
      </c>
      <c r="D42" s="83">
        <v>725</v>
      </c>
      <c r="E42" s="84" t="s">
        <v>37</v>
      </c>
      <c r="F42" s="165">
        <f t="shared" si="0"/>
        <v>18</v>
      </c>
      <c r="G42" s="166">
        <v>1</v>
      </c>
      <c r="H42" s="167"/>
      <c r="I42" s="114"/>
      <c r="J42" s="114">
        <v>14</v>
      </c>
      <c r="K42" s="114"/>
      <c r="L42" s="114"/>
      <c r="M42" s="114">
        <v>0</v>
      </c>
      <c r="N42" s="114">
        <v>2</v>
      </c>
      <c r="O42" s="114"/>
      <c r="P42" s="114"/>
      <c r="Q42" s="114"/>
      <c r="R42" s="114"/>
      <c r="S42" s="114"/>
      <c r="T42" s="114">
        <v>1</v>
      </c>
      <c r="U42" s="114"/>
    </row>
    <row r="43" spans="1:21" ht="12.75" customHeight="1">
      <c r="A43" s="284" t="s">
        <v>66</v>
      </c>
      <c r="B43" s="284"/>
      <c r="C43" s="284"/>
      <c r="D43" s="284"/>
      <c r="E43" s="284"/>
      <c r="F43" s="168">
        <f>SUM(F12:F42)</f>
        <v>2939.14</v>
      </c>
      <c r="G43" s="168">
        <f>SUM(G12:G42)</f>
        <v>22.5</v>
      </c>
      <c r="H43" s="168">
        <f aca="true" t="shared" si="1" ref="H43:S43">SUM(H12:H42)</f>
        <v>4</v>
      </c>
      <c r="I43" s="168">
        <f t="shared" si="1"/>
        <v>51.32</v>
      </c>
      <c r="J43" s="168">
        <f t="shared" si="1"/>
        <v>100.98</v>
      </c>
      <c r="K43" s="168">
        <f t="shared" si="1"/>
        <v>101.5</v>
      </c>
      <c r="L43" s="168">
        <f t="shared" si="1"/>
        <v>2.5</v>
      </c>
      <c r="M43" s="168">
        <f t="shared" si="1"/>
        <v>217.2</v>
      </c>
      <c r="N43" s="168">
        <f t="shared" si="1"/>
        <v>410.97999999999996</v>
      </c>
      <c r="O43" s="168">
        <f t="shared" si="1"/>
        <v>0.7000000000000001</v>
      </c>
      <c r="P43" s="168">
        <f t="shared" si="1"/>
        <v>159.66</v>
      </c>
      <c r="Q43" s="168">
        <f t="shared" si="1"/>
        <v>98</v>
      </c>
      <c r="R43" s="168">
        <f t="shared" si="1"/>
        <v>68.5</v>
      </c>
      <c r="S43" s="168">
        <f t="shared" si="1"/>
        <v>631.7</v>
      </c>
      <c r="T43" s="168">
        <f>SUM(T12:T42)</f>
        <v>108.19999999999999</v>
      </c>
      <c r="U43" s="168">
        <f>SUM(U12:U42)</f>
        <v>961.4</v>
      </c>
    </row>
    <row r="44" spans="1:21" ht="12.75" customHeight="1">
      <c r="A44" s="292" t="s">
        <v>366</v>
      </c>
      <c r="B44" s="293"/>
      <c r="C44" s="293"/>
      <c r="D44" s="293"/>
      <c r="E44" s="293"/>
      <c r="F44" s="169">
        <f>SUM(G44:U44)</f>
        <v>100</v>
      </c>
      <c r="G44" s="170">
        <f>G43*100/F43</f>
        <v>0.7655300530087032</v>
      </c>
      <c r="H44" s="170">
        <f>H43*100/F43</f>
        <v>0.1360942316459917</v>
      </c>
      <c r="I44" s="170">
        <f>I43*100/F43</f>
        <v>1.7460889920180733</v>
      </c>
      <c r="J44" s="170">
        <f>J43*100/F43</f>
        <v>3.4356988779030604</v>
      </c>
      <c r="K44" s="170">
        <f>K43*100/F43</f>
        <v>3.453391128017039</v>
      </c>
      <c r="L44" s="170">
        <f>L43*100/F43</f>
        <v>0.0850588947787448</v>
      </c>
      <c r="M44" s="170">
        <f>M43*100/F43</f>
        <v>7.389916778377349</v>
      </c>
      <c r="N44" s="170">
        <f>N43*100/F43</f>
        <v>13.983001830467414</v>
      </c>
      <c r="O44" s="170">
        <f>O43*100/F43</f>
        <v>0.023816490538048546</v>
      </c>
      <c r="P44" s="170">
        <f>P43*100/F43</f>
        <v>5.432201256149758</v>
      </c>
      <c r="Q44" s="170">
        <f>Q43*100/F43</f>
        <v>3.3343086753267963</v>
      </c>
      <c r="R44" s="170">
        <f>R43*100/F43</f>
        <v>2.3306137169376075</v>
      </c>
      <c r="S44" s="170">
        <f>S43*100/F43</f>
        <v>21.49268153269324</v>
      </c>
      <c r="T44" s="170">
        <f>T43*100/F43</f>
        <v>3.681348966024075</v>
      </c>
      <c r="U44" s="170">
        <f>U43*100/F43</f>
        <v>32.710248576114104</v>
      </c>
    </row>
    <row r="45" spans="1:21" ht="12.75" customHeight="1">
      <c r="A45" s="108">
        <v>1</v>
      </c>
      <c r="B45" s="92" t="s">
        <v>67</v>
      </c>
      <c r="C45" s="233" t="s">
        <v>68</v>
      </c>
      <c r="D45" s="234">
        <v>100</v>
      </c>
      <c r="E45" s="235" t="s">
        <v>19</v>
      </c>
      <c r="F45" s="225">
        <f aca="true" t="shared" si="2" ref="F45:F70">SUM(G45:U45)</f>
        <v>192</v>
      </c>
      <c r="G45" s="236">
        <v>12</v>
      </c>
      <c r="H45" s="236"/>
      <c r="I45" s="236">
        <v>34.4</v>
      </c>
      <c r="J45" s="236">
        <v>1.6</v>
      </c>
      <c r="K45" s="236"/>
      <c r="L45" s="236"/>
      <c r="M45" s="236"/>
      <c r="N45" s="236">
        <v>40</v>
      </c>
      <c r="O45" s="236">
        <v>0.3</v>
      </c>
      <c r="P45" s="236"/>
      <c r="Q45" s="236"/>
      <c r="R45" s="236">
        <v>45</v>
      </c>
      <c r="S45" s="236">
        <v>40</v>
      </c>
      <c r="T45" s="236">
        <v>5.1</v>
      </c>
      <c r="U45" s="236">
        <v>13.6</v>
      </c>
    </row>
    <row r="46" spans="1:21" ht="12.75" customHeight="1">
      <c r="A46" s="52">
        <v>2</v>
      </c>
      <c r="B46" s="85" t="s">
        <v>69</v>
      </c>
      <c r="C46" s="38" t="s">
        <v>70</v>
      </c>
      <c r="D46" s="39">
        <v>500</v>
      </c>
      <c r="E46" s="40" t="s">
        <v>8</v>
      </c>
      <c r="F46" s="41">
        <f t="shared" si="2"/>
        <v>61.1</v>
      </c>
      <c r="G46" s="42"/>
      <c r="H46" s="42"/>
      <c r="I46" s="42"/>
      <c r="J46" s="42">
        <v>12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>
        <v>49.1</v>
      </c>
    </row>
    <row r="47" spans="1:21" ht="12.75" customHeight="1">
      <c r="A47" s="52">
        <v>3</v>
      </c>
      <c r="B47" s="86" t="s">
        <v>71</v>
      </c>
      <c r="C47" s="38" t="s">
        <v>72</v>
      </c>
      <c r="D47" s="39">
        <v>300</v>
      </c>
      <c r="E47" s="40" t="s">
        <v>8</v>
      </c>
      <c r="F47" s="41">
        <f t="shared" si="2"/>
        <v>10</v>
      </c>
      <c r="G47" s="42"/>
      <c r="H47" s="42"/>
      <c r="I47" s="42"/>
      <c r="J47" s="42">
        <v>7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>
        <v>3</v>
      </c>
    </row>
    <row r="48" spans="1:21" ht="12.75" customHeight="1">
      <c r="A48" s="52">
        <v>4</v>
      </c>
      <c r="B48" s="87"/>
      <c r="C48" s="38" t="s">
        <v>73</v>
      </c>
      <c r="D48" s="39">
        <v>600</v>
      </c>
      <c r="E48" s="40" t="s">
        <v>74</v>
      </c>
      <c r="F48" s="41">
        <f t="shared" si="2"/>
        <v>18</v>
      </c>
      <c r="G48" s="42"/>
      <c r="H48" s="42"/>
      <c r="I48" s="42"/>
      <c r="J48" s="42">
        <v>12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>
        <v>6</v>
      </c>
    </row>
    <row r="49" spans="1:21" ht="12.75" customHeight="1">
      <c r="A49" s="52">
        <v>5</v>
      </c>
      <c r="B49" s="88"/>
      <c r="C49" s="38" t="s">
        <v>75</v>
      </c>
      <c r="D49" s="39">
        <v>800</v>
      </c>
      <c r="E49" s="40" t="s">
        <v>74</v>
      </c>
      <c r="F49" s="41">
        <f t="shared" si="2"/>
        <v>6</v>
      </c>
      <c r="G49" s="42"/>
      <c r="H49" s="42"/>
      <c r="I49" s="42"/>
      <c r="J49" s="42">
        <v>5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>
        <v>1</v>
      </c>
    </row>
    <row r="50" spans="1:21" ht="12.75" customHeight="1">
      <c r="A50" s="52">
        <v>6</v>
      </c>
      <c r="B50" s="89" t="s">
        <v>76</v>
      </c>
      <c r="C50" s="43" t="s">
        <v>77</v>
      </c>
      <c r="D50" s="44">
        <v>100</v>
      </c>
      <c r="E50" s="45" t="s">
        <v>45</v>
      </c>
      <c r="F50" s="46">
        <f t="shared" si="2"/>
        <v>302</v>
      </c>
      <c r="G50" s="47">
        <v>20</v>
      </c>
      <c r="H50" s="47"/>
      <c r="I50" s="47">
        <v>5.5</v>
      </c>
      <c r="J50" s="47">
        <v>5.5</v>
      </c>
      <c r="K50" s="47">
        <v>20</v>
      </c>
      <c r="L50" s="47"/>
      <c r="M50" s="47"/>
      <c r="N50" s="47"/>
      <c r="O50" s="47">
        <v>1</v>
      </c>
      <c r="P50" s="47"/>
      <c r="Q50" s="47"/>
      <c r="R50" s="47">
        <v>7</v>
      </c>
      <c r="S50" s="47">
        <v>237</v>
      </c>
      <c r="T50" s="47">
        <v>6</v>
      </c>
      <c r="U50" s="47"/>
    </row>
    <row r="51" spans="1:21" ht="12.75" customHeight="1">
      <c r="A51" s="52">
        <v>7</v>
      </c>
      <c r="B51" s="90" t="s">
        <v>81</v>
      </c>
      <c r="C51" s="50" t="s">
        <v>82</v>
      </c>
      <c r="D51" s="51">
        <v>300</v>
      </c>
      <c r="E51" s="52" t="s">
        <v>45</v>
      </c>
      <c r="F51" s="41">
        <f t="shared" si="2"/>
        <v>269</v>
      </c>
      <c r="G51" s="49">
        <v>2</v>
      </c>
      <c r="H51" s="49">
        <v>8</v>
      </c>
      <c r="I51" s="49"/>
      <c r="J51" s="49">
        <v>23</v>
      </c>
      <c r="K51" s="49"/>
      <c r="L51" s="49"/>
      <c r="M51" s="49"/>
      <c r="N51" s="49">
        <v>7</v>
      </c>
      <c r="O51" s="49"/>
      <c r="P51" s="49"/>
      <c r="Q51" s="49"/>
      <c r="R51" s="49">
        <v>11</v>
      </c>
      <c r="S51" s="49">
        <v>100</v>
      </c>
      <c r="T51" s="49">
        <v>10</v>
      </c>
      <c r="U51" s="49">
        <v>108</v>
      </c>
    </row>
    <row r="52" spans="1:21" ht="12.75" customHeight="1">
      <c r="A52" s="52">
        <v>8</v>
      </c>
      <c r="B52" s="91" t="s">
        <v>83</v>
      </c>
      <c r="C52" s="237" t="s">
        <v>84</v>
      </c>
      <c r="D52" s="238">
        <v>100</v>
      </c>
      <c r="E52" s="239" t="s">
        <v>85</v>
      </c>
      <c r="F52" s="240">
        <f t="shared" si="2"/>
        <v>346</v>
      </c>
      <c r="G52" s="241">
        <v>12</v>
      </c>
      <c r="H52" s="241">
        <v>10</v>
      </c>
      <c r="I52" s="241">
        <v>2</v>
      </c>
      <c r="J52" s="241">
        <v>4</v>
      </c>
      <c r="K52" s="241">
        <v>150</v>
      </c>
      <c r="L52" s="241"/>
      <c r="M52" s="241"/>
      <c r="N52" s="241"/>
      <c r="O52" s="241"/>
      <c r="P52" s="241"/>
      <c r="Q52" s="241"/>
      <c r="R52" s="241"/>
      <c r="S52" s="241">
        <v>123</v>
      </c>
      <c r="T52" s="241">
        <v>25</v>
      </c>
      <c r="U52" s="241">
        <v>20</v>
      </c>
    </row>
    <row r="53" spans="1:21" ht="12.75" customHeight="1">
      <c r="A53" s="52">
        <v>9</v>
      </c>
      <c r="B53" s="86" t="s">
        <v>86</v>
      </c>
      <c r="C53" s="53" t="s">
        <v>87</v>
      </c>
      <c r="D53" s="54">
        <v>25</v>
      </c>
      <c r="E53" s="55" t="s">
        <v>88</v>
      </c>
      <c r="F53" s="56">
        <f t="shared" si="2"/>
        <v>300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>
        <v>300</v>
      </c>
    </row>
    <row r="54" spans="1:21" ht="12.75" customHeight="1">
      <c r="A54" s="52">
        <v>10</v>
      </c>
      <c r="B54" s="88"/>
      <c r="C54" s="53" t="s">
        <v>89</v>
      </c>
      <c r="D54" s="54">
        <v>295</v>
      </c>
      <c r="E54" s="55" t="s">
        <v>90</v>
      </c>
      <c r="F54" s="56">
        <f t="shared" si="2"/>
        <v>347.5</v>
      </c>
      <c r="G54" s="57"/>
      <c r="H54" s="57"/>
      <c r="I54" s="57">
        <v>29</v>
      </c>
      <c r="J54" s="57"/>
      <c r="K54" s="57"/>
      <c r="L54" s="57"/>
      <c r="M54" s="57">
        <v>27.5</v>
      </c>
      <c r="N54" s="57"/>
      <c r="O54" s="57">
        <v>1</v>
      </c>
      <c r="P54" s="57">
        <v>13</v>
      </c>
      <c r="Q54" s="57"/>
      <c r="R54" s="57">
        <v>39</v>
      </c>
      <c r="S54" s="57">
        <v>73</v>
      </c>
      <c r="T54" s="57">
        <v>5</v>
      </c>
      <c r="U54" s="57">
        <v>160</v>
      </c>
    </row>
    <row r="55" spans="1:21" ht="12.75" customHeight="1">
      <c r="A55" s="52">
        <v>11</v>
      </c>
      <c r="B55" s="86" t="s">
        <v>91</v>
      </c>
      <c r="C55" s="38" t="s">
        <v>92</v>
      </c>
      <c r="D55" s="39">
        <v>600</v>
      </c>
      <c r="E55" s="40" t="s">
        <v>93</v>
      </c>
      <c r="F55" s="41">
        <f t="shared" si="2"/>
        <v>16</v>
      </c>
      <c r="G55" s="42">
        <v>3.5</v>
      </c>
      <c r="H55" s="42"/>
      <c r="I55" s="42"/>
      <c r="J55" s="42"/>
      <c r="K55" s="42"/>
      <c r="L55" s="42"/>
      <c r="M55" s="42"/>
      <c r="N55" s="42">
        <v>2</v>
      </c>
      <c r="O55" s="42"/>
      <c r="P55" s="42"/>
      <c r="Q55" s="42"/>
      <c r="R55" s="42"/>
      <c r="S55" s="42"/>
      <c r="T55" s="42"/>
      <c r="U55" s="155">
        <v>10.5</v>
      </c>
    </row>
    <row r="56" spans="1:26" ht="12.75" customHeight="1">
      <c r="A56" s="52">
        <v>12</v>
      </c>
      <c r="B56" s="87"/>
      <c r="C56" s="38" t="s">
        <v>94</v>
      </c>
      <c r="D56" s="39">
        <v>350</v>
      </c>
      <c r="E56" s="40" t="s">
        <v>80</v>
      </c>
      <c r="F56" s="41">
        <f t="shared" si="2"/>
        <v>6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155">
        <v>6</v>
      </c>
      <c r="W56" s="37"/>
      <c r="X56" s="37"/>
      <c r="Y56" s="37"/>
      <c r="Z56" s="37"/>
    </row>
    <row r="57" spans="1:21" ht="12.75" customHeight="1">
      <c r="A57" s="52">
        <v>13</v>
      </c>
      <c r="B57" s="87"/>
      <c r="C57" s="38" t="s">
        <v>95</v>
      </c>
      <c r="D57" s="39">
        <v>500</v>
      </c>
      <c r="E57" s="40" t="s">
        <v>80</v>
      </c>
      <c r="F57" s="41">
        <f t="shared" si="2"/>
        <v>20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155">
        <v>20</v>
      </c>
    </row>
    <row r="58" spans="1:21" ht="12.75" customHeight="1">
      <c r="A58" s="52">
        <v>14</v>
      </c>
      <c r="B58" s="88"/>
      <c r="C58" s="38" t="s">
        <v>96</v>
      </c>
      <c r="D58" s="39">
        <v>350</v>
      </c>
      <c r="E58" s="40" t="s">
        <v>80</v>
      </c>
      <c r="F58" s="41">
        <f t="shared" si="2"/>
        <v>8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155">
        <v>8</v>
      </c>
    </row>
    <row r="59" spans="1:21" ht="12.75" customHeight="1">
      <c r="A59" s="52">
        <v>15</v>
      </c>
      <c r="B59" s="86" t="s">
        <v>97</v>
      </c>
      <c r="C59" s="38" t="s">
        <v>98</v>
      </c>
      <c r="D59" s="39">
        <v>150</v>
      </c>
      <c r="E59" s="40" t="s">
        <v>30</v>
      </c>
      <c r="F59" s="41">
        <f t="shared" si="2"/>
        <v>211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v>35</v>
      </c>
      <c r="S59" s="42">
        <v>174</v>
      </c>
      <c r="T59" s="42"/>
      <c r="U59" s="42">
        <v>2</v>
      </c>
    </row>
    <row r="60" spans="1:21" ht="12.75" customHeight="1">
      <c r="A60" s="52">
        <v>16</v>
      </c>
      <c r="B60" s="88"/>
      <c r="C60" s="38" t="s">
        <v>99</v>
      </c>
      <c r="D60" s="39">
        <v>300</v>
      </c>
      <c r="E60" s="40" t="s">
        <v>30</v>
      </c>
      <c r="F60" s="41">
        <f t="shared" si="2"/>
        <v>161</v>
      </c>
      <c r="G60" s="42"/>
      <c r="H60" s="42"/>
      <c r="I60" s="42"/>
      <c r="J60" s="42"/>
      <c r="K60" s="42"/>
      <c r="L60" s="42"/>
      <c r="M60" s="42"/>
      <c r="N60" s="42"/>
      <c r="O60" s="42"/>
      <c r="P60" s="42">
        <v>10</v>
      </c>
      <c r="Q60" s="42">
        <v>14</v>
      </c>
      <c r="R60" s="42">
        <v>5</v>
      </c>
      <c r="S60" s="42">
        <v>100</v>
      </c>
      <c r="T60" s="42"/>
      <c r="U60" s="42">
        <v>32</v>
      </c>
    </row>
    <row r="61" spans="1:21" ht="12.75" customHeight="1">
      <c r="A61" s="52">
        <v>17</v>
      </c>
      <c r="B61" s="86" t="s">
        <v>100</v>
      </c>
      <c r="C61" s="222" t="s">
        <v>101</v>
      </c>
      <c r="D61" s="242">
        <v>22</v>
      </c>
      <c r="E61" s="224" t="s">
        <v>88</v>
      </c>
      <c r="F61" s="243">
        <f t="shared" si="2"/>
        <v>115</v>
      </c>
      <c r="G61" s="226"/>
      <c r="H61" s="226"/>
      <c r="I61" s="226"/>
      <c r="J61" s="226"/>
      <c r="K61" s="226">
        <v>72</v>
      </c>
      <c r="L61" s="226"/>
      <c r="M61" s="226">
        <v>20</v>
      </c>
      <c r="N61" s="226"/>
      <c r="O61" s="226"/>
      <c r="P61" s="226"/>
      <c r="Q61" s="226"/>
      <c r="R61" s="226"/>
      <c r="S61" s="226"/>
      <c r="T61" s="226">
        <v>0.5</v>
      </c>
      <c r="U61" s="226">
        <v>22.5</v>
      </c>
    </row>
    <row r="62" spans="1:21" ht="12.75" customHeight="1">
      <c r="A62" s="52">
        <v>18</v>
      </c>
      <c r="B62" s="88"/>
      <c r="C62" s="38" t="s">
        <v>102</v>
      </c>
      <c r="D62" s="39">
        <v>100</v>
      </c>
      <c r="E62" s="40" t="s">
        <v>45</v>
      </c>
      <c r="F62" s="41">
        <f t="shared" si="2"/>
        <v>98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>
        <v>62</v>
      </c>
      <c r="T62" s="42">
        <v>0.5</v>
      </c>
      <c r="U62" s="42">
        <v>35.5</v>
      </c>
    </row>
    <row r="63" spans="1:21" ht="12.75" customHeight="1">
      <c r="A63" s="52">
        <v>19</v>
      </c>
      <c r="B63" s="92" t="s">
        <v>103</v>
      </c>
      <c r="C63" s="38" t="s">
        <v>104</v>
      </c>
      <c r="D63" s="39">
        <v>690</v>
      </c>
      <c r="E63" s="40" t="s">
        <v>105</v>
      </c>
      <c r="F63" s="41">
        <f t="shared" si="2"/>
        <v>94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>
        <v>1</v>
      </c>
      <c r="U63" s="155">
        <v>93</v>
      </c>
    </row>
    <row r="64" spans="1:21" ht="12.75" customHeight="1">
      <c r="A64" s="52">
        <v>20</v>
      </c>
      <c r="B64" s="86" t="s">
        <v>106</v>
      </c>
      <c r="C64" s="38" t="s">
        <v>107</v>
      </c>
      <c r="D64" s="39">
        <v>600</v>
      </c>
      <c r="E64" s="40" t="s">
        <v>37</v>
      </c>
      <c r="F64" s="41">
        <f t="shared" si="2"/>
        <v>1.1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155">
        <v>1.1</v>
      </c>
    </row>
    <row r="65" spans="1:21" ht="12.75" customHeight="1">
      <c r="A65" s="52">
        <v>21</v>
      </c>
      <c r="B65" s="88"/>
      <c r="C65" s="38" t="s">
        <v>108</v>
      </c>
      <c r="D65" s="39">
        <v>800</v>
      </c>
      <c r="E65" s="40" t="s">
        <v>37</v>
      </c>
      <c r="F65" s="41">
        <f t="shared" si="2"/>
        <v>0.7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155">
        <v>0.7</v>
      </c>
    </row>
    <row r="66" spans="1:21" ht="12.75" customHeight="1">
      <c r="A66" s="52">
        <v>22</v>
      </c>
      <c r="B66" s="86" t="s">
        <v>109</v>
      </c>
      <c r="C66" s="38" t="s">
        <v>110</v>
      </c>
      <c r="D66" s="39">
        <v>500</v>
      </c>
      <c r="E66" s="40" t="s">
        <v>80</v>
      </c>
      <c r="F66" s="41">
        <f t="shared" si="2"/>
        <v>11.4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155">
        <v>11.4</v>
      </c>
    </row>
    <row r="67" spans="1:21" ht="12.75" customHeight="1">
      <c r="A67" s="52">
        <v>23</v>
      </c>
      <c r="B67" s="87"/>
      <c r="C67" s="38" t="s">
        <v>111</v>
      </c>
      <c r="D67" s="39">
        <v>550</v>
      </c>
      <c r="E67" s="40" t="s">
        <v>80</v>
      </c>
      <c r="F67" s="41">
        <f t="shared" si="2"/>
        <v>11.4</v>
      </c>
      <c r="G67" s="42"/>
      <c r="H67" s="42"/>
      <c r="I67" s="42"/>
      <c r="J67" s="42">
        <v>2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155">
        <v>9.4</v>
      </c>
    </row>
    <row r="68" spans="1:21" ht="12.75" customHeight="1">
      <c r="A68" s="52">
        <v>24</v>
      </c>
      <c r="B68" s="88"/>
      <c r="C68" s="38" t="s">
        <v>112</v>
      </c>
      <c r="D68" s="39">
        <v>550</v>
      </c>
      <c r="E68" s="40" t="s">
        <v>80</v>
      </c>
      <c r="F68" s="41">
        <f t="shared" si="2"/>
        <v>3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155">
        <v>3</v>
      </c>
    </row>
    <row r="69" spans="1:21" ht="12.75" customHeight="1">
      <c r="A69" s="52">
        <v>25</v>
      </c>
      <c r="B69" s="93" t="s">
        <v>113</v>
      </c>
      <c r="C69" s="38" t="s">
        <v>114</v>
      </c>
      <c r="D69" s="39">
        <v>150</v>
      </c>
      <c r="E69" s="40" t="s">
        <v>115</v>
      </c>
      <c r="F69" s="41">
        <f t="shared" si="2"/>
        <v>372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>
        <v>290</v>
      </c>
      <c r="T69" s="42">
        <v>10</v>
      </c>
      <c r="U69" s="155">
        <v>72</v>
      </c>
    </row>
    <row r="70" spans="1:21" ht="12.75" customHeight="1">
      <c r="A70" s="84">
        <v>26</v>
      </c>
      <c r="B70" s="171" t="s">
        <v>116</v>
      </c>
      <c r="C70" s="172" t="s">
        <v>117</v>
      </c>
      <c r="D70" s="173">
        <v>200</v>
      </c>
      <c r="E70" s="174" t="s">
        <v>115</v>
      </c>
      <c r="F70" s="167">
        <f t="shared" si="2"/>
        <v>412</v>
      </c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>
        <v>45</v>
      </c>
      <c r="R70" s="175">
        <v>5</v>
      </c>
      <c r="S70" s="175"/>
      <c r="T70" s="175">
        <v>1</v>
      </c>
      <c r="U70" s="176">
        <v>361</v>
      </c>
    </row>
    <row r="71" spans="1:21" ht="12.75" customHeight="1">
      <c r="A71" s="284" t="s">
        <v>118</v>
      </c>
      <c r="B71" s="284"/>
      <c r="C71" s="284"/>
      <c r="D71" s="284"/>
      <c r="E71" s="284"/>
      <c r="F71" s="179">
        <f aca="true" t="shared" si="3" ref="F71:U71">SUM(F45:F70)</f>
        <v>3392.2</v>
      </c>
      <c r="G71" s="179">
        <f t="shared" si="3"/>
        <v>49.5</v>
      </c>
      <c r="H71" s="179">
        <f t="shared" si="3"/>
        <v>18</v>
      </c>
      <c r="I71" s="179">
        <f t="shared" si="3"/>
        <v>70.9</v>
      </c>
      <c r="J71" s="179">
        <f t="shared" si="3"/>
        <v>72.1</v>
      </c>
      <c r="K71" s="179">
        <f t="shared" si="3"/>
        <v>242</v>
      </c>
      <c r="L71" s="179">
        <f t="shared" si="3"/>
        <v>0</v>
      </c>
      <c r="M71" s="179">
        <f t="shared" si="3"/>
        <v>47.5</v>
      </c>
      <c r="N71" s="179">
        <f t="shared" si="3"/>
        <v>49</v>
      </c>
      <c r="O71" s="179">
        <f t="shared" si="3"/>
        <v>2.3</v>
      </c>
      <c r="P71" s="179">
        <f t="shared" si="3"/>
        <v>23</v>
      </c>
      <c r="Q71" s="179">
        <f t="shared" si="3"/>
        <v>59</v>
      </c>
      <c r="R71" s="179">
        <f t="shared" si="3"/>
        <v>147</v>
      </c>
      <c r="S71" s="179">
        <f t="shared" si="3"/>
        <v>1199</v>
      </c>
      <c r="T71" s="179">
        <f t="shared" si="3"/>
        <v>64.1</v>
      </c>
      <c r="U71" s="179">
        <f t="shared" si="3"/>
        <v>1348.8000000000002</v>
      </c>
    </row>
    <row r="72" spans="1:21" ht="12.75" customHeight="1">
      <c r="A72" s="285" t="s">
        <v>366</v>
      </c>
      <c r="B72" s="285"/>
      <c r="C72" s="285"/>
      <c r="D72" s="285"/>
      <c r="E72" s="285"/>
      <c r="F72" s="180">
        <f>SUM(G72:U72)</f>
        <v>100</v>
      </c>
      <c r="G72" s="181">
        <f>G71/F71*100</f>
        <v>1.4592299982312364</v>
      </c>
      <c r="H72" s="181">
        <f>H71/F71*100</f>
        <v>0.5306290902659041</v>
      </c>
      <c r="I72" s="181">
        <f>I71/F71*100</f>
        <v>2.090089027769589</v>
      </c>
      <c r="J72" s="181">
        <f>J71/F71*100</f>
        <v>2.1254643004539826</v>
      </c>
      <c r="K72" s="181">
        <f>K71/F71*100</f>
        <v>7.134013324686045</v>
      </c>
      <c r="L72" s="181">
        <f>L71/F71*100</f>
        <v>0</v>
      </c>
      <c r="M72" s="181">
        <f>M71/F71*100</f>
        <v>1.4002712104239137</v>
      </c>
      <c r="N72" s="181">
        <f>N71/F71*100</f>
        <v>1.4444903012794057</v>
      </c>
      <c r="O72" s="181">
        <f>O71/F71*100</f>
        <v>0.06780260597842108</v>
      </c>
      <c r="P72" s="181">
        <f>P71/F71*100</f>
        <v>0.6780260597842109</v>
      </c>
      <c r="Q72" s="181">
        <f>Q71/F71*100</f>
        <v>1.7392842403160191</v>
      </c>
      <c r="R72" s="181">
        <f>R71/F71*100</f>
        <v>4.333470903838217</v>
      </c>
      <c r="S72" s="181">
        <f>S71/F71*100</f>
        <v>35.34579329048995</v>
      </c>
      <c r="T72" s="181">
        <f>T71/F71*100</f>
        <v>1.889629149224692</v>
      </c>
      <c r="U72" s="181">
        <f>U71/F71*100</f>
        <v>39.76180649725842</v>
      </c>
    </row>
    <row r="73" spans="1:21" ht="12.75" customHeight="1">
      <c r="A73" s="177">
        <v>1</v>
      </c>
      <c r="B73" s="178" t="s">
        <v>78</v>
      </c>
      <c r="C73" s="233" t="s">
        <v>79</v>
      </c>
      <c r="D73" s="244">
        <v>200</v>
      </c>
      <c r="E73" s="245" t="s">
        <v>80</v>
      </c>
      <c r="F73" s="246">
        <f>SUM(G73:U73)</f>
        <v>229</v>
      </c>
      <c r="G73" s="247">
        <v>2.5</v>
      </c>
      <c r="H73" s="236">
        <v>6</v>
      </c>
      <c r="I73" s="236">
        <v>11</v>
      </c>
      <c r="J73" s="236"/>
      <c r="K73" s="236"/>
      <c r="L73" s="236"/>
      <c r="M73" s="236">
        <v>15</v>
      </c>
      <c r="N73" s="236">
        <v>140.5</v>
      </c>
      <c r="O73" s="236"/>
      <c r="P73" s="236"/>
      <c r="Q73" s="236">
        <v>5</v>
      </c>
      <c r="R73" s="236"/>
      <c r="S73" s="236">
        <v>35</v>
      </c>
      <c r="T73" s="236">
        <v>10</v>
      </c>
      <c r="U73" s="236">
        <v>4</v>
      </c>
    </row>
    <row r="74" spans="1:21" ht="24">
      <c r="A74" s="156">
        <v>2</v>
      </c>
      <c r="B74" s="138" t="s">
        <v>119</v>
      </c>
      <c r="C74" s="96" t="s">
        <v>120</v>
      </c>
      <c r="D74" s="97">
        <v>50</v>
      </c>
      <c r="E74" s="98" t="s">
        <v>121</v>
      </c>
      <c r="F74" s="94">
        <f>SUM(G74:U74)</f>
        <v>119</v>
      </c>
      <c r="G74" s="99">
        <v>0.5</v>
      </c>
      <c r="H74" s="99"/>
      <c r="I74" s="99">
        <v>35</v>
      </c>
      <c r="J74" s="99"/>
      <c r="K74" s="99"/>
      <c r="L74" s="99"/>
      <c r="M74" s="99">
        <v>2</v>
      </c>
      <c r="N74" s="99"/>
      <c r="O74" s="99">
        <v>1</v>
      </c>
      <c r="P74" s="99"/>
      <c r="Q74" s="99"/>
      <c r="R74" s="99">
        <v>24</v>
      </c>
      <c r="S74" s="99"/>
      <c r="T74" s="99">
        <v>5</v>
      </c>
      <c r="U74" s="157">
        <v>51.5</v>
      </c>
    </row>
    <row r="75" spans="1:21" ht="12.75">
      <c r="A75" s="158">
        <v>3</v>
      </c>
      <c r="B75" s="100"/>
      <c r="C75" s="101" t="s">
        <v>122</v>
      </c>
      <c r="D75" s="102">
        <v>100</v>
      </c>
      <c r="E75" s="58" t="s">
        <v>8</v>
      </c>
      <c r="F75" s="95">
        <f aca="true" t="shared" si="4" ref="F75:F88">SUM(G75:U75)</f>
        <v>160</v>
      </c>
      <c r="G75" s="103">
        <v>0.5</v>
      </c>
      <c r="H75" s="103"/>
      <c r="I75" s="103">
        <v>41</v>
      </c>
      <c r="J75" s="103"/>
      <c r="K75" s="103"/>
      <c r="L75" s="103"/>
      <c r="M75" s="103">
        <v>6</v>
      </c>
      <c r="N75" s="103"/>
      <c r="O75" s="103"/>
      <c r="P75" s="103"/>
      <c r="Q75" s="103"/>
      <c r="R75" s="103">
        <v>10</v>
      </c>
      <c r="S75" s="103"/>
      <c r="T75" s="103">
        <v>30</v>
      </c>
      <c r="U75" s="159">
        <v>72.5</v>
      </c>
    </row>
    <row r="76" spans="1:21" ht="24">
      <c r="A76" s="177">
        <v>4</v>
      </c>
      <c r="B76" s="294" t="s">
        <v>123</v>
      </c>
      <c r="C76" s="140" t="s">
        <v>124</v>
      </c>
      <c r="D76" s="141">
        <v>200</v>
      </c>
      <c r="E76" s="142" t="s">
        <v>125</v>
      </c>
      <c r="F76" s="143">
        <f t="shared" si="4"/>
        <v>16</v>
      </c>
      <c r="G76" s="144">
        <v>8.8</v>
      </c>
      <c r="H76" s="144"/>
      <c r="I76" s="144"/>
      <c r="J76" s="144">
        <v>3.6</v>
      </c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60">
        <v>3.6</v>
      </c>
    </row>
    <row r="77" spans="1:21" ht="21" customHeight="1">
      <c r="A77" s="156">
        <v>5</v>
      </c>
      <c r="B77" s="295"/>
      <c r="C77" s="101" t="s">
        <v>126</v>
      </c>
      <c r="D77" s="104">
        <v>10</v>
      </c>
      <c r="E77" s="58" t="s">
        <v>128</v>
      </c>
      <c r="F77" s="95">
        <f t="shared" si="4"/>
        <v>27</v>
      </c>
      <c r="G77" s="103">
        <v>5</v>
      </c>
      <c r="H77" s="103"/>
      <c r="I77" s="103"/>
      <c r="J77" s="103"/>
      <c r="K77" s="103"/>
      <c r="L77" s="103"/>
      <c r="M77" s="103"/>
      <c r="N77" s="103">
        <v>22</v>
      </c>
      <c r="O77" s="103"/>
      <c r="P77" s="103"/>
      <c r="Q77" s="103"/>
      <c r="R77" s="103"/>
      <c r="S77" s="103"/>
      <c r="T77" s="103"/>
      <c r="U77" s="159">
        <v>0</v>
      </c>
    </row>
    <row r="78" spans="1:21" ht="24">
      <c r="A78" s="158">
        <v>6</v>
      </c>
      <c r="B78" s="100"/>
      <c r="C78" s="101" t="s">
        <v>127</v>
      </c>
      <c r="D78" s="104">
        <v>10</v>
      </c>
      <c r="E78" s="58" t="s">
        <v>128</v>
      </c>
      <c r="F78" s="95">
        <f t="shared" si="4"/>
        <v>15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59">
        <v>15</v>
      </c>
    </row>
    <row r="79" spans="1:21" ht="24">
      <c r="A79" s="177">
        <v>7</v>
      </c>
      <c r="B79" s="105" t="s">
        <v>129</v>
      </c>
      <c r="C79" s="101" t="s">
        <v>130</v>
      </c>
      <c r="D79" s="104">
        <v>300</v>
      </c>
      <c r="E79" s="58" t="s">
        <v>45</v>
      </c>
      <c r="F79" s="95">
        <f t="shared" si="4"/>
        <v>100</v>
      </c>
      <c r="G79" s="103">
        <v>16</v>
      </c>
      <c r="H79" s="103"/>
      <c r="I79" s="103"/>
      <c r="J79" s="103">
        <v>2</v>
      </c>
      <c r="K79" s="103"/>
      <c r="L79" s="103"/>
      <c r="M79" s="103"/>
      <c r="N79" s="103"/>
      <c r="O79" s="103"/>
      <c r="P79" s="103">
        <v>12</v>
      </c>
      <c r="Q79" s="103">
        <v>0</v>
      </c>
      <c r="R79" s="103">
        <v>0</v>
      </c>
      <c r="S79" s="103">
        <v>65</v>
      </c>
      <c r="T79" s="103">
        <v>1</v>
      </c>
      <c r="U79" s="159">
        <v>4</v>
      </c>
    </row>
    <row r="80" spans="1:21" ht="12.75">
      <c r="A80" s="156">
        <v>8</v>
      </c>
      <c r="B80" s="105" t="s">
        <v>131</v>
      </c>
      <c r="C80" s="101" t="s">
        <v>132</v>
      </c>
      <c r="D80" s="104">
        <v>100</v>
      </c>
      <c r="E80" s="58" t="s">
        <v>133</v>
      </c>
      <c r="F80" s="95">
        <f t="shared" si="4"/>
        <v>82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>
        <v>61.5</v>
      </c>
      <c r="T80" s="103"/>
      <c r="U80" s="159">
        <v>20.5</v>
      </c>
    </row>
    <row r="81" spans="1:21" ht="24">
      <c r="A81" s="158">
        <v>9</v>
      </c>
      <c r="B81" s="105" t="s">
        <v>134</v>
      </c>
      <c r="C81" s="101" t="s">
        <v>135</v>
      </c>
      <c r="D81" s="104">
        <v>150</v>
      </c>
      <c r="E81" s="58" t="s">
        <v>45</v>
      </c>
      <c r="F81" s="95">
        <f t="shared" si="4"/>
        <v>50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>
        <v>28</v>
      </c>
      <c r="T81" s="103"/>
      <c r="U81" s="159">
        <v>22</v>
      </c>
    </row>
    <row r="82" spans="1:26" ht="24">
      <c r="A82" s="177">
        <v>10</v>
      </c>
      <c r="B82" s="105" t="s">
        <v>136</v>
      </c>
      <c r="C82" s="248" t="s">
        <v>137</v>
      </c>
      <c r="D82" s="249">
        <v>250</v>
      </c>
      <c r="E82" s="250" t="s">
        <v>45</v>
      </c>
      <c r="F82" s="251">
        <f t="shared" si="4"/>
        <v>283</v>
      </c>
      <c r="G82" s="252">
        <v>18.5</v>
      </c>
      <c r="H82" s="252"/>
      <c r="I82" s="252">
        <v>22</v>
      </c>
      <c r="J82" s="252">
        <v>9</v>
      </c>
      <c r="K82" s="252"/>
      <c r="L82" s="252"/>
      <c r="M82" s="252"/>
      <c r="N82" s="252">
        <v>32.5</v>
      </c>
      <c r="O82" s="252"/>
      <c r="P82" s="252"/>
      <c r="Q82" s="252"/>
      <c r="R82" s="252"/>
      <c r="S82" s="252"/>
      <c r="T82" s="252"/>
      <c r="U82" s="253">
        <v>201</v>
      </c>
      <c r="W82" s="36"/>
      <c r="X82" s="37"/>
      <c r="Y82" s="37"/>
      <c r="Z82" s="37"/>
    </row>
    <row r="83" spans="1:26" ht="24">
      <c r="A83" s="156">
        <v>11</v>
      </c>
      <c r="B83" s="105" t="s">
        <v>138</v>
      </c>
      <c r="C83" s="101" t="s">
        <v>139</v>
      </c>
      <c r="D83" s="104">
        <v>200</v>
      </c>
      <c r="E83" s="58" t="s">
        <v>45</v>
      </c>
      <c r="F83" s="95">
        <f t="shared" si="4"/>
        <v>215</v>
      </c>
      <c r="G83" s="103"/>
      <c r="H83" s="103"/>
      <c r="I83" s="103">
        <v>2</v>
      </c>
      <c r="J83" s="103">
        <v>2</v>
      </c>
      <c r="K83" s="103"/>
      <c r="L83" s="103"/>
      <c r="M83" s="103"/>
      <c r="N83" s="103"/>
      <c r="O83" s="103"/>
      <c r="P83" s="103"/>
      <c r="Q83" s="103"/>
      <c r="R83" s="103"/>
      <c r="S83" s="103">
        <v>211</v>
      </c>
      <c r="T83" s="103"/>
      <c r="U83" s="159"/>
      <c r="W83" s="37"/>
      <c r="X83" s="37"/>
      <c r="Y83" s="37"/>
      <c r="Z83" s="37"/>
    </row>
    <row r="84" spans="1:26" ht="12.75">
      <c r="A84" s="158">
        <v>12</v>
      </c>
      <c r="B84" s="105" t="s">
        <v>140</v>
      </c>
      <c r="C84" s="101" t="s">
        <v>141</v>
      </c>
      <c r="D84" s="104">
        <v>230</v>
      </c>
      <c r="E84" s="58" t="s">
        <v>142</v>
      </c>
      <c r="F84" s="95">
        <f>SUM(G84:U84)</f>
        <v>399</v>
      </c>
      <c r="G84" s="103">
        <v>7</v>
      </c>
      <c r="H84" s="103"/>
      <c r="I84" s="103">
        <v>65</v>
      </c>
      <c r="J84" s="103">
        <v>8</v>
      </c>
      <c r="K84" s="103"/>
      <c r="L84" s="103"/>
      <c r="M84" s="103"/>
      <c r="N84" s="103"/>
      <c r="O84" s="103"/>
      <c r="P84" s="103"/>
      <c r="Q84" s="103"/>
      <c r="R84" s="103">
        <v>20</v>
      </c>
      <c r="S84" s="103">
        <v>258.6</v>
      </c>
      <c r="T84" s="103">
        <v>16</v>
      </c>
      <c r="U84" s="159">
        <v>24.4</v>
      </c>
      <c r="W84" s="37"/>
      <c r="X84" s="37"/>
      <c r="Y84" s="37"/>
      <c r="Z84" s="37"/>
    </row>
    <row r="85" spans="1:26" ht="12.75">
      <c r="A85" s="177">
        <v>13</v>
      </c>
      <c r="B85" s="105" t="s">
        <v>143</v>
      </c>
      <c r="C85" s="248" t="s">
        <v>144</v>
      </c>
      <c r="D85" s="249">
        <v>350</v>
      </c>
      <c r="E85" s="250" t="s">
        <v>37</v>
      </c>
      <c r="F85" s="251">
        <f t="shared" si="4"/>
        <v>90</v>
      </c>
      <c r="G85" s="252">
        <v>19.2</v>
      </c>
      <c r="H85" s="252">
        <v>1.1</v>
      </c>
      <c r="I85" s="252">
        <v>14.5</v>
      </c>
      <c r="J85" s="252">
        <v>15.5</v>
      </c>
      <c r="K85" s="252"/>
      <c r="L85" s="252">
        <v>1</v>
      </c>
      <c r="M85" s="252"/>
      <c r="N85" s="252">
        <v>27</v>
      </c>
      <c r="O85" s="252"/>
      <c r="P85" s="252"/>
      <c r="Q85" s="252">
        <v>2.4</v>
      </c>
      <c r="R85" s="252"/>
      <c r="S85" s="252"/>
      <c r="T85" s="252">
        <v>1</v>
      </c>
      <c r="U85" s="253">
        <v>8.3</v>
      </c>
      <c r="W85" s="37"/>
      <c r="X85" s="37"/>
      <c r="Y85" s="37"/>
      <c r="Z85" s="37"/>
    </row>
    <row r="86" spans="1:26" ht="12.75">
      <c r="A86" s="156">
        <v>14</v>
      </c>
      <c r="B86" s="105" t="s">
        <v>145</v>
      </c>
      <c r="C86" s="106" t="s">
        <v>146</v>
      </c>
      <c r="D86" s="104">
        <v>150</v>
      </c>
      <c r="E86" s="58" t="s">
        <v>8</v>
      </c>
      <c r="F86" s="95">
        <f t="shared" si="4"/>
        <v>260</v>
      </c>
      <c r="G86" s="103">
        <v>15.5</v>
      </c>
      <c r="H86" s="103"/>
      <c r="I86" s="103">
        <v>4.3</v>
      </c>
      <c r="J86" s="103">
        <v>2</v>
      </c>
      <c r="K86" s="103">
        <v>4.2</v>
      </c>
      <c r="L86" s="103"/>
      <c r="M86" s="103"/>
      <c r="N86" s="103">
        <v>50</v>
      </c>
      <c r="O86" s="103">
        <v>4</v>
      </c>
      <c r="P86" s="103">
        <v>20</v>
      </c>
      <c r="Q86" s="103">
        <v>20</v>
      </c>
      <c r="R86" s="103">
        <v>20</v>
      </c>
      <c r="S86" s="103">
        <v>40</v>
      </c>
      <c r="T86" s="103">
        <v>3</v>
      </c>
      <c r="U86" s="159">
        <v>77</v>
      </c>
      <c r="W86" s="36"/>
      <c r="X86" s="37"/>
      <c r="Y86" s="37"/>
      <c r="Z86" s="37"/>
    </row>
    <row r="87" spans="1:26" ht="24">
      <c r="A87" s="158">
        <v>15</v>
      </c>
      <c r="B87" s="131" t="s">
        <v>147</v>
      </c>
      <c r="C87" s="106" t="s">
        <v>148</v>
      </c>
      <c r="D87" s="104">
        <v>300</v>
      </c>
      <c r="E87" s="58" t="s">
        <v>45</v>
      </c>
      <c r="F87" s="95">
        <f t="shared" si="4"/>
        <v>257</v>
      </c>
      <c r="G87" s="103"/>
      <c r="H87" s="103"/>
      <c r="I87" s="103">
        <v>10</v>
      </c>
      <c r="J87" s="103">
        <v>4</v>
      </c>
      <c r="K87" s="103"/>
      <c r="L87" s="103"/>
      <c r="M87" s="103"/>
      <c r="N87" s="103"/>
      <c r="O87" s="103"/>
      <c r="P87" s="103"/>
      <c r="Q87" s="103"/>
      <c r="R87" s="103">
        <v>39</v>
      </c>
      <c r="S87" s="103">
        <v>160</v>
      </c>
      <c r="T87" s="103">
        <v>6</v>
      </c>
      <c r="U87" s="159">
        <v>38</v>
      </c>
      <c r="W87" s="37"/>
      <c r="X87" s="37"/>
      <c r="Y87" s="37"/>
      <c r="Z87" s="37"/>
    </row>
    <row r="88" spans="1:21" ht="24">
      <c r="A88" s="177">
        <v>16</v>
      </c>
      <c r="B88" s="138"/>
      <c r="C88" s="182" t="s">
        <v>149</v>
      </c>
      <c r="D88" s="183">
        <v>250</v>
      </c>
      <c r="E88" s="184" t="s">
        <v>45</v>
      </c>
      <c r="F88" s="185">
        <f t="shared" si="4"/>
        <v>137</v>
      </c>
      <c r="G88" s="186"/>
      <c r="H88" s="186"/>
      <c r="I88" s="186">
        <v>58.3</v>
      </c>
      <c r="J88" s="186"/>
      <c r="K88" s="186"/>
      <c r="L88" s="186"/>
      <c r="M88" s="186"/>
      <c r="N88" s="186"/>
      <c r="O88" s="186"/>
      <c r="P88" s="186"/>
      <c r="Q88" s="186"/>
      <c r="R88" s="186"/>
      <c r="S88" s="186">
        <v>37.3</v>
      </c>
      <c r="T88" s="186"/>
      <c r="U88" s="187">
        <v>41.400000000000006</v>
      </c>
    </row>
    <row r="89" spans="1:21" ht="12.75">
      <c r="A89" s="296" t="s">
        <v>150</v>
      </c>
      <c r="B89" s="297"/>
      <c r="C89" s="297"/>
      <c r="D89" s="297"/>
      <c r="E89" s="297"/>
      <c r="F89" s="188">
        <f aca="true" t="shared" si="5" ref="F89:U89">SUM(F73:F88)</f>
        <v>2439</v>
      </c>
      <c r="G89" s="188">
        <f t="shared" si="5"/>
        <v>93.5</v>
      </c>
      <c r="H89" s="188">
        <f t="shared" si="5"/>
        <v>7.1</v>
      </c>
      <c r="I89" s="188">
        <f t="shared" si="5"/>
        <v>263.1</v>
      </c>
      <c r="J89" s="188">
        <f t="shared" si="5"/>
        <v>46.1</v>
      </c>
      <c r="K89" s="188">
        <f t="shared" si="5"/>
        <v>4.2</v>
      </c>
      <c r="L89" s="188">
        <f t="shared" si="5"/>
        <v>1</v>
      </c>
      <c r="M89" s="188">
        <f t="shared" si="5"/>
        <v>23</v>
      </c>
      <c r="N89" s="188">
        <f t="shared" si="5"/>
        <v>272</v>
      </c>
      <c r="O89" s="188">
        <f t="shared" si="5"/>
        <v>5</v>
      </c>
      <c r="P89" s="188">
        <f t="shared" si="5"/>
        <v>32</v>
      </c>
      <c r="Q89" s="188">
        <f t="shared" si="5"/>
        <v>27.4</v>
      </c>
      <c r="R89" s="188">
        <f t="shared" si="5"/>
        <v>113</v>
      </c>
      <c r="S89" s="188">
        <f t="shared" si="5"/>
        <v>896.4</v>
      </c>
      <c r="T89" s="188">
        <f t="shared" si="5"/>
        <v>72</v>
      </c>
      <c r="U89" s="189">
        <f t="shared" si="5"/>
        <v>583.1999999999999</v>
      </c>
    </row>
    <row r="90" spans="1:21" ht="12.75">
      <c r="A90" s="298" t="s">
        <v>366</v>
      </c>
      <c r="B90" s="299"/>
      <c r="C90" s="299"/>
      <c r="D90" s="299"/>
      <c r="E90" s="299"/>
      <c r="F90" s="190">
        <f>SUM(G90:U90)</f>
        <v>100</v>
      </c>
      <c r="G90" s="191">
        <f>G89/F89%</f>
        <v>3.833538335383354</v>
      </c>
      <c r="H90" s="191">
        <f>H89/F89*100</f>
        <v>0.2911029110291103</v>
      </c>
      <c r="I90" s="191">
        <f>I89/F89*100</f>
        <v>10.787207872078723</v>
      </c>
      <c r="J90" s="191">
        <f>J89/F89*100</f>
        <v>1.890118901189012</v>
      </c>
      <c r="K90" s="191">
        <f>K89/F89*100</f>
        <v>0.17220172201722017</v>
      </c>
      <c r="L90" s="191">
        <f>L89/F89*100</f>
        <v>0.04100041000410004</v>
      </c>
      <c r="M90" s="191">
        <f>M89/F89*100</f>
        <v>0.943009430094301</v>
      </c>
      <c r="N90" s="191">
        <f>N89/F89*100</f>
        <v>11.152111521115211</v>
      </c>
      <c r="O90" s="191">
        <f>O89/F89*100</f>
        <v>0.2050020500205002</v>
      </c>
      <c r="P90" s="191">
        <f>P89/F89*100</f>
        <v>1.3120131201312013</v>
      </c>
      <c r="Q90" s="191">
        <f>Q89/F89*100</f>
        <v>1.123411234112341</v>
      </c>
      <c r="R90" s="191">
        <f>R89/F89*100</f>
        <v>4.633046330463304</v>
      </c>
      <c r="S90" s="191">
        <f>S89/F89*100</f>
        <v>36.75276752767528</v>
      </c>
      <c r="T90" s="191">
        <f>T89/F89*100</f>
        <v>2.952029520295203</v>
      </c>
      <c r="U90" s="192">
        <f>U89/F89*100</f>
        <v>23.911439114391143</v>
      </c>
    </row>
    <row r="91" spans="1:21" ht="12.75">
      <c r="A91" s="161">
        <v>1</v>
      </c>
      <c r="B91" s="107" t="s">
        <v>151</v>
      </c>
      <c r="C91" s="107" t="s">
        <v>152</v>
      </c>
      <c r="D91" s="108">
        <v>100</v>
      </c>
      <c r="E91" s="108" t="s">
        <v>153</v>
      </c>
      <c r="F91" s="195">
        <f>SUM(G91:U91)</f>
        <v>186.16</v>
      </c>
      <c r="G91" s="110">
        <v>10</v>
      </c>
      <c r="H91" s="110"/>
      <c r="I91" s="110">
        <v>24</v>
      </c>
      <c r="J91" s="110"/>
      <c r="K91" s="110"/>
      <c r="L91" s="110"/>
      <c r="M91" s="110"/>
      <c r="N91" s="110">
        <v>12</v>
      </c>
      <c r="O91" s="110"/>
      <c r="P91" s="110"/>
      <c r="Q91" s="110"/>
      <c r="R91" s="110"/>
      <c r="S91" s="110">
        <v>100</v>
      </c>
      <c r="T91" s="110">
        <v>5</v>
      </c>
      <c r="U91" s="110">
        <v>35.16</v>
      </c>
    </row>
    <row r="92" spans="1:21" ht="12.75" customHeight="1">
      <c r="A92" s="162">
        <v>2</v>
      </c>
      <c r="B92" s="50" t="s">
        <v>154</v>
      </c>
      <c r="C92" s="50" t="s">
        <v>155</v>
      </c>
      <c r="D92" s="52">
        <v>6</v>
      </c>
      <c r="E92" s="52" t="s">
        <v>156</v>
      </c>
      <c r="F92" s="109">
        <f aca="true" t="shared" si="6" ref="F92:F120">SUM(G92:U92)</f>
        <v>41.702</v>
      </c>
      <c r="G92" s="49">
        <v>2</v>
      </c>
      <c r="H92" s="49"/>
      <c r="I92" s="49">
        <v>10</v>
      </c>
      <c r="J92" s="49"/>
      <c r="K92" s="49"/>
      <c r="L92" s="49"/>
      <c r="M92" s="49"/>
      <c r="N92" s="49">
        <v>16</v>
      </c>
      <c r="O92" s="49">
        <v>1</v>
      </c>
      <c r="P92" s="49"/>
      <c r="Q92" s="49"/>
      <c r="R92" s="49"/>
      <c r="S92" s="49"/>
      <c r="T92" s="49">
        <v>5</v>
      </c>
      <c r="U92" s="49">
        <v>7.702</v>
      </c>
    </row>
    <row r="93" spans="1:21" ht="24">
      <c r="A93" s="161">
        <v>3</v>
      </c>
      <c r="B93" s="282" t="s">
        <v>157</v>
      </c>
      <c r="C93" s="50" t="s">
        <v>157</v>
      </c>
      <c r="D93" s="52">
        <v>150</v>
      </c>
      <c r="E93" s="52" t="s">
        <v>158</v>
      </c>
      <c r="F93" s="109">
        <f t="shared" si="6"/>
        <v>58.781000000000006</v>
      </c>
      <c r="G93" s="49"/>
      <c r="H93" s="49"/>
      <c r="I93" s="49">
        <v>11.16</v>
      </c>
      <c r="J93" s="49"/>
      <c r="K93" s="49"/>
      <c r="L93" s="49"/>
      <c r="M93" s="49"/>
      <c r="N93" s="49">
        <v>27.1</v>
      </c>
      <c r="O93" s="49"/>
      <c r="P93" s="49"/>
      <c r="Q93" s="49">
        <v>9</v>
      </c>
      <c r="R93" s="49"/>
      <c r="S93" s="49"/>
      <c r="T93" s="49"/>
      <c r="U93" s="49">
        <v>11.521</v>
      </c>
    </row>
    <row r="94" spans="1:21" ht="24">
      <c r="A94" s="162">
        <v>4</v>
      </c>
      <c r="B94" s="283"/>
      <c r="C94" s="50" t="s">
        <v>159</v>
      </c>
      <c r="D94" s="52">
        <v>250</v>
      </c>
      <c r="E94" s="52" t="s">
        <v>158</v>
      </c>
      <c r="F94" s="109">
        <f t="shared" si="6"/>
        <v>37.077</v>
      </c>
      <c r="G94" s="49">
        <v>1</v>
      </c>
      <c r="H94" s="49"/>
      <c r="I94" s="49">
        <v>9.1</v>
      </c>
      <c r="J94" s="49"/>
      <c r="K94" s="49"/>
      <c r="L94" s="49"/>
      <c r="M94" s="49"/>
      <c r="N94" s="49">
        <v>9.477</v>
      </c>
      <c r="O94" s="49"/>
      <c r="P94" s="49"/>
      <c r="Q94" s="49"/>
      <c r="R94" s="49"/>
      <c r="S94" s="49"/>
      <c r="T94" s="49">
        <v>0.5</v>
      </c>
      <c r="U94" s="49">
        <v>17</v>
      </c>
    </row>
    <row r="95" spans="1:21" ht="24">
      <c r="A95" s="161">
        <v>5</v>
      </c>
      <c r="B95" s="50" t="s">
        <v>160</v>
      </c>
      <c r="C95" s="50" t="s">
        <v>161</v>
      </c>
      <c r="D95" s="52">
        <v>100</v>
      </c>
      <c r="E95" s="52" t="s">
        <v>162</v>
      </c>
      <c r="F95" s="113">
        <f t="shared" si="6"/>
        <v>89.844</v>
      </c>
      <c r="G95" s="49">
        <v>0.7</v>
      </c>
      <c r="H95" s="49"/>
      <c r="I95" s="49">
        <v>3</v>
      </c>
      <c r="J95" s="49"/>
      <c r="K95" s="49"/>
      <c r="L95" s="49"/>
      <c r="M95" s="49"/>
      <c r="N95" s="49">
        <v>1.5</v>
      </c>
      <c r="O95" s="49"/>
      <c r="P95" s="49"/>
      <c r="Q95" s="49"/>
      <c r="R95" s="49"/>
      <c r="S95" s="49">
        <v>43</v>
      </c>
      <c r="T95" s="49">
        <v>3</v>
      </c>
      <c r="U95" s="49">
        <v>38.644</v>
      </c>
    </row>
    <row r="96" spans="1:21" ht="24">
      <c r="A96" s="161">
        <v>6</v>
      </c>
      <c r="B96" s="50" t="s">
        <v>163</v>
      </c>
      <c r="C96" s="50" t="s">
        <v>164</v>
      </c>
      <c r="D96" s="52">
        <v>100</v>
      </c>
      <c r="E96" s="52" t="s">
        <v>165</v>
      </c>
      <c r="F96" s="109">
        <f t="shared" si="6"/>
        <v>57.1</v>
      </c>
      <c r="G96" s="49"/>
      <c r="H96" s="49"/>
      <c r="I96" s="49"/>
      <c r="J96" s="49">
        <v>1.35</v>
      </c>
      <c r="K96" s="49"/>
      <c r="L96" s="49"/>
      <c r="M96" s="49"/>
      <c r="N96" s="49">
        <v>6.55</v>
      </c>
      <c r="O96" s="49"/>
      <c r="P96" s="49"/>
      <c r="Q96" s="49"/>
      <c r="R96" s="49"/>
      <c r="S96" s="49"/>
      <c r="T96" s="49">
        <v>2</v>
      </c>
      <c r="U96" s="49">
        <v>47.2</v>
      </c>
    </row>
    <row r="97" spans="1:21" ht="24">
      <c r="A97" s="162">
        <v>7</v>
      </c>
      <c r="B97" s="50" t="s">
        <v>166</v>
      </c>
      <c r="C97" s="50" t="s">
        <v>167</v>
      </c>
      <c r="D97" s="52">
        <v>62</v>
      </c>
      <c r="E97" s="52" t="s">
        <v>162</v>
      </c>
      <c r="F97" s="109">
        <f t="shared" si="6"/>
        <v>37.825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221">
        <v>37.825</v>
      </c>
      <c r="T97" s="49"/>
      <c r="U97" s="49"/>
    </row>
    <row r="98" spans="1:21" ht="12.75" customHeight="1">
      <c r="A98" s="161">
        <v>8</v>
      </c>
      <c r="B98" s="136" t="s">
        <v>168</v>
      </c>
      <c r="C98" s="50" t="s">
        <v>169</v>
      </c>
      <c r="D98" s="52">
        <v>10</v>
      </c>
      <c r="E98" s="52" t="s">
        <v>170</v>
      </c>
      <c r="F98" s="109">
        <f t="shared" si="6"/>
        <v>134.86599999999999</v>
      </c>
      <c r="G98" s="49"/>
      <c r="H98" s="49"/>
      <c r="I98" s="49">
        <v>35</v>
      </c>
      <c r="J98" s="49"/>
      <c r="K98" s="49"/>
      <c r="L98" s="49"/>
      <c r="M98" s="49"/>
      <c r="N98" s="49">
        <v>65</v>
      </c>
      <c r="O98" s="49"/>
      <c r="P98" s="49"/>
      <c r="Q98" s="49"/>
      <c r="R98" s="49">
        <v>15</v>
      </c>
      <c r="S98" s="49"/>
      <c r="T98" s="49">
        <v>2</v>
      </c>
      <c r="U98" s="49">
        <v>17.866</v>
      </c>
    </row>
    <row r="99" spans="1:21" ht="12.75">
      <c r="A99" s="162">
        <v>9</v>
      </c>
      <c r="B99" s="137"/>
      <c r="C99" s="229" t="s">
        <v>171</v>
      </c>
      <c r="D99" s="231">
        <v>20</v>
      </c>
      <c r="E99" s="231" t="s">
        <v>172</v>
      </c>
      <c r="F99" s="225">
        <f t="shared" si="6"/>
        <v>263.813</v>
      </c>
      <c r="G99" s="232">
        <v>1</v>
      </c>
      <c r="H99" s="232"/>
      <c r="I99" s="232">
        <v>40</v>
      </c>
      <c r="J99" s="232"/>
      <c r="K99" s="232"/>
      <c r="L99" s="232"/>
      <c r="M99" s="232"/>
      <c r="N99" s="232">
        <v>12</v>
      </c>
      <c r="O99" s="232"/>
      <c r="P99" s="232">
        <v>103</v>
      </c>
      <c r="Q99" s="232"/>
      <c r="R99" s="232">
        <v>3</v>
      </c>
      <c r="S99" s="232">
        <v>51</v>
      </c>
      <c r="T99" s="232">
        <v>1</v>
      </c>
      <c r="U99" s="232">
        <v>52.813</v>
      </c>
    </row>
    <row r="100" spans="1:21" ht="23.25" customHeight="1">
      <c r="A100" s="161">
        <v>10</v>
      </c>
      <c r="B100" s="50" t="s">
        <v>173</v>
      </c>
      <c r="C100" s="50" t="s">
        <v>174</v>
      </c>
      <c r="D100" s="52">
        <v>200</v>
      </c>
      <c r="E100" s="52" t="s">
        <v>156</v>
      </c>
      <c r="F100" s="109">
        <f t="shared" si="6"/>
        <v>28.584</v>
      </c>
      <c r="G100" s="49"/>
      <c r="H100" s="49"/>
      <c r="I100" s="49"/>
      <c r="J100" s="49"/>
      <c r="K100" s="49"/>
      <c r="L100" s="49"/>
      <c r="M100" s="49"/>
      <c r="N100" s="49">
        <v>28.084</v>
      </c>
      <c r="O100" s="49"/>
      <c r="P100" s="49"/>
      <c r="Q100" s="49"/>
      <c r="R100" s="49"/>
      <c r="S100" s="49"/>
      <c r="T100" s="49">
        <v>0.5</v>
      </c>
      <c r="U100" s="49"/>
    </row>
    <row r="101" spans="1:21" ht="24">
      <c r="A101" s="161">
        <v>11</v>
      </c>
      <c r="B101" s="136" t="s">
        <v>175</v>
      </c>
      <c r="C101" s="50" t="s">
        <v>176</v>
      </c>
      <c r="D101" s="52">
        <v>100</v>
      </c>
      <c r="E101" s="52" t="s">
        <v>128</v>
      </c>
      <c r="F101" s="109">
        <f t="shared" si="6"/>
        <v>86.06500000000001</v>
      </c>
      <c r="G101" s="49"/>
      <c r="H101" s="49"/>
      <c r="I101" s="49"/>
      <c r="J101" s="49"/>
      <c r="K101" s="49">
        <v>5.4</v>
      </c>
      <c r="L101" s="49"/>
      <c r="M101" s="49"/>
      <c r="N101" s="49">
        <v>63.465</v>
      </c>
      <c r="O101" s="49"/>
      <c r="P101" s="49"/>
      <c r="Q101" s="49">
        <v>10.4</v>
      </c>
      <c r="R101" s="49">
        <v>2.5</v>
      </c>
      <c r="S101" s="49"/>
      <c r="T101" s="49">
        <v>2</v>
      </c>
      <c r="U101" s="49">
        <v>2.3</v>
      </c>
    </row>
    <row r="102" spans="1:21" ht="24">
      <c r="A102" s="162">
        <v>12</v>
      </c>
      <c r="B102" s="136" t="s">
        <v>177</v>
      </c>
      <c r="C102" s="50" t="s">
        <v>178</v>
      </c>
      <c r="D102" s="52">
        <v>120</v>
      </c>
      <c r="E102" s="52" t="s">
        <v>179</v>
      </c>
      <c r="F102" s="220">
        <f t="shared" si="6"/>
        <v>120.02000000000001</v>
      </c>
      <c r="G102" s="49">
        <v>3.1</v>
      </c>
      <c r="H102" s="49">
        <v>1.2</v>
      </c>
      <c r="I102" s="49">
        <v>3.5</v>
      </c>
      <c r="J102" s="49"/>
      <c r="K102" s="49">
        <v>9</v>
      </c>
      <c r="L102" s="49"/>
      <c r="M102" s="49">
        <v>18</v>
      </c>
      <c r="N102" s="49">
        <v>27.2</v>
      </c>
      <c r="O102" s="49"/>
      <c r="P102" s="49">
        <v>31</v>
      </c>
      <c r="Q102" s="49">
        <v>2.2</v>
      </c>
      <c r="R102" s="49"/>
      <c r="S102" s="49"/>
      <c r="T102" s="49">
        <v>6</v>
      </c>
      <c r="U102" s="49">
        <v>18.82</v>
      </c>
    </row>
    <row r="103" spans="1:21" ht="12.75" customHeight="1">
      <c r="A103" s="161">
        <v>13</v>
      </c>
      <c r="B103" s="136" t="s">
        <v>180</v>
      </c>
      <c r="C103" s="50" t="s">
        <v>181</v>
      </c>
      <c r="D103" s="80">
        <v>450</v>
      </c>
      <c r="E103" s="52" t="s">
        <v>182</v>
      </c>
      <c r="F103" s="109">
        <f t="shared" si="6"/>
        <v>61.137</v>
      </c>
      <c r="G103" s="49">
        <v>1.5</v>
      </c>
      <c r="H103" s="49"/>
      <c r="I103" s="49">
        <v>10.3</v>
      </c>
      <c r="J103" s="49" t="s">
        <v>365</v>
      </c>
      <c r="K103" s="49" t="s">
        <v>365</v>
      </c>
      <c r="L103" s="49"/>
      <c r="M103" s="49" t="s">
        <v>365</v>
      </c>
      <c r="N103" s="49">
        <v>39.305</v>
      </c>
      <c r="O103" s="49" t="s">
        <v>365</v>
      </c>
      <c r="P103" s="49" t="s">
        <v>365</v>
      </c>
      <c r="Q103" s="49" t="s">
        <v>365</v>
      </c>
      <c r="R103" s="49" t="s">
        <v>365</v>
      </c>
      <c r="S103" s="49"/>
      <c r="T103" s="49">
        <v>0.275</v>
      </c>
      <c r="U103" s="49">
        <v>9.757</v>
      </c>
    </row>
    <row r="104" spans="1:21" ht="12.75" customHeight="1">
      <c r="A104" s="162">
        <v>14</v>
      </c>
      <c r="B104" s="137"/>
      <c r="C104" s="50" t="s">
        <v>183</v>
      </c>
      <c r="D104" s="80">
        <v>250</v>
      </c>
      <c r="E104" s="52" t="s">
        <v>182</v>
      </c>
      <c r="F104" s="109">
        <f t="shared" si="6"/>
        <v>83.00100000000002</v>
      </c>
      <c r="G104" s="49">
        <v>1.7</v>
      </c>
      <c r="H104" s="49"/>
      <c r="I104" s="49">
        <v>32</v>
      </c>
      <c r="J104" s="49"/>
      <c r="K104" s="49"/>
      <c r="L104" s="49"/>
      <c r="M104" s="49">
        <v>7.7</v>
      </c>
      <c r="N104" s="49">
        <v>35.9</v>
      </c>
      <c r="O104" s="49"/>
      <c r="P104" s="49"/>
      <c r="Q104" s="49"/>
      <c r="R104" s="49"/>
      <c r="S104" s="49"/>
      <c r="T104" s="49">
        <v>0.2</v>
      </c>
      <c r="U104" s="49">
        <v>5.501</v>
      </c>
    </row>
    <row r="105" spans="1:21" ht="12.75" customHeight="1">
      <c r="A105" s="161">
        <v>15</v>
      </c>
      <c r="B105" s="50" t="s">
        <v>184</v>
      </c>
      <c r="C105" s="50" t="s">
        <v>185</v>
      </c>
      <c r="D105" s="80">
        <v>350</v>
      </c>
      <c r="E105" s="52" t="s">
        <v>165</v>
      </c>
      <c r="F105" s="109">
        <f>SUM(G105:U105)</f>
        <v>29.671</v>
      </c>
      <c r="G105" s="49">
        <v>1.15</v>
      </c>
      <c r="H105" s="49"/>
      <c r="I105" s="49"/>
      <c r="J105" s="49"/>
      <c r="K105" s="49"/>
      <c r="L105" s="49"/>
      <c r="M105" s="49"/>
      <c r="N105" s="49">
        <v>24.85</v>
      </c>
      <c r="O105" s="49"/>
      <c r="P105" s="49"/>
      <c r="Q105" s="49"/>
      <c r="R105" s="49"/>
      <c r="S105" s="49"/>
      <c r="T105" s="49">
        <v>1</v>
      </c>
      <c r="U105" s="49">
        <v>2.671</v>
      </c>
    </row>
    <row r="106" spans="1:22" ht="12.75" customHeight="1">
      <c r="A106" s="161">
        <v>16</v>
      </c>
      <c r="B106" s="50" t="s">
        <v>186</v>
      </c>
      <c r="C106" s="229" t="s">
        <v>187</v>
      </c>
      <c r="D106" s="230">
        <v>150</v>
      </c>
      <c r="E106" s="231" t="s">
        <v>128</v>
      </c>
      <c r="F106" s="225">
        <f t="shared" si="6"/>
        <v>264.207</v>
      </c>
      <c r="G106" s="232"/>
      <c r="H106" s="232"/>
      <c r="I106" s="232">
        <v>2</v>
      </c>
      <c r="J106" s="232"/>
      <c r="K106" s="232"/>
      <c r="L106" s="232"/>
      <c r="M106" s="232"/>
      <c r="N106" s="232">
        <v>120</v>
      </c>
      <c r="O106" s="232"/>
      <c r="P106" s="232"/>
      <c r="Q106" s="232">
        <v>2</v>
      </c>
      <c r="R106" s="232">
        <v>1.2</v>
      </c>
      <c r="S106" s="232">
        <v>9</v>
      </c>
      <c r="T106" s="232">
        <v>0.8</v>
      </c>
      <c r="U106" s="232">
        <v>129.207</v>
      </c>
      <c r="V106" s="34"/>
    </row>
    <row r="107" spans="1:21" ht="12.75" customHeight="1">
      <c r="A107" s="162">
        <v>17</v>
      </c>
      <c r="B107" s="50" t="s">
        <v>188</v>
      </c>
      <c r="C107" s="229" t="s">
        <v>189</v>
      </c>
      <c r="D107" s="230">
        <v>100</v>
      </c>
      <c r="E107" s="231" t="s">
        <v>190</v>
      </c>
      <c r="F107" s="225">
        <f t="shared" si="6"/>
        <v>303</v>
      </c>
      <c r="G107" s="232">
        <v>4</v>
      </c>
      <c r="H107" s="232"/>
      <c r="I107" s="232">
        <v>0.6</v>
      </c>
      <c r="J107" s="232"/>
      <c r="K107" s="232">
        <v>5</v>
      </c>
      <c r="L107" s="232"/>
      <c r="M107" s="232">
        <v>12</v>
      </c>
      <c r="N107" s="232">
        <v>37</v>
      </c>
      <c r="O107" s="232"/>
      <c r="P107" s="232">
        <v>13</v>
      </c>
      <c r="Q107" s="232"/>
      <c r="R107" s="232">
        <v>5</v>
      </c>
      <c r="S107" s="232">
        <v>100</v>
      </c>
      <c r="T107" s="232">
        <v>40</v>
      </c>
      <c r="U107" s="232">
        <v>86.4</v>
      </c>
    </row>
    <row r="108" spans="1:21" ht="12.75" customHeight="1">
      <c r="A108" s="162">
        <v>18</v>
      </c>
      <c r="B108" s="53" t="s">
        <v>192</v>
      </c>
      <c r="C108" s="50" t="s">
        <v>193</v>
      </c>
      <c r="D108" s="80">
        <v>300</v>
      </c>
      <c r="E108" s="52" t="s">
        <v>156</v>
      </c>
      <c r="F108" s="41">
        <f t="shared" si="6"/>
        <v>28.25</v>
      </c>
      <c r="G108" s="111">
        <v>1.2</v>
      </c>
      <c r="H108" s="111"/>
      <c r="I108" s="111">
        <v>1.4</v>
      </c>
      <c r="J108" s="111"/>
      <c r="K108" s="111">
        <v>2.5</v>
      </c>
      <c r="L108" s="111"/>
      <c r="M108" s="111"/>
      <c r="N108" s="111">
        <v>14.6</v>
      </c>
      <c r="O108" s="111"/>
      <c r="P108" s="111"/>
      <c r="Q108" s="111"/>
      <c r="R108" s="111">
        <v>1</v>
      </c>
      <c r="S108" s="111"/>
      <c r="T108" s="111">
        <v>6.2</v>
      </c>
      <c r="U108" s="111">
        <v>1.35</v>
      </c>
    </row>
    <row r="109" spans="1:21" ht="12.75" customHeight="1">
      <c r="A109" s="162">
        <v>19</v>
      </c>
      <c r="B109" s="136"/>
      <c r="C109" s="50" t="s">
        <v>194</v>
      </c>
      <c r="D109" s="80">
        <v>500</v>
      </c>
      <c r="E109" s="52" t="s">
        <v>156</v>
      </c>
      <c r="F109" s="41">
        <f t="shared" si="6"/>
        <v>16.461</v>
      </c>
      <c r="G109" s="111"/>
      <c r="H109" s="111"/>
      <c r="I109" s="111"/>
      <c r="J109" s="111"/>
      <c r="K109" s="111"/>
      <c r="L109" s="111"/>
      <c r="M109" s="111"/>
      <c r="N109" s="111">
        <v>10.1</v>
      </c>
      <c r="O109" s="111"/>
      <c r="P109" s="111"/>
      <c r="Q109" s="111"/>
      <c r="R109" s="111"/>
      <c r="S109" s="111"/>
      <c r="T109" s="111">
        <v>2</v>
      </c>
      <c r="U109" s="111">
        <v>4.361</v>
      </c>
    </row>
    <row r="110" spans="1:21" ht="12.75" customHeight="1">
      <c r="A110" s="161">
        <v>20</v>
      </c>
      <c r="B110" s="112"/>
      <c r="C110" s="50" t="s">
        <v>195</v>
      </c>
      <c r="D110" s="80">
        <v>400</v>
      </c>
      <c r="E110" s="52" t="s">
        <v>156</v>
      </c>
      <c r="F110" s="109">
        <f t="shared" si="6"/>
        <v>8.141</v>
      </c>
      <c r="G110" s="111"/>
      <c r="H110" s="111"/>
      <c r="I110" s="111"/>
      <c r="J110" s="111">
        <v>7.141</v>
      </c>
      <c r="K110" s="111"/>
      <c r="L110" s="111"/>
      <c r="M110" s="111"/>
      <c r="N110" s="111"/>
      <c r="O110" s="111"/>
      <c r="P110" s="111"/>
      <c r="Q110" s="111"/>
      <c r="R110" s="111"/>
      <c r="S110" s="111"/>
      <c r="T110" s="111">
        <v>1</v>
      </c>
      <c r="U110" s="111"/>
    </row>
    <row r="111" spans="1:21" ht="12.75" customHeight="1">
      <c r="A111" s="161">
        <v>21</v>
      </c>
      <c r="B111" s="112"/>
      <c r="C111" s="50" t="s">
        <v>196</v>
      </c>
      <c r="D111" s="80">
        <v>500</v>
      </c>
      <c r="E111" s="52" t="s">
        <v>156</v>
      </c>
      <c r="F111" s="109">
        <f t="shared" si="6"/>
        <v>12.913</v>
      </c>
      <c r="G111" s="111"/>
      <c r="H111" s="111"/>
      <c r="I111" s="111"/>
      <c r="J111" s="111">
        <v>11.913</v>
      </c>
      <c r="K111" s="111"/>
      <c r="L111" s="111"/>
      <c r="M111" s="111"/>
      <c r="N111" s="111"/>
      <c r="O111" s="111"/>
      <c r="P111" s="111"/>
      <c r="Q111" s="111"/>
      <c r="R111" s="111"/>
      <c r="S111" s="111"/>
      <c r="T111" s="111">
        <v>1</v>
      </c>
      <c r="U111" s="111"/>
    </row>
    <row r="112" spans="1:21" ht="12.75" customHeight="1">
      <c r="A112" s="162">
        <v>22</v>
      </c>
      <c r="B112" s="137"/>
      <c r="C112" s="50" t="s">
        <v>197</v>
      </c>
      <c r="D112" s="80">
        <v>400</v>
      </c>
      <c r="E112" s="52" t="s">
        <v>156</v>
      </c>
      <c r="F112" s="109">
        <f t="shared" si="6"/>
        <v>6.73</v>
      </c>
      <c r="G112" s="111"/>
      <c r="H112" s="111"/>
      <c r="I112" s="111"/>
      <c r="J112" s="111"/>
      <c r="K112" s="111"/>
      <c r="L112" s="111"/>
      <c r="M112" s="111"/>
      <c r="N112" s="111">
        <v>5.73</v>
      </c>
      <c r="O112" s="111"/>
      <c r="P112" s="111"/>
      <c r="Q112" s="111"/>
      <c r="R112" s="111"/>
      <c r="S112" s="111"/>
      <c r="T112" s="111">
        <v>1</v>
      </c>
      <c r="U112" s="111"/>
    </row>
    <row r="113" spans="1:21" ht="22.5" customHeight="1">
      <c r="A113" s="161">
        <v>23</v>
      </c>
      <c r="B113" s="136" t="s">
        <v>198</v>
      </c>
      <c r="C113" s="50" t="s">
        <v>199</v>
      </c>
      <c r="D113" s="80">
        <v>750</v>
      </c>
      <c r="E113" s="52" t="s">
        <v>200</v>
      </c>
      <c r="F113" s="109">
        <f t="shared" si="6"/>
        <v>8.2</v>
      </c>
      <c r="G113" s="111"/>
      <c r="H113" s="111"/>
      <c r="I113" s="111"/>
      <c r="J113" s="111">
        <v>6.2</v>
      </c>
      <c r="K113" s="111"/>
      <c r="L113" s="111"/>
      <c r="M113" s="111"/>
      <c r="N113" s="111">
        <v>0.1</v>
      </c>
      <c r="O113" s="111"/>
      <c r="P113" s="111"/>
      <c r="Q113" s="111"/>
      <c r="R113" s="111"/>
      <c r="S113" s="111"/>
      <c r="T113" s="111">
        <v>0.7</v>
      </c>
      <c r="U113" s="111">
        <v>1.2</v>
      </c>
    </row>
    <row r="114" spans="1:21" ht="12.75" customHeight="1">
      <c r="A114" s="162">
        <v>24</v>
      </c>
      <c r="B114" s="112"/>
      <c r="C114" s="50" t="s">
        <v>201</v>
      </c>
      <c r="D114" s="80">
        <v>500</v>
      </c>
      <c r="E114" s="52" t="s">
        <v>202</v>
      </c>
      <c r="F114" s="109">
        <f t="shared" si="6"/>
        <v>49.58</v>
      </c>
      <c r="G114" s="49"/>
      <c r="H114" s="49"/>
      <c r="I114" s="49"/>
      <c r="J114" s="49"/>
      <c r="K114" s="49"/>
      <c r="L114" s="49"/>
      <c r="M114" s="49">
        <v>15</v>
      </c>
      <c r="N114" s="49">
        <v>32.58</v>
      </c>
      <c r="O114" s="49"/>
      <c r="P114" s="49"/>
      <c r="Q114" s="49"/>
      <c r="R114" s="49"/>
      <c r="S114" s="49"/>
      <c r="T114" s="49"/>
      <c r="U114" s="49">
        <v>2</v>
      </c>
    </row>
    <row r="115" spans="1:21" ht="12.75">
      <c r="A115" s="161">
        <v>25</v>
      </c>
      <c r="B115" s="137"/>
      <c r="C115" s="50" t="s">
        <v>203</v>
      </c>
      <c r="D115" s="80">
        <v>400</v>
      </c>
      <c r="E115" s="52" t="s">
        <v>204</v>
      </c>
      <c r="F115" s="113">
        <f t="shared" si="6"/>
        <v>54.69812999999999</v>
      </c>
      <c r="G115" s="49">
        <v>0.7</v>
      </c>
      <c r="H115" s="49"/>
      <c r="I115" s="49">
        <v>8.7</v>
      </c>
      <c r="J115" s="49">
        <v>6.3</v>
      </c>
      <c r="K115" s="49"/>
      <c r="L115" s="49">
        <v>0.1</v>
      </c>
      <c r="M115" s="49">
        <v>0.1</v>
      </c>
      <c r="N115" s="49">
        <v>22.7</v>
      </c>
      <c r="O115" s="49"/>
      <c r="P115" s="49"/>
      <c r="Q115" s="49"/>
      <c r="R115" s="49">
        <v>1</v>
      </c>
      <c r="S115" s="49"/>
      <c r="T115" s="49">
        <v>1.8</v>
      </c>
      <c r="U115" s="49">
        <v>13.29813</v>
      </c>
    </row>
    <row r="116" spans="1:21" ht="12.75" customHeight="1">
      <c r="A116" s="161">
        <v>26</v>
      </c>
      <c r="B116" s="136" t="s">
        <v>205</v>
      </c>
      <c r="C116" s="229" t="s">
        <v>206</v>
      </c>
      <c r="D116" s="230">
        <v>300</v>
      </c>
      <c r="E116" s="231" t="s">
        <v>153</v>
      </c>
      <c r="F116" s="254">
        <f t="shared" si="6"/>
        <v>208.164</v>
      </c>
      <c r="G116" s="232">
        <v>18</v>
      </c>
      <c r="H116" s="232"/>
      <c r="I116" s="232">
        <v>126</v>
      </c>
      <c r="J116" s="232"/>
      <c r="K116" s="232">
        <v>7</v>
      </c>
      <c r="L116" s="232">
        <v>1</v>
      </c>
      <c r="M116" s="232">
        <v>3</v>
      </c>
      <c r="N116" s="232">
        <v>15.164</v>
      </c>
      <c r="O116" s="232"/>
      <c r="P116" s="232">
        <v>31</v>
      </c>
      <c r="Q116" s="232"/>
      <c r="R116" s="232">
        <v>2</v>
      </c>
      <c r="S116" s="232"/>
      <c r="T116" s="232">
        <v>5</v>
      </c>
      <c r="U116" s="232"/>
    </row>
    <row r="117" spans="1:21" ht="12.75" customHeight="1">
      <c r="A117" s="162">
        <v>27</v>
      </c>
      <c r="B117" s="112"/>
      <c r="C117" s="50" t="s">
        <v>205</v>
      </c>
      <c r="D117" s="80">
        <v>300</v>
      </c>
      <c r="E117" s="52" t="s">
        <v>153</v>
      </c>
      <c r="F117" s="109">
        <f t="shared" si="6"/>
        <v>35.958</v>
      </c>
      <c r="G117" s="49"/>
      <c r="H117" s="49"/>
      <c r="I117" s="49"/>
      <c r="J117" s="49"/>
      <c r="K117" s="49"/>
      <c r="L117" s="49"/>
      <c r="M117" s="49"/>
      <c r="N117" s="49">
        <v>35.958</v>
      </c>
      <c r="O117" s="49"/>
      <c r="P117" s="49"/>
      <c r="Q117" s="49"/>
      <c r="R117" s="49"/>
      <c r="S117" s="49"/>
      <c r="T117" s="49"/>
      <c r="U117" s="49"/>
    </row>
    <row r="118" spans="1:21" ht="12.75" customHeight="1">
      <c r="A118" s="161">
        <v>28</v>
      </c>
      <c r="B118" s="136" t="s">
        <v>207</v>
      </c>
      <c r="C118" s="50" t="s">
        <v>208</v>
      </c>
      <c r="D118" s="80">
        <v>220</v>
      </c>
      <c r="E118" s="52" t="s">
        <v>209</v>
      </c>
      <c r="F118" s="109">
        <f t="shared" si="6"/>
        <v>242.281</v>
      </c>
      <c r="G118" s="49">
        <v>1.5</v>
      </c>
      <c r="H118" s="49"/>
      <c r="I118" s="49">
        <v>8</v>
      </c>
      <c r="J118" s="49"/>
      <c r="K118" s="49">
        <v>2.5</v>
      </c>
      <c r="L118" s="49"/>
      <c r="M118" s="49">
        <v>30</v>
      </c>
      <c r="N118" s="49">
        <v>80</v>
      </c>
      <c r="O118" s="49"/>
      <c r="P118" s="49">
        <v>67</v>
      </c>
      <c r="Q118" s="49"/>
      <c r="R118" s="49"/>
      <c r="S118" s="49"/>
      <c r="T118" s="49">
        <v>13</v>
      </c>
      <c r="U118" s="49">
        <v>40.281</v>
      </c>
    </row>
    <row r="119" spans="1:21" ht="12.75" customHeight="1">
      <c r="A119" s="162">
        <v>29</v>
      </c>
      <c r="B119" s="137"/>
      <c r="C119" s="50" t="s">
        <v>210</v>
      </c>
      <c r="D119" s="80">
        <v>300</v>
      </c>
      <c r="E119" s="52" t="s">
        <v>165</v>
      </c>
      <c r="F119" s="109">
        <f t="shared" si="6"/>
        <v>25.659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>
        <v>20</v>
      </c>
      <c r="Q119" s="49"/>
      <c r="R119" s="49"/>
      <c r="S119" s="49"/>
      <c r="T119" s="49">
        <v>1</v>
      </c>
      <c r="U119" s="49">
        <v>4.659</v>
      </c>
    </row>
    <row r="120" spans="1:21" ht="12.75" customHeight="1">
      <c r="A120" s="193">
        <v>30</v>
      </c>
      <c r="B120" s="82" t="s">
        <v>211</v>
      </c>
      <c r="C120" s="82" t="s">
        <v>212</v>
      </c>
      <c r="D120" s="83">
        <v>400</v>
      </c>
      <c r="E120" s="84" t="s">
        <v>88</v>
      </c>
      <c r="F120" s="165">
        <f t="shared" si="6"/>
        <v>49.343999999999994</v>
      </c>
      <c r="G120" s="114">
        <v>2.1</v>
      </c>
      <c r="H120" s="114"/>
      <c r="I120" s="114">
        <v>2</v>
      </c>
      <c r="J120" s="114">
        <v>5.2</v>
      </c>
      <c r="K120" s="114">
        <v>1.6</v>
      </c>
      <c r="L120" s="114"/>
      <c r="M120" s="114"/>
      <c r="N120" s="114">
        <v>2.5</v>
      </c>
      <c r="O120" s="114"/>
      <c r="P120" s="114"/>
      <c r="Q120" s="114"/>
      <c r="R120" s="114">
        <v>1</v>
      </c>
      <c r="S120" s="114">
        <v>13.6</v>
      </c>
      <c r="T120" s="114">
        <v>3.7</v>
      </c>
      <c r="U120" s="114">
        <v>17.644</v>
      </c>
    </row>
    <row r="121" spans="1:21" ht="12.75" customHeight="1">
      <c r="A121" s="284" t="s">
        <v>213</v>
      </c>
      <c r="B121" s="284"/>
      <c r="C121" s="284"/>
      <c r="D121" s="284"/>
      <c r="E121" s="284"/>
      <c r="F121" s="196">
        <f>SUM(F91:F120)</f>
        <v>2629.2321300000003</v>
      </c>
      <c r="G121" s="179">
        <f>SUM(G91:G120)</f>
        <v>49.65</v>
      </c>
      <c r="H121" s="179">
        <f aca="true" t="shared" si="7" ref="H121:U121">SUM(H91:H120)</f>
        <v>1.2</v>
      </c>
      <c r="I121" s="179">
        <f t="shared" si="7"/>
        <v>326.76</v>
      </c>
      <c r="J121" s="179">
        <f t="shared" si="7"/>
        <v>38.104</v>
      </c>
      <c r="K121" s="179">
        <f t="shared" si="7"/>
        <v>33</v>
      </c>
      <c r="L121" s="179">
        <f t="shared" si="7"/>
        <v>1.1</v>
      </c>
      <c r="M121" s="179">
        <f t="shared" si="7"/>
        <v>85.80000000000001</v>
      </c>
      <c r="N121" s="179">
        <f t="shared" si="7"/>
        <v>744.8630000000002</v>
      </c>
      <c r="O121" s="179">
        <f t="shared" si="7"/>
        <v>1</v>
      </c>
      <c r="P121" s="179">
        <f t="shared" si="7"/>
        <v>265</v>
      </c>
      <c r="Q121" s="179">
        <f t="shared" si="7"/>
        <v>23.599999999999998</v>
      </c>
      <c r="R121" s="179">
        <f t="shared" si="7"/>
        <v>31.7</v>
      </c>
      <c r="S121" s="179">
        <f t="shared" si="7"/>
        <v>354.425</v>
      </c>
      <c r="T121" s="179">
        <f t="shared" si="7"/>
        <v>105.67500000000001</v>
      </c>
      <c r="U121" s="179">
        <f t="shared" si="7"/>
        <v>567.3551299999999</v>
      </c>
    </row>
    <row r="122" spans="1:21" ht="12.75">
      <c r="A122" s="285" t="s">
        <v>366</v>
      </c>
      <c r="B122" s="285"/>
      <c r="C122" s="285"/>
      <c r="D122" s="285"/>
      <c r="E122" s="285"/>
      <c r="F122" s="197">
        <f>SUM(G122:U122)</f>
        <v>100</v>
      </c>
      <c r="G122" s="198">
        <f>G121/F121*100</f>
        <v>1.8883840431388608</v>
      </c>
      <c r="H122" s="198">
        <f>H121/F121*100</f>
        <v>0.04564070194897549</v>
      </c>
      <c r="I122" s="198">
        <f>I121/F121*100</f>
        <v>12.427963140706026</v>
      </c>
      <c r="J122" s="198">
        <f>J121/F121*100</f>
        <v>1.4492444225531351</v>
      </c>
      <c r="K122" s="198">
        <f>K121/F121*100</f>
        <v>1.255119303596826</v>
      </c>
      <c r="L122" s="198">
        <f>L121/F121*100</f>
        <v>0.04183731011989421</v>
      </c>
      <c r="M122" s="198">
        <f>M121/F121*100</f>
        <v>3.263310189351748</v>
      </c>
      <c r="N122" s="198">
        <f>N121/F121*100</f>
        <v>28.330058479849786</v>
      </c>
      <c r="O122" s="198">
        <f>O121/F121*100</f>
        <v>0.038033918290812915</v>
      </c>
      <c r="P122" s="198">
        <f>P121/F121*100</f>
        <v>10.07898834706542</v>
      </c>
      <c r="Q122" s="198">
        <f>Q121/F121*100</f>
        <v>0.8976004716631847</v>
      </c>
      <c r="R122" s="198">
        <f>R121/F121*100</f>
        <v>1.2056752098187693</v>
      </c>
      <c r="S122" s="198">
        <f>S121/F121*100</f>
        <v>13.480171490221366</v>
      </c>
      <c r="T122" s="198">
        <f>T121/F121*100</f>
        <v>4.019234315381655</v>
      </c>
      <c r="U122" s="198">
        <f>U121/F121*100</f>
        <v>21.578738656293535</v>
      </c>
    </row>
    <row r="123" spans="1:22" s="37" customFormat="1" ht="24">
      <c r="A123" s="194">
        <v>1</v>
      </c>
      <c r="B123" s="125" t="s">
        <v>227</v>
      </c>
      <c r="C123" s="271" t="s">
        <v>367</v>
      </c>
      <c r="D123" s="271">
        <v>200</v>
      </c>
      <c r="E123" s="272" t="s">
        <v>368</v>
      </c>
      <c r="F123" s="273">
        <f aca="true" t="shared" si="8" ref="F123:F158">SUM(G123:U123)</f>
        <v>280.73</v>
      </c>
      <c r="G123" s="274"/>
      <c r="H123" s="274">
        <v>20</v>
      </c>
      <c r="I123" s="274">
        <v>12.5</v>
      </c>
      <c r="J123" s="274"/>
      <c r="K123" s="274">
        <v>7.7</v>
      </c>
      <c r="L123" s="274">
        <v>0.02</v>
      </c>
      <c r="M123" s="274">
        <v>43.12</v>
      </c>
      <c r="N123" s="274">
        <v>37</v>
      </c>
      <c r="O123" s="274"/>
      <c r="P123" s="274"/>
      <c r="Q123" s="274"/>
      <c r="R123" s="274"/>
      <c r="S123" s="274"/>
      <c r="T123" s="274">
        <v>0.065</v>
      </c>
      <c r="U123" s="275">
        <v>160.325</v>
      </c>
      <c r="V123" s="115"/>
    </row>
    <row r="124" spans="1:22" s="37" customFormat="1" ht="24">
      <c r="A124" s="121">
        <v>2</v>
      </c>
      <c r="B124" s="59" t="s">
        <v>227</v>
      </c>
      <c r="C124" s="59" t="s">
        <v>369</v>
      </c>
      <c r="D124" s="59">
        <v>550</v>
      </c>
      <c r="E124" s="60" t="s">
        <v>370</v>
      </c>
      <c r="F124" s="61">
        <f t="shared" si="8"/>
        <v>18.467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>
        <v>18.467</v>
      </c>
      <c r="V124" s="115"/>
    </row>
    <row r="125" spans="1:22" s="37" customFormat="1" ht="24">
      <c r="A125" s="121">
        <v>3</v>
      </c>
      <c r="B125" s="67" t="s">
        <v>227</v>
      </c>
      <c r="C125" s="67" t="s">
        <v>371</v>
      </c>
      <c r="D125" s="68">
        <v>1100</v>
      </c>
      <c r="E125" s="69" t="s">
        <v>372</v>
      </c>
      <c r="F125" s="116">
        <f t="shared" si="8"/>
        <v>13.542000000000002</v>
      </c>
      <c r="G125" s="117"/>
      <c r="H125" s="117"/>
      <c r="I125" s="117"/>
      <c r="J125" s="117">
        <v>3.8</v>
      </c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>
        <v>9.742</v>
      </c>
      <c r="V125" s="115"/>
    </row>
    <row r="126" spans="1:22" s="37" customFormat="1" ht="24">
      <c r="A126" s="121">
        <v>4</v>
      </c>
      <c r="B126" s="59" t="s">
        <v>373</v>
      </c>
      <c r="C126" s="59" t="s">
        <v>374</v>
      </c>
      <c r="D126" s="59">
        <v>350</v>
      </c>
      <c r="E126" s="60" t="s">
        <v>375</v>
      </c>
      <c r="F126" s="61">
        <f t="shared" si="8"/>
        <v>70.02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>
        <v>70.02</v>
      </c>
      <c r="V126" s="115"/>
    </row>
    <row r="127" spans="1:22" s="37" customFormat="1" ht="24">
      <c r="A127" s="121">
        <v>5</v>
      </c>
      <c r="B127" s="59" t="s">
        <v>376</v>
      </c>
      <c r="C127" s="59" t="s">
        <v>377</v>
      </c>
      <c r="D127" s="63">
        <v>500</v>
      </c>
      <c r="E127" s="52" t="s">
        <v>378</v>
      </c>
      <c r="F127" s="64">
        <f t="shared" si="8"/>
        <v>9.2</v>
      </c>
      <c r="G127" s="65">
        <v>1</v>
      </c>
      <c r="H127" s="65"/>
      <c r="I127" s="65">
        <v>4</v>
      </c>
      <c r="J127" s="65"/>
      <c r="K127" s="65"/>
      <c r="L127" s="65"/>
      <c r="M127" s="65"/>
      <c r="N127" s="65">
        <v>1.5</v>
      </c>
      <c r="O127" s="62"/>
      <c r="P127" s="62"/>
      <c r="Q127" s="62"/>
      <c r="R127" s="62"/>
      <c r="S127" s="62"/>
      <c r="T127" s="65">
        <v>0.3</v>
      </c>
      <c r="U127" s="65">
        <v>2.4</v>
      </c>
      <c r="V127" s="115"/>
    </row>
    <row r="128" spans="1:22" s="37" customFormat="1" ht="12.75" customHeight="1">
      <c r="A128" s="121">
        <v>6</v>
      </c>
      <c r="B128" s="50" t="s">
        <v>379</v>
      </c>
      <c r="C128" s="50" t="s">
        <v>380</v>
      </c>
      <c r="D128" s="50">
        <v>800</v>
      </c>
      <c r="E128" s="52" t="s">
        <v>381</v>
      </c>
      <c r="F128" s="64">
        <f t="shared" si="8"/>
        <v>60</v>
      </c>
      <c r="G128" s="65">
        <v>0.5</v>
      </c>
      <c r="H128" s="65"/>
      <c r="I128" s="65">
        <v>15.2</v>
      </c>
      <c r="J128" s="65">
        <v>8</v>
      </c>
      <c r="K128" s="65"/>
      <c r="L128" s="65"/>
      <c r="M128" s="65"/>
      <c r="N128" s="65">
        <v>8</v>
      </c>
      <c r="O128" s="65"/>
      <c r="P128" s="65"/>
      <c r="Q128" s="65"/>
      <c r="R128" s="65">
        <v>4</v>
      </c>
      <c r="S128" s="65">
        <v>2</v>
      </c>
      <c r="T128" s="65">
        <v>6.4</v>
      </c>
      <c r="U128" s="65">
        <v>15.9</v>
      </c>
      <c r="V128" s="115"/>
    </row>
    <row r="129" spans="1:22" s="37" customFormat="1" ht="12.75" customHeight="1">
      <c r="A129" s="121">
        <v>7</v>
      </c>
      <c r="B129" s="118" t="s">
        <v>231</v>
      </c>
      <c r="C129" s="59" t="s">
        <v>382</v>
      </c>
      <c r="D129" s="59"/>
      <c r="E129" s="60" t="s">
        <v>383</v>
      </c>
      <c r="F129" s="61">
        <f t="shared" si="8"/>
        <v>41.189</v>
      </c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>
        <v>41.189</v>
      </c>
      <c r="V129" s="115"/>
    </row>
    <row r="130" spans="1:22" s="37" customFormat="1" ht="12.75" customHeight="1">
      <c r="A130" s="121">
        <v>8</v>
      </c>
      <c r="B130" s="118" t="s">
        <v>384</v>
      </c>
      <c r="C130" s="59" t="s">
        <v>385</v>
      </c>
      <c r="D130" s="59">
        <v>500</v>
      </c>
      <c r="E130" s="60" t="s">
        <v>153</v>
      </c>
      <c r="F130" s="61">
        <f t="shared" si="8"/>
        <v>29</v>
      </c>
      <c r="G130" s="62">
        <v>6</v>
      </c>
      <c r="H130" s="62"/>
      <c r="I130" s="62">
        <v>8</v>
      </c>
      <c r="J130" s="62"/>
      <c r="K130" s="62"/>
      <c r="L130" s="62"/>
      <c r="M130" s="62"/>
      <c r="N130" s="62">
        <v>10.5</v>
      </c>
      <c r="O130" s="62"/>
      <c r="P130" s="62"/>
      <c r="Q130" s="62"/>
      <c r="R130" s="62"/>
      <c r="S130" s="62"/>
      <c r="T130" s="62">
        <v>2</v>
      </c>
      <c r="U130" s="62">
        <v>2.5</v>
      </c>
      <c r="V130" s="115"/>
    </row>
    <row r="131" spans="1:22" s="37" customFormat="1" ht="36">
      <c r="A131" s="121">
        <v>9</v>
      </c>
      <c r="B131" s="119" t="s">
        <v>232</v>
      </c>
      <c r="C131" s="259" t="s">
        <v>386</v>
      </c>
      <c r="D131" s="255">
        <v>160</v>
      </c>
      <c r="E131" s="256" t="s">
        <v>233</v>
      </c>
      <c r="F131" s="257">
        <f t="shared" si="8"/>
        <v>130.53</v>
      </c>
      <c r="G131" s="258">
        <v>10</v>
      </c>
      <c r="H131" s="258"/>
      <c r="I131" s="258">
        <v>60.5</v>
      </c>
      <c r="J131" s="258"/>
      <c r="K131" s="258">
        <v>0.2</v>
      </c>
      <c r="L131" s="258">
        <v>1</v>
      </c>
      <c r="M131" s="258"/>
      <c r="N131" s="258">
        <v>5</v>
      </c>
      <c r="O131" s="258">
        <v>0.13</v>
      </c>
      <c r="P131" s="258">
        <v>38.3</v>
      </c>
      <c r="Q131" s="258"/>
      <c r="R131" s="258"/>
      <c r="S131" s="258"/>
      <c r="T131" s="258">
        <v>6.7</v>
      </c>
      <c r="U131" s="258">
        <v>8.7</v>
      </c>
      <c r="V131" s="115"/>
    </row>
    <row r="132" spans="1:22" s="37" customFormat="1" ht="24">
      <c r="A132" s="121">
        <v>10</v>
      </c>
      <c r="B132" s="120" t="s">
        <v>228</v>
      </c>
      <c r="C132" s="59" t="s">
        <v>387</v>
      </c>
      <c r="D132" s="59">
        <v>150</v>
      </c>
      <c r="E132" s="60" t="s">
        <v>128</v>
      </c>
      <c r="F132" s="61">
        <f t="shared" si="8"/>
        <v>142.5</v>
      </c>
      <c r="G132" s="62">
        <v>0.5</v>
      </c>
      <c r="H132" s="62"/>
      <c r="I132" s="62">
        <v>3</v>
      </c>
      <c r="J132" s="62"/>
      <c r="K132" s="62">
        <v>26</v>
      </c>
      <c r="L132" s="62"/>
      <c r="M132" s="62"/>
      <c r="N132" s="62">
        <v>35</v>
      </c>
      <c r="O132" s="62"/>
      <c r="P132" s="62">
        <v>48</v>
      </c>
      <c r="Q132" s="62"/>
      <c r="R132" s="62"/>
      <c r="S132" s="62"/>
      <c r="T132" s="62"/>
      <c r="U132" s="62">
        <v>30</v>
      </c>
      <c r="V132" s="115"/>
    </row>
    <row r="133" spans="1:22" s="37" customFormat="1" ht="24">
      <c r="A133" s="121">
        <v>11</v>
      </c>
      <c r="B133" s="119" t="s">
        <v>228</v>
      </c>
      <c r="C133" s="59" t="s">
        <v>388</v>
      </c>
      <c r="D133" s="59">
        <v>400</v>
      </c>
      <c r="E133" s="60" t="s">
        <v>389</v>
      </c>
      <c r="F133" s="61">
        <f t="shared" si="8"/>
        <v>27</v>
      </c>
      <c r="G133" s="62"/>
      <c r="H133" s="62"/>
      <c r="I133" s="62"/>
      <c r="J133" s="62"/>
      <c r="K133" s="62"/>
      <c r="L133" s="62"/>
      <c r="M133" s="62"/>
      <c r="N133" s="62"/>
      <c r="O133" s="62"/>
      <c r="P133" s="62">
        <v>22</v>
      </c>
      <c r="Q133" s="62"/>
      <c r="R133" s="62"/>
      <c r="S133" s="62"/>
      <c r="T133" s="62"/>
      <c r="U133" s="62">
        <v>5</v>
      </c>
      <c r="V133" s="115"/>
    </row>
    <row r="134" spans="1:22" s="37" customFormat="1" ht="36">
      <c r="A134" s="121">
        <v>12</v>
      </c>
      <c r="B134" s="119" t="s">
        <v>226</v>
      </c>
      <c r="C134" s="59" t="s">
        <v>390</v>
      </c>
      <c r="D134" s="59">
        <v>350</v>
      </c>
      <c r="E134" s="60" t="s">
        <v>391</v>
      </c>
      <c r="F134" s="61">
        <f t="shared" si="8"/>
        <v>28.794</v>
      </c>
      <c r="G134" s="62">
        <v>1.625</v>
      </c>
      <c r="H134" s="62"/>
      <c r="I134" s="62">
        <v>7.25</v>
      </c>
      <c r="J134" s="62"/>
      <c r="K134" s="62"/>
      <c r="L134" s="62"/>
      <c r="M134" s="62"/>
      <c r="N134" s="62">
        <v>10.675</v>
      </c>
      <c r="O134" s="62"/>
      <c r="P134" s="62"/>
      <c r="Q134" s="62"/>
      <c r="R134" s="62">
        <v>0.5</v>
      </c>
      <c r="S134" s="62"/>
      <c r="T134" s="62">
        <v>0.192</v>
      </c>
      <c r="U134" s="62">
        <v>8.552</v>
      </c>
      <c r="V134" s="115"/>
    </row>
    <row r="135" spans="1:22" s="37" customFormat="1" ht="24">
      <c r="A135" s="121">
        <v>13</v>
      </c>
      <c r="B135" s="50" t="s">
        <v>392</v>
      </c>
      <c r="C135" s="50" t="s">
        <v>393</v>
      </c>
      <c r="D135" s="63">
        <v>1550</v>
      </c>
      <c r="E135" s="52" t="s">
        <v>378</v>
      </c>
      <c r="F135" s="41">
        <f t="shared" si="8"/>
        <v>22.312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>
        <v>22.312</v>
      </c>
      <c r="R135" s="49"/>
      <c r="S135" s="49"/>
      <c r="T135" s="49"/>
      <c r="U135" s="127"/>
      <c r="V135" s="115"/>
    </row>
    <row r="136" spans="1:22" s="37" customFormat="1" ht="24">
      <c r="A136" s="121">
        <v>14</v>
      </c>
      <c r="B136" s="124" t="s">
        <v>224</v>
      </c>
      <c r="C136" s="59" t="s">
        <v>394</v>
      </c>
      <c r="D136" s="59">
        <v>800</v>
      </c>
      <c r="E136" s="60" t="s">
        <v>378</v>
      </c>
      <c r="F136" s="61">
        <f t="shared" si="8"/>
        <v>25</v>
      </c>
      <c r="G136" s="62">
        <v>5</v>
      </c>
      <c r="H136" s="62"/>
      <c r="I136" s="62"/>
      <c r="J136" s="62"/>
      <c r="K136" s="62"/>
      <c r="L136" s="62"/>
      <c r="M136" s="62"/>
      <c r="N136" s="62">
        <v>5</v>
      </c>
      <c r="O136" s="62"/>
      <c r="P136" s="62"/>
      <c r="Q136" s="62"/>
      <c r="R136" s="62">
        <v>4</v>
      </c>
      <c r="S136" s="62"/>
      <c r="T136" s="62">
        <v>1</v>
      </c>
      <c r="U136" s="62">
        <v>10</v>
      </c>
      <c r="V136" s="115"/>
    </row>
    <row r="137" spans="1:22" s="37" customFormat="1" ht="36">
      <c r="A137" s="121">
        <v>15</v>
      </c>
      <c r="B137" s="59" t="s">
        <v>220</v>
      </c>
      <c r="C137" s="59" t="s">
        <v>395</v>
      </c>
      <c r="D137" s="59">
        <v>1300</v>
      </c>
      <c r="E137" s="121" t="s">
        <v>396</v>
      </c>
      <c r="F137" s="61">
        <f t="shared" si="8"/>
        <v>34</v>
      </c>
      <c r="G137" s="62">
        <v>0.06</v>
      </c>
      <c r="H137" s="62">
        <v>0.68</v>
      </c>
      <c r="I137" s="62"/>
      <c r="J137" s="62">
        <v>4.1</v>
      </c>
      <c r="K137" s="62"/>
      <c r="L137" s="62"/>
      <c r="M137" s="62"/>
      <c r="N137" s="62">
        <v>10.56</v>
      </c>
      <c r="O137" s="62">
        <v>0.1</v>
      </c>
      <c r="P137" s="62"/>
      <c r="Q137" s="62"/>
      <c r="R137" s="62"/>
      <c r="S137" s="62"/>
      <c r="T137" s="62"/>
      <c r="U137" s="62">
        <v>18.5</v>
      </c>
      <c r="V137" s="115"/>
    </row>
    <row r="138" spans="1:22" s="37" customFormat="1" ht="26.25" customHeight="1">
      <c r="A138" s="121">
        <v>16</v>
      </c>
      <c r="B138" s="59" t="s">
        <v>220</v>
      </c>
      <c r="C138" s="59" t="s">
        <v>397</v>
      </c>
      <c r="D138" s="59">
        <v>1500</v>
      </c>
      <c r="E138" s="60" t="s">
        <v>398</v>
      </c>
      <c r="F138" s="61">
        <f t="shared" si="8"/>
        <v>19.4</v>
      </c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>
        <v>19.4</v>
      </c>
      <c r="V138" s="115"/>
    </row>
    <row r="139" spans="1:22" s="37" customFormat="1" ht="12.75" customHeight="1">
      <c r="A139" s="121">
        <v>17</v>
      </c>
      <c r="B139" s="122" t="s">
        <v>225</v>
      </c>
      <c r="C139" s="259" t="s">
        <v>399</v>
      </c>
      <c r="D139" s="255">
        <v>400</v>
      </c>
      <c r="E139" s="256" t="s">
        <v>400</v>
      </c>
      <c r="F139" s="257">
        <f t="shared" si="8"/>
        <v>141.81799999999998</v>
      </c>
      <c r="G139" s="258">
        <v>0.6</v>
      </c>
      <c r="H139" s="258"/>
      <c r="I139" s="258">
        <v>18</v>
      </c>
      <c r="J139" s="258">
        <v>2.7</v>
      </c>
      <c r="K139" s="258"/>
      <c r="L139" s="258"/>
      <c r="M139" s="258"/>
      <c r="N139" s="258">
        <v>34.3</v>
      </c>
      <c r="O139" s="258"/>
      <c r="P139" s="258"/>
      <c r="Q139" s="258"/>
      <c r="R139" s="258">
        <v>18</v>
      </c>
      <c r="S139" s="258">
        <v>3</v>
      </c>
      <c r="T139" s="258">
        <v>3.68</v>
      </c>
      <c r="U139" s="258">
        <v>61.538</v>
      </c>
      <c r="V139" s="115"/>
    </row>
    <row r="140" spans="1:22" s="37" customFormat="1" ht="12.75" customHeight="1">
      <c r="A140" s="121">
        <v>18</v>
      </c>
      <c r="B140" s="123"/>
      <c r="C140" s="59" t="s">
        <v>401</v>
      </c>
      <c r="D140" s="59">
        <v>200</v>
      </c>
      <c r="E140" s="60" t="s">
        <v>128</v>
      </c>
      <c r="F140" s="61">
        <f t="shared" si="8"/>
        <v>20</v>
      </c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>
        <v>20</v>
      </c>
      <c r="V140" s="115"/>
    </row>
    <row r="141" spans="1:22" s="37" customFormat="1" ht="24">
      <c r="A141" s="121">
        <v>19</v>
      </c>
      <c r="B141" s="59" t="s">
        <v>223</v>
      </c>
      <c r="C141" s="59" t="s">
        <v>402</v>
      </c>
      <c r="D141" s="59">
        <v>450</v>
      </c>
      <c r="E141" s="60" t="s">
        <v>378</v>
      </c>
      <c r="F141" s="61">
        <f t="shared" si="8"/>
        <v>72</v>
      </c>
      <c r="G141" s="62">
        <v>3</v>
      </c>
      <c r="H141" s="62"/>
      <c r="I141" s="62"/>
      <c r="J141" s="62"/>
      <c r="K141" s="62"/>
      <c r="L141" s="62"/>
      <c r="M141" s="62"/>
      <c r="N141" s="62">
        <v>20</v>
      </c>
      <c r="O141" s="62"/>
      <c r="P141" s="62"/>
      <c r="Q141" s="62"/>
      <c r="R141" s="62"/>
      <c r="S141" s="62"/>
      <c r="T141" s="62">
        <v>1.5</v>
      </c>
      <c r="U141" s="62">
        <v>47.5</v>
      </c>
      <c r="V141" s="115"/>
    </row>
    <row r="142" spans="1:22" s="37" customFormat="1" ht="24">
      <c r="A142" s="121">
        <v>20</v>
      </c>
      <c r="B142" s="124" t="s">
        <v>219</v>
      </c>
      <c r="C142" s="264" t="s">
        <v>403</v>
      </c>
      <c r="D142" s="255">
        <v>1450</v>
      </c>
      <c r="E142" s="265" t="s">
        <v>378</v>
      </c>
      <c r="F142" s="257">
        <f t="shared" si="8"/>
        <v>115</v>
      </c>
      <c r="G142" s="258">
        <v>3</v>
      </c>
      <c r="H142" s="258">
        <v>7</v>
      </c>
      <c r="I142" s="258"/>
      <c r="J142" s="258">
        <v>16</v>
      </c>
      <c r="K142" s="258"/>
      <c r="L142" s="258"/>
      <c r="M142" s="258"/>
      <c r="N142" s="258">
        <v>26</v>
      </c>
      <c r="O142" s="258"/>
      <c r="P142" s="258"/>
      <c r="Q142" s="258"/>
      <c r="R142" s="258"/>
      <c r="S142" s="258">
        <v>3</v>
      </c>
      <c r="T142" s="258">
        <v>4</v>
      </c>
      <c r="U142" s="258">
        <v>56</v>
      </c>
      <c r="V142" s="115"/>
    </row>
    <row r="143" spans="1:22" s="37" customFormat="1" ht="12.75">
      <c r="A143" s="121">
        <v>21</v>
      </c>
      <c r="B143" s="119" t="s">
        <v>219</v>
      </c>
      <c r="C143" s="59" t="s">
        <v>404</v>
      </c>
      <c r="D143" s="59"/>
      <c r="E143" s="60" t="s">
        <v>405</v>
      </c>
      <c r="F143" s="61">
        <f t="shared" si="8"/>
        <v>11</v>
      </c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163">
        <v>11</v>
      </c>
      <c r="V143" s="115"/>
    </row>
    <row r="144" spans="1:22" s="37" customFormat="1" ht="24">
      <c r="A144" s="121">
        <v>22</v>
      </c>
      <c r="B144" s="119" t="s">
        <v>221</v>
      </c>
      <c r="C144" s="59" t="s">
        <v>406</v>
      </c>
      <c r="D144" s="59">
        <v>1050</v>
      </c>
      <c r="E144" s="60" t="s">
        <v>378</v>
      </c>
      <c r="F144" s="61">
        <f t="shared" si="8"/>
        <v>40</v>
      </c>
      <c r="G144" s="62">
        <v>4</v>
      </c>
      <c r="H144" s="62">
        <v>5</v>
      </c>
      <c r="I144" s="62">
        <v>0.3</v>
      </c>
      <c r="J144" s="62">
        <v>10</v>
      </c>
      <c r="K144" s="62"/>
      <c r="L144" s="62"/>
      <c r="M144" s="62"/>
      <c r="N144" s="62">
        <v>9</v>
      </c>
      <c r="O144" s="62"/>
      <c r="P144" s="62"/>
      <c r="Q144" s="62"/>
      <c r="R144" s="62"/>
      <c r="S144" s="62"/>
      <c r="T144" s="62">
        <v>8.5</v>
      </c>
      <c r="U144" s="163">
        <v>3.2</v>
      </c>
      <c r="V144" s="115"/>
    </row>
    <row r="145" spans="1:22" s="37" customFormat="1" ht="24">
      <c r="A145" s="121">
        <v>23</v>
      </c>
      <c r="B145" s="119"/>
      <c r="C145" s="59" t="s">
        <v>407</v>
      </c>
      <c r="D145" s="59">
        <v>950</v>
      </c>
      <c r="E145" s="60" t="s">
        <v>378</v>
      </c>
      <c r="F145" s="61">
        <f t="shared" si="8"/>
        <v>20</v>
      </c>
      <c r="G145" s="62">
        <v>1</v>
      </c>
      <c r="H145" s="62">
        <v>1</v>
      </c>
      <c r="I145" s="62"/>
      <c r="J145" s="62">
        <v>2</v>
      </c>
      <c r="K145" s="62"/>
      <c r="L145" s="62"/>
      <c r="M145" s="62"/>
      <c r="N145" s="62">
        <v>9</v>
      </c>
      <c r="O145" s="62"/>
      <c r="P145" s="62"/>
      <c r="Q145" s="62"/>
      <c r="R145" s="62"/>
      <c r="S145" s="62"/>
      <c r="T145" s="62">
        <v>2</v>
      </c>
      <c r="U145" s="163">
        <v>5</v>
      </c>
      <c r="V145" s="115"/>
    </row>
    <row r="146" spans="1:22" s="37" customFormat="1" ht="24">
      <c r="A146" s="121">
        <v>24</v>
      </c>
      <c r="B146" s="119" t="s">
        <v>42</v>
      </c>
      <c r="C146" s="59" t="s">
        <v>408</v>
      </c>
      <c r="D146" s="59">
        <v>1200</v>
      </c>
      <c r="E146" s="60" t="s">
        <v>378</v>
      </c>
      <c r="F146" s="61">
        <f t="shared" si="8"/>
        <v>44.2</v>
      </c>
      <c r="G146" s="62"/>
      <c r="H146" s="62"/>
      <c r="I146" s="62"/>
      <c r="J146" s="62">
        <v>6</v>
      </c>
      <c r="K146" s="62"/>
      <c r="L146" s="62"/>
      <c r="M146" s="62"/>
      <c r="N146" s="62">
        <v>20.3</v>
      </c>
      <c r="O146" s="62">
        <v>0.1</v>
      </c>
      <c r="P146" s="62"/>
      <c r="Q146" s="62"/>
      <c r="R146" s="62"/>
      <c r="S146" s="62"/>
      <c r="T146" s="62">
        <v>2.2</v>
      </c>
      <c r="U146" s="163">
        <v>15.6</v>
      </c>
      <c r="V146" s="115"/>
    </row>
    <row r="147" spans="1:22" s="37" customFormat="1" ht="24">
      <c r="A147" s="121">
        <v>25</v>
      </c>
      <c r="B147" s="119" t="s">
        <v>409</v>
      </c>
      <c r="C147" s="59" t="s">
        <v>410</v>
      </c>
      <c r="D147" s="59">
        <v>900</v>
      </c>
      <c r="E147" s="60" t="s">
        <v>378</v>
      </c>
      <c r="F147" s="61">
        <f t="shared" si="8"/>
        <v>12.100000000000001</v>
      </c>
      <c r="G147" s="62">
        <v>3</v>
      </c>
      <c r="H147" s="62">
        <v>3</v>
      </c>
      <c r="I147" s="62"/>
      <c r="J147" s="62"/>
      <c r="K147" s="62"/>
      <c r="L147" s="62"/>
      <c r="M147" s="62"/>
      <c r="N147" s="62">
        <v>2.55</v>
      </c>
      <c r="O147" s="62"/>
      <c r="P147" s="62"/>
      <c r="Q147" s="62"/>
      <c r="R147" s="62"/>
      <c r="S147" s="62"/>
      <c r="T147" s="62">
        <v>2</v>
      </c>
      <c r="U147" s="62">
        <v>1.55</v>
      </c>
      <c r="V147" s="115"/>
    </row>
    <row r="148" spans="1:22" s="37" customFormat="1" ht="24">
      <c r="A148" s="121">
        <v>26</v>
      </c>
      <c r="B148" s="125" t="s">
        <v>234</v>
      </c>
      <c r="C148" s="59" t="s">
        <v>411</v>
      </c>
      <c r="D148" s="59">
        <v>1100</v>
      </c>
      <c r="E148" s="60" t="s">
        <v>378</v>
      </c>
      <c r="F148" s="61">
        <f t="shared" si="8"/>
        <v>84.339</v>
      </c>
      <c r="G148" s="62">
        <v>6</v>
      </c>
      <c r="H148" s="62">
        <v>9</v>
      </c>
      <c r="I148" s="62">
        <v>1</v>
      </c>
      <c r="J148" s="62">
        <v>19</v>
      </c>
      <c r="K148" s="62"/>
      <c r="L148" s="62">
        <v>1</v>
      </c>
      <c r="M148" s="62"/>
      <c r="N148" s="62">
        <v>29</v>
      </c>
      <c r="O148" s="62"/>
      <c r="P148" s="62"/>
      <c r="Q148" s="62"/>
      <c r="R148" s="62"/>
      <c r="S148" s="62"/>
      <c r="T148" s="62">
        <v>2</v>
      </c>
      <c r="U148" s="62">
        <v>17.339</v>
      </c>
      <c r="V148" s="115"/>
    </row>
    <row r="149" spans="1:22" s="37" customFormat="1" ht="24">
      <c r="A149" s="121">
        <v>27</v>
      </c>
      <c r="B149" s="125" t="s">
        <v>412</v>
      </c>
      <c r="C149" s="59" t="s">
        <v>413</v>
      </c>
      <c r="D149" s="59">
        <v>800</v>
      </c>
      <c r="E149" s="60" t="s">
        <v>378</v>
      </c>
      <c r="F149" s="61">
        <f t="shared" si="8"/>
        <v>15.705</v>
      </c>
      <c r="G149" s="62">
        <v>0.765</v>
      </c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>
        <v>8.26</v>
      </c>
      <c r="T149" s="62">
        <v>1</v>
      </c>
      <c r="U149" s="62">
        <v>5.68</v>
      </c>
      <c r="V149" s="115"/>
    </row>
    <row r="150" spans="1:22" s="37" customFormat="1" ht="24">
      <c r="A150" s="121">
        <v>28</v>
      </c>
      <c r="B150" s="125" t="s">
        <v>229</v>
      </c>
      <c r="C150" s="59" t="s">
        <v>230</v>
      </c>
      <c r="D150" s="59">
        <v>450</v>
      </c>
      <c r="E150" s="60" t="s">
        <v>378</v>
      </c>
      <c r="F150" s="61">
        <f t="shared" si="8"/>
        <v>31.982000000000003</v>
      </c>
      <c r="G150" s="62">
        <v>0.06</v>
      </c>
      <c r="H150" s="62"/>
      <c r="I150" s="62"/>
      <c r="J150" s="62">
        <v>11.39</v>
      </c>
      <c r="K150" s="62"/>
      <c r="L150" s="62"/>
      <c r="M150" s="62"/>
      <c r="N150" s="62"/>
      <c r="O150" s="62"/>
      <c r="P150" s="62"/>
      <c r="Q150" s="62"/>
      <c r="R150" s="62"/>
      <c r="S150" s="62"/>
      <c r="T150" s="62">
        <v>0.4</v>
      </c>
      <c r="U150" s="62">
        <v>20.132</v>
      </c>
      <c r="V150" s="115"/>
    </row>
    <row r="151" spans="1:22" s="37" customFormat="1" ht="24">
      <c r="A151" s="121">
        <v>29</v>
      </c>
      <c r="B151" s="125" t="s">
        <v>235</v>
      </c>
      <c r="C151" s="59" t="s">
        <v>414</v>
      </c>
      <c r="D151" s="59">
        <v>850</v>
      </c>
      <c r="E151" s="60" t="s">
        <v>378</v>
      </c>
      <c r="F151" s="61">
        <f t="shared" si="8"/>
        <v>23.563000000000002</v>
      </c>
      <c r="G151" s="62">
        <v>0.7</v>
      </c>
      <c r="H151" s="62"/>
      <c r="I151" s="62"/>
      <c r="J151" s="62">
        <v>3.3</v>
      </c>
      <c r="K151" s="62"/>
      <c r="L151" s="62"/>
      <c r="M151" s="62"/>
      <c r="N151" s="62">
        <v>9</v>
      </c>
      <c r="O151" s="62"/>
      <c r="P151" s="62"/>
      <c r="Q151" s="62"/>
      <c r="R151" s="62"/>
      <c r="S151" s="62"/>
      <c r="T151" s="62">
        <v>1</v>
      </c>
      <c r="U151" s="62">
        <v>9.563</v>
      </c>
      <c r="V151" s="115"/>
    </row>
    <row r="152" spans="1:22" s="37" customFormat="1" ht="12.75">
      <c r="A152" s="121">
        <v>30</v>
      </c>
      <c r="B152" s="126"/>
      <c r="C152" s="310" t="s">
        <v>415</v>
      </c>
      <c r="D152" s="310">
        <v>700</v>
      </c>
      <c r="E152" s="311" t="s">
        <v>378</v>
      </c>
      <c r="F152" s="257">
        <f t="shared" si="8"/>
        <v>20.5</v>
      </c>
      <c r="G152" s="312">
        <v>1.3</v>
      </c>
      <c r="H152" s="258"/>
      <c r="I152" s="258">
        <v>0.95</v>
      </c>
      <c r="J152" s="312">
        <v>6.15</v>
      </c>
      <c r="K152" s="312"/>
      <c r="L152" s="312"/>
      <c r="M152" s="258"/>
      <c r="N152" s="312">
        <v>4.4</v>
      </c>
      <c r="O152" s="258"/>
      <c r="P152" s="258"/>
      <c r="Q152" s="258"/>
      <c r="R152" s="258"/>
      <c r="S152" s="258"/>
      <c r="T152" s="312"/>
      <c r="U152" s="312">
        <v>7.7</v>
      </c>
      <c r="V152" s="115"/>
    </row>
    <row r="153" spans="1:22" s="37" customFormat="1" ht="24">
      <c r="A153" s="121">
        <v>31</v>
      </c>
      <c r="B153" s="59" t="s">
        <v>214</v>
      </c>
      <c r="C153" s="59" t="s">
        <v>416</v>
      </c>
      <c r="D153" s="59">
        <v>650</v>
      </c>
      <c r="E153" s="60" t="s">
        <v>378</v>
      </c>
      <c r="F153" s="61">
        <f t="shared" si="8"/>
        <v>50</v>
      </c>
      <c r="G153" s="62">
        <v>10</v>
      </c>
      <c r="H153" s="62"/>
      <c r="I153" s="62"/>
      <c r="J153" s="62">
        <v>16</v>
      </c>
      <c r="K153" s="62"/>
      <c r="L153" s="62"/>
      <c r="M153" s="62"/>
      <c r="N153" s="62">
        <v>15</v>
      </c>
      <c r="O153" s="62"/>
      <c r="P153" s="62"/>
      <c r="Q153" s="62"/>
      <c r="R153" s="62"/>
      <c r="S153" s="62"/>
      <c r="T153" s="62"/>
      <c r="U153" s="62">
        <v>9</v>
      </c>
      <c r="V153" s="128"/>
    </row>
    <row r="154" spans="1:22" s="37" customFormat="1" ht="24">
      <c r="A154" s="121">
        <v>32</v>
      </c>
      <c r="B154" s="53" t="s">
        <v>216</v>
      </c>
      <c r="C154" s="50" t="s">
        <v>417</v>
      </c>
      <c r="D154" s="63">
        <v>400</v>
      </c>
      <c r="E154" s="52" t="s">
        <v>378</v>
      </c>
      <c r="F154" s="61">
        <f t="shared" si="8"/>
        <v>25</v>
      </c>
      <c r="G154" s="62"/>
      <c r="H154" s="62"/>
      <c r="I154" s="62">
        <v>4</v>
      </c>
      <c r="J154" s="62">
        <v>2</v>
      </c>
      <c r="K154" s="62"/>
      <c r="L154" s="62"/>
      <c r="M154" s="62"/>
      <c r="N154" s="62">
        <v>16.5</v>
      </c>
      <c r="O154" s="62">
        <v>0</v>
      </c>
      <c r="P154" s="62">
        <v>0</v>
      </c>
      <c r="Q154" s="62">
        <v>0</v>
      </c>
      <c r="R154" s="62">
        <v>0</v>
      </c>
      <c r="S154" s="62">
        <v>0</v>
      </c>
      <c r="T154" s="65">
        <v>0.2</v>
      </c>
      <c r="U154" s="62">
        <v>2.3</v>
      </c>
      <c r="V154" s="129"/>
    </row>
    <row r="155" spans="1:22" s="37" customFormat="1" ht="24">
      <c r="A155" s="121">
        <v>33</v>
      </c>
      <c r="B155" s="137" t="s">
        <v>215</v>
      </c>
      <c r="C155" s="50" t="s">
        <v>418</v>
      </c>
      <c r="D155" s="63">
        <v>300</v>
      </c>
      <c r="E155" s="52" t="s">
        <v>242</v>
      </c>
      <c r="F155" s="61">
        <f t="shared" si="8"/>
        <v>201.2</v>
      </c>
      <c r="G155" s="127">
        <v>1.5</v>
      </c>
      <c r="H155" s="62">
        <v>2.5</v>
      </c>
      <c r="I155" s="62">
        <v>27.5</v>
      </c>
      <c r="J155" s="127"/>
      <c r="K155" s="127"/>
      <c r="L155" s="127"/>
      <c r="M155" s="62"/>
      <c r="N155" s="127">
        <v>2</v>
      </c>
      <c r="O155" s="62">
        <v>1</v>
      </c>
      <c r="P155" s="62">
        <v>26</v>
      </c>
      <c r="Q155" s="62"/>
      <c r="R155" s="62">
        <v>6</v>
      </c>
      <c r="S155" s="62">
        <v>40</v>
      </c>
      <c r="T155" s="65">
        <v>45</v>
      </c>
      <c r="U155" s="127">
        <v>49.7</v>
      </c>
      <c r="V155" s="129"/>
    </row>
    <row r="156" spans="1:22" s="37" customFormat="1" ht="24">
      <c r="A156" s="121">
        <v>34</v>
      </c>
      <c r="B156" s="67" t="s">
        <v>217</v>
      </c>
      <c r="C156" s="67" t="s">
        <v>419</v>
      </c>
      <c r="D156" s="68">
        <v>600</v>
      </c>
      <c r="E156" s="69" t="s">
        <v>428</v>
      </c>
      <c r="F156" s="61">
        <f t="shared" si="8"/>
        <v>43.033</v>
      </c>
      <c r="G156" s="117">
        <v>1</v>
      </c>
      <c r="H156" s="117">
        <v>0.5</v>
      </c>
      <c r="I156" s="117"/>
      <c r="J156" s="117"/>
      <c r="K156" s="117"/>
      <c r="L156" s="117"/>
      <c r="M156" s="117"/>
      <c r="N156" s="117">
        <v>15</v>
      </c>
      <c r="O156" s="117"/>
      <c r="P156" s="117"/>
      <c r="Q156" s="117"/>
      <c r="R156" s="117"/>
      <c r="S156" s="117"/>
      <c r="T156" s="117">
        <v>0.2</v>
      </c>
      <c r="U156" s="117">
        <v>26.333</v>
      </c>
      <c r="V156" s="129"/>
    </row>
    <row r="157" spans="1:22" s="37" customFormat="1" ht="12.75">
      <c r="A157" s="121">
        <v>35</v>
      </c>
      <c r="B157" s="53" t="s">
        <v>218</v>
      </c>
      <c r="C157" s="229" t="s">
        <v>420</v>
      </c>
      <c r="D157" s="260">
        <v>250</v>
      </c>
      <c r="E157" s="261" t="s">
        <v>128</v>
      </c>
      <c r="F157" s="257">
        <f t="shared" si="8"/>
        <v>81</v>
      </c>
      <c r="G157" s="262">
        <v>4</v>
      </c>
      <c r="H157" s="262">
        <v>28.5</v>
      </c>
      <c r="I157" s="262"/>
      <c r="J157" s="262"/>
      <c r="K157" s="262"/>
      <c r="L157" s="262">
        <v>0.5</v>
      </c>
      <c r="M157" s="262"/>
      <c r="N157" s="262">
        <v>12</v>
      </c>
      <c r="O157" s="262">
        <v>0.5</v>
      </c>
      <c r="P157" s="262">
        <v>20</v>
      </c>
      <c r="Q157" s="262"/>
      <c r="R157" s="262"/>
      <c r="S157" s="263">
        <v>10.5</v>
      </c>
      <c r="T157" s="262">
        <v>1</v>
      </c>
      <c r="U157" s="262">
        <v>4</v>
      </c>
      <c r="V157" s="129"/>
    </row>
    <row r="158" spans="1:22" s="37" customFormat="1" ht="48">
      <c r="A158" s="217">
        <v>36</v>
      </c>
      <c r="B158" s="82" t="s">
        <v>421</v>
      </c>
      <c r="C158" s="82" t="s">
        <v>422</v>
      </c>
      <c r="D158" s="82">
        <v>600</v>
      </c>
      <c r="E158" s="84" t="s">
        <v>423</v>
      </c>
      <c r="F158" s="218">
        <f t="shared" si="8"/>
        <v>113</v>
      </c>
      <c r="G158" s="219"/>
      <c r="H158" s="219">
        <v>7.46</v>
      </c>
      <c r="I158" s="219">
        <v>14</v>
      </c>
      <c r="J158" s="219"/>
      <c r="K158" s="219"/>
      <c r="L158" s="219"/>
      <c r="M158" s="219"/>
      <c r="N158" s="219">
        <v>2</v>
      </c>
      <c r="O158" s="219"/>
      <c r="P158" s="219"/>
      <c r="Q158" s="219"/>
      <c r="R158" s="219"/>
      <c r="S158" s="219">
        <v>30</v>
      </c>
      <c r="T158" s="219">
        <v>1</v>
      </c>
      <c r="U158" s="219">
        <v>58.54</v>
      </c>
      <c r="V158" s="129"/>
    </row>
    <row r="159" spans="1:21" ht="12.75">
      <c r="A159" s="203"/>
      <c r="B159" s="286" t="s">
        <v>236</v>
      </c>
      <c r="C159" s="287"/>
      <c r="D159" s="287"/>
      <c r="E159" s="288"/>
      <c r="F159" s="204">
        <f>SUM(F123:F158)</f>
        <v>2117.124</v>
      </c>
      <c r="G159" s="204">
        <f aca="true" t="shared" si="9" ref="G159:U159">SUM(G123:G158)</f>
        <v>64.61</v>
      </c>
      <c r="H159" s="204">
        <f t="shared" si="9"/>
        <v>84.64</v>
      </c>
      <c r="I159" s="204">
        <f t="shared" si="9"/>
        <v>176.2</v>
      </c>
      <c r="J159" s="204">
        <f t="shared" si="9"/>
        <v>110.44</v>
      </c>
      <c r="K159" s="204">
        <f t="shared" si="9"/>
        <v>33.9</v>
      </c>
      <c r="L159" s="204">
        <f t="shared" si="9"/>
        <v>2.52</v>
      </c>
      <c r="M159" s="204">
        <f t="shared" si="9"/>
        <v>43.12</v>
      </c>
      <c r="N159" s="204">
        <f t="shared" si="9"/>
        <v>349.28499999999997</v>
      </c>
      <c r="O159" s="204">
        <f t="shared" si="9"/>
        <v>1.83</v>
      </c>
      <c r="P159" s="204">
        <f t="shared" si="9"/>
        <v>154.3</v>
      </c>
      <c r="Q159" s="204">
        <f t="shared" si="9"/>
        <v>22.312</v>
      </c>
      <c r="R159" s="204">
        <f t="shared" si="9"/>
        <v>32.5</v>
      </c>
      <c r="S159" s="204">
        <f t="shared" si="9"/>
        <v>96.75999999999999</v>
      </c>
      <c r="T159" s="204">
        <f t="shared" si="9"/>
        <v>92.337</v>
      </c>
      <c r="U159" s="204">
        <f t="shared" si="9"/>
        <v>852.3699999999999</v>
      </c>
    </row>
    <row r="160" spans="1:21" ht="12.75">
      <c r="A160" s="205"/>
      <c r="B160" s="289" t="s">
        <v>366</v>
      </c>
      <c r="C160" s="290"/>
      <c r="D160" s="290"/>
      <c r="E160" s="291"/>
      <c r="F160" s="206">
        <f>SUM(G160:U160)</f>
        <v>100</v>
      </c>
      <c r="G160" s="207">
        <f>G159*100/F159</f>
        <v>3.051781567825031</v>
      </c>
      <c r="H160" s="207">
        <f>H159*100/F159</f>
        <v>3.997876364350884</v>
      </c>
      <c r="I160" s="207">
        <f>I159*100/F159</f>
        <v>8.322611240531968</v>
      </c>
      <c r="J160" s="207">
        <f>J159*100/F159</f>
        <v>5.216510700365213</v>
      </c>
      <c r="K160" s="207">
        <f>K159*100/F159</f>
        <v>1.601228836856037</v>
      </c>
      <c r="L160" s="207">
        <f>L159*100/F159</f>
        <v>0.11902940026186469</v>
      </c>
      <c r="M160" s="207">
        <f>M159*100/F159</f>
        <v>2.0367252933696847</v>
      </c>
      <c r="N160" s="207">
        <f>N159*100/F159</f>
        <v>16.49808891685135</v>
      </c>
      <c r="O160" s="207">
        <f>O159*100/F159</f>
        <v>0.08643801685683031</v>
      </c>
      <c r="P160" s="207">
        <f>P159*100/F159</f>
        <v>7.288189071589573</v>
      </c>
      <c r="Q160" s="207">
        <f>Q159*100/F159</f>
        <v>1.0538825312074307</v>
      </c>
      <c r="R160" s="207">
        <f>R159*100/F159</f>
        <v>1.535101392266112</v>
      </c>
      <c r="S160" s="207">
        <f>S159*100/F159</f>
        <v>4.570351098943662</v>
      </c>
      <c r="T160" s="207">
        <f>T159*100/F159</f>
        <v>4.361435607928493</v>
      </c>
      <c r="U160" s="207">
        <f>U159*100/F159</f>
        <v>40.26074996079587</v>
      </c>
    </row>
    <row r="161" spans="1:22" s="37" customFormat="1" ht="12.75">
      <c r="A161" s="199">
        <v>1</v>
      </c>
      <c r="B161" s="73" t="s">
        <v>237</v>
      </c>
      <c r="C161" s="73" t="s">
        <v>238</v>
      </c>
      <c r="D161" s="200">
        <v>1450</v>
      </c>
      <c r="E161" s="199" t="s">
        <v>239</v>
      </c>
      <c r="F161" s="201">
        <f>SUM(G161:U161)</f>
        <v>4</v>
      </c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>
        <v>2</v>
      </c>
      <c r="U161" s="202">
        <v>2</v>
      </c>
      <c r="V161" s="129"/>
    </row>
    <row r="162" spans="1:22" s="37" customFormat="1" ht="12.75">
      <c r="A162" s="69">
        <v>2</v>
      </c>
      <c r="B162" s="66" t="s">
        <v>240</v>
      </c>
      <c r="C162" s="67" t="s">
        <v>241</v>
      </c>
      <c r="D162" s="68">
        <v>300</v>
      </c>
      <c r="E162" s="69" t="s">
        <v>242</v>
      </c>
      <c r="F162" s="201">
        <f aca="true" t="shared" si="10" ref="F162:F225">SUM(G162:U162)</f>
        <v>135</v>
      </c>
      <c r="G162" s="70">
        <v>13.5</v>
      </c>
      <c r="H162" s="70"/>
      <c r="I162" s="70">
        <v>61</v>
      </c>
      <c r="J162" s="70"/>
      <c r="K162" s="70">
        <v>2.5</v>
      </c>
      <c r="L162" s="70"/>
      <c r="M162" s="70">
        <v>1.2</v>
      </c>
      <c r="N162" s="70">
        <v>19.9</v>
      </c>
      <c r="O162" s="70">
        <v>0.9</v>
      </c>
      <c r="P162" s="70">
        <v>2</v>
      </c>
      <c r="Q162" s="70"/>
      <c r="R162" s="70">
        <v>31</v>
      </c>
      <c r="S162" s="70"/>
      <c r="T162" s="70">
        <v>3</v>
      </c>
      <c r="U162" s="70"/>
      <c r="V162" s="129"/>
    </row>
    <row r="163" spans="1:26" s="37" customFormat="1" ht="12.75">
      <c r="A163" s="69">
        <v>3</v>
      </c>
      <c r="B163" s="71"/>
      <c r="C163" s="67" t="s">
        <v>243</v>
      </c>
      <c r="D163" s="68">
        <v>1450</v>
      </c>
      <c r="E163" s="69" t="s">
        <v>244</v>
      </c>
      <c r="F163" s="201">
        <f t="shared" si="10"/>
        <v>5</v>
      </c>
      <c r="G163" s="70"/>
      <c r="H163" s="70"/>
      <c r="I163" s="70"/>
      <c r="J163" s="70">
        <v>5</v>
      </c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129"/>
      <c r="W163" s="36"/>
      <c r="X163" s="36"/>
      <c r="Y163" s="36"/>
      <c r="Z163" s="36"/>
    </row>
    <row r="164" spans="1:22" s="37" customFormat="1" ht="12.75">
      <c r="A164" s="69">
        <v>4</v>
      </c>
      <c r="B164" s="72"/>
      <c r="C164" s="67" t="s">
        <v>245</v>
      </c>
      <c r="D164" s="68">
        <v>1250</v>
      </c>
      <c r="E164" s="69" t="s">
        <v>244</v>
      </c>
      <c r="F164" s="201">
        <f t="shared" si="10"/>
        <v>7</v>
      </c>
      <c r="G164" s="70"/>
      <c r="H164" s="70"/>
      <c r="I164" s="70"/>
      <c r="J164" s="70">
        <v>2.5</v>
      </c>
      <c r="K164" s="70"/>
      <c r="L164" s="70"/>
      <c r="M164" s="70"/>
      <c r="N164" s="70">
        <v>4.5</v>
      </c>
      <c r="O164" s="70"/>
      <c r="P164" s="70"/>
      <c r="Q164" s="70"/>
      <c r="R164" s="70"/>
      <c r="S164" s="70"/>
      <c r="T164" s="70"/>
      <c r="U164" s="70"/>
      <c r="V164" s="129"/>
    </row>
    <row r="165" spans="1:22" s="37" customFormat="1" ht="12.75">
      <c r="A165" s="69">
        <v>5</v>
      </c>
      <c r="B165" s="66"/>
      <c r="C165" s="67" t="s">
        <v>246</v>
      </c>
      <c r="D165" s="68">
        <v>1500</v>
      </c>
      <c r="E165" s="69" t="s">
        <v>244</v>
      </c>
      <c r="F165" s="201">
        <f t="shared" si="10"/>
        <v>5</v>
      </c>
      <c r="G165" s="70"/>
      <c r="H165" s="70"/>
      <c r="I165" s="70"/>
      <c r="J165" s="70">
        <v>5</v>
      </c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129"/>
    </row>
    <row r="166" spans="1:22" s="37" customFormat="1" ht="12.75">
      <c r="A166" s="69">
        <v>6</v>
      </c>
      <c r="B166" s="72"/>
      <c r="C166" s="67" t="s">
        <v>247</v>
      </c>
      <c r="D166" s="68">
        <v>1600</v>
      </c>
      <c r="E166" s="69" t="s">
        <v>244</v>
      </c>
      <c r="F166" s="201">
        <f t="shared" si="10"/>
        <v>3</v>
      </c>
      <c r="G166" s="70"/>
      <c r="H166" s="70"/>
      <c r="I166" s="70"/>
      <c r="J166" s="70"/>
      <c r="K166" s="70"/>
      <c r="L166" s="70"/>
      <c r="M166" s="70"/>
      <c r="N166" s="70">
        <v>3</v>
      </c>
      <c r="O166" s="70"/>
      <c r="P166" s="70"/>
      <c r="Q166" s="70"/>
      <c r="R166" s="70"/>
      <c r="S166" s="70"/>
      <c r="T166" s="70"/>
      <c r="U166" s="70"/>
      <c r="V166" s="129"/>
    </row>
    <row r="167" spans="1:22" s="37" customFormat="1" ht="12.75">
      <c r="A167" s="69">
        <v>7</v>
      </c>
      <c r="B167" s="130" t="s">
        <v>248</v>
      </c>
      <c r="C167" s="67" t="s">
        <v>249</v>
      </c>
      <c r="D167" s="68">
        <v>350</v>
      </c>
      <c r="E167" s="69" t="s">
        <v>153</v>
      </c>
      <c r="F167" s="201">
        <f t="shared" si="10"/>
        <v>31.6</v>
      </c>
      <c r="G167" s="70">
        <v>2.7</v>
      </c>
      <c r="H167" s="70">
        <v>11.9</v>
      </c>
      <c r="I167" s="70"/>
      <c r="J167" s="70"/>
      <c r="K167" s="70"/>
      <c r="L167" s="70"/>
      <c r="M167" s="70"/>
      <c r="N167" s="70">
        <v>7.9</v>
      </c>
      <c r="O167" s="70"/>
      <c r="P167" s="70"/>
      <c r="Q167" s="70"/>
      <c r="R167" s="70"/>
      <c r="S167" s="70"/>
      <c r="T167" s="70"/>
      <c r="U167" s="70">
        <v>9.1</v>
      </c>
      <c r="V167" s="129"/>
    </row>
    <row r="168" spans="1:22" s="37" customFormat="1" ht="12.75">
      <c r="A168" s="69">
        <v>8</v>
      </c>
      <c r="B168" s="130" t="s">
        <v>250</v>
      </c>
      <c r="C168" s="67" t="s">
        <v>251</v>
      </c>
      <c r="D168" s="68">
        <v>750</v>
      </c>
      <c r="E168" s="69" t="s">
        <v>252</v>
      </c>
      <c r="F168" s="201">
        <f t="shared" si="10"/>
        <v>115.60000000000001</v>
      </c>
      <c r="G168" s="70"/>
      <c r="H168" s="70"/>
      <c r="I168" s="70">
        <v>49.5</v>
      </c>
      <c r="J168" s="70"/>
      <c r="K168" s="70"/>
      <c r="L168" s="70">
        <v>0.2</v>
      </c>
      <c r="M168" s="70"/>
      <c r="N168" s="70">
        <v>2</v>
      </c>
      <c r="O168" s="70">
        <v>0.2</v>
      </c>
      <c r="P168" s="70"/>
      <c r="Q168" s="70"/>
      <c r="R168" s="70">
        <v>20</v>
      </c>
      <c r="S168" s="70">
        <v>27.7</v>
      </c>
      <c r="T168" s="70">
        <v>16</v>
      </c>
      <c r="U168" s="70"/>
      <c r="V168" s="129"/>
    </row>
    <row r="169" spans="1:22" s="37" customFormat="1" ht="12.75">
      <c r="A169" s="69">
        <v>9</v>
      </c>
      <c r="B169" s="66" t="s">
        <v>253</v>
      </c>
      <c r="C169" s="67" t="s">
        <v>254</v>
      </c>
      <c r="D169" s="68">
        <v>540</v>
      </c>
      <c r="E169" s="69" t="s">
        <v>153</v>
      </c>
      <c r="F169" s="201">
        <f t="shared" si="10"/>
        <v>33.2</v>
      </c>
      <c r="G169" s="70"/>
      <c r="H169" s="70"/>
      <c r="I169" s="70"/>
      <c r="J169" s="70"/>
      <c r="K169" s="70"/>
      <c r="L169" s="70"/>
      <c r="M169" s="70"/>
      <c r="N169" s="70">
        <v>12</v>
      </c>
      <c r="O169" s="70"/>
      <c r="P169" s="70"/>
      <c r="Q169" s="70"/>
      <c r="R169" s="70"/>
      <c r="S169" s="70"/>
      <c r="T169" s="70"/>
      <c r="U169" s="70">
        <v>21.2</v>
      </c>
      <c r="V169" s="129"/>
    </row>
    <row r="170" spans="1:22" s="37" customFormat="1" ht="12.75">
      <c r="A170" s="69">
        <v>10</v>
      </c>
      <c r="B170" s="71"/>
      <c r="C170" s="266" t="s">
        <v>255</v>
      </c>
      <c r="D170" s="267">
        <v>540</v>
      </c>
      <c r="E170" s="268" t="s">
        <v>256</v>
      </c>
      <c r="F170" s="269">
        <f t="shared" si="10"/>
        <v>102</v>
      </c>
      <c r="G170" s="270">
        <v>2</v>
      </c>
      <c r="H170" s="270"/>
      <c r="I170" s="270">
        <v>33</v>
      </c>
      <c r="J170" s="270"/>
      <c r="K170" s="270">
        <v>24</v>
      </c>
      <c r="L170" s="270"/>
      <c r="M170" s="270"/>
      <c r="N170" s="270">
        <v>16</v>
      </c>
      <c r="O170" s="270"/>
      <c r="P170" s="270">
        <v>9</v>
      </c>
      <c r="Q170" s="270"/>
      <c r="R170" s="270"/>
      <c r="S170" s="270"/>
      <c r="T170" s="270">
        <v>3</v>
      </c>
      <c r="U170" s="270">
        <v>15</v>
      </c>
      <c r="V170" s="129"/>
    </row>
    <row r="171" spans="1:22" s="37" customFormat="1" ht="12.75">
      <c r="A171" s="69">
        <v>11</v>
      </c>
      <c r="B171" s="71"/>
      <c r="C171" s="67" t="s">
        <v>257</v>
      </c>
      <c r="D171" s="68">
        <v>1100</v>
      </c>
      <c r="E171" s="69" t="s">
        <v>222</v>
      </c>
      <c r="F171" s="201">
        <f t="shared" si="10"/>
        <v>19.3</v>
      </c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>
        <v>19.3</v>
      </c>
      <c r="V171" s="129"/>
    </row>
    <row r="172" spans="1:22" s="37" customFormat="1" ht="12.75">
      <c r="A172" s="69">
        <v>12</v>
      </c>
      <c r="B172" s="71"/>
      <c r="C172" s="67" t="s">
        <v>258</v>
      </c>
      <c r="D172" s="68">
        <v>1300</v>
      </c>
      <c r="E172" s="69" t="s">
        <v>222</v>
      </c>
      <c r="F172" s="201">
        <f t="shared" si="10"/>
        <v>49.8</v>
      </c>
      <c r="G172" s="70"/>
      <c r="H172" s="70"/>
      <c r="I172" s="70">
        <v>5</v>
      </c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>
        <v>44.8</v>
      </c>
      <c r="V172" s="129"/>
    </row>
    <row r="173" spans="1:22" s="37" customFormat="1" ht="12.75">
      <c r="A173" s="69">
        <v>13</v>
      </c>
      <c r="B173" s="71"/>
      <c r="C173" s="67" t="s">
        <v>259</v>
      </c>
      <c r="D173" s="68">
        <v>1450</v>
      </c>
      <c r="E173" s="69" t="s">
        <v>222</v>
      </c>
      <c r="F173" s="201">
        <f t="shared" si="10"/>
        <v>6.2</v>
      </c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>
        <v>6.2</v>
      </c>
      <c r="V173" s="129"/>
    </row>
    <row r="174" spans="1:22" s="37" customFormat="1" ht="12.75" customHeight="1">
      <c r="A174" s="69">
        <v>14</v>
      </c>
      <c r="B174" s="72"/>
      <c r="C174" s="67" t="s">
        <v>260</v>
      </c>
      <c r="D174" s="68">
        <v>540</v>
      </c>
      <c r="E174" s="69" t="s">
        <v>256</v>
      </c>
      <c r="F174" s="201">
        <f t="shared" si="10"/>
        <v>22.7</v>
      </c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>
        <v>22.7</v>
      </c>
      <c r="V174" s="129"/>
    </row>
    <row r="175" spans="1:22" s="37" customFormat="1" ht="12.75">
      <c r="A175" s="69">
        <v>15</v>
      </c>
      <c r="B175" s="67" t="s">
        <v>261</v>
      </c>
      <c r="C175" s="67" t="s">
        <v>262</v>
      </c>
      <c r="D175" s="68">
        <v>1306</v>
      </c>
      <c r="E175" s="69" t="s">
        <v>37</v>
      </c>
      <c r="F175" s="201">
        <f t="shared" si="10"/>
        <v>47.7</v>
      </c>
      <c r="G175" s="70">
        <v>4</v>
      </c>
      <c r="H175" s="70"/>
      <c r="I175" s="70"/>
      <c r="J175" s="70"/>
      <c r="K175" s="70"/>
      <c r="L175" s="70"/>
      <c r="M175" s="70"/>
      <c r="N175" s="70">
        <v>14.7</v>
      </c>
      <c r="O175" s="70"/>
      <c r="P175" s="70"/>
      <c r="Q175" s="70"/>
      <c r="R175" s="70"/>
      <c r="S175" s="70">
        <v>2</v>
      </c>
      <c r="T175" s="70">
        <v>1</v>
      </c>
      <c r="U175" s="70">
        <v>26</v>
      </c>
      <c r="V175" s="129"/>
    </row>
    <row r="176" spans="1:22" s="37" customFormat="1" ht="24">
      <c r="A176" s="69">
        <v>16</v>
      </c>
      <c r="B176" s="66" t="s">
        <v>263</v>
      </c>
      <c r="C176" s="67" t="s">
        <v>264</v>
      </c>
      <c r="D176" s="68">
        <v>1000</v>
      </c>
      <c r="E176" s="69" t="s">
        <v>265</v>
      </c>
      <c r="F176" s="201">
        <f t="shared" si="10"/>
        <v>19</v>
      </c>
      <c r="G176" s="70"/>
      <c r="H176" s="70"/>
      <c r="I176" s="70"/>
      <c r="J176" s="70"/>
      <c r="K176" s="70"/>
      <c r="L176" s="70"/>
      <c r="M176" s="70">
        <v>5</v>
      </c>
      <c r="N176" s="70">
        <v>14</v>
      </c>
      <c r="O176" s="70"/>
      <c r="P176" s="70"/>
      <c r="Q176" s="70"/>
      <c r="R176" s="70"/>
      <c r="S176" s="70"/>
      <c r="T176" s="70"/>
      <c r="U176" s="70"/>
      <c r="V176" s="129"/>
    </row>
    <row r="177" spans="1:22" s="37" customFormat="1" ht="12.75">
      <c r="A177" s="69">
        <v>17</v>
      </c>
      <c r="B177" s="71"/>
      <c r="C177" s="67" t="s">
        <v>266</v>
      </c>
      <c r="D177" s="68">
        <v>1250</v>
      </c>
      <c r="E177" s="69" t="s">
        <v>265</v>
      </c>
      <c r="F177" s="201">
        <f t="shared" si="10"/>
        <v>26</v>
      </c>
      <c r="G177" s="70">
        <v>4</v>
      </c>
      <c r="H177" s="70"/>
      <c r="I177" s="70"/>
      <c r="J177" s="70">
        <v>6</v>
      </c>
      <c r="K177" s="70"/>
      <c r="L177" s="70"/>
      <c r="M177" s="70"/>
      <c r="N177" s="70">
        <v>16</v>
      </c>
      <c r="O177" s="70"/>
      <c r="P177" s="70"/>
      <c r="Q177" s="70"/>
      <c r="R177" s="70"/>
      <c r="S177" s="70"/>
      <c r="T177" s="70"/>
      <c r="U177" s="70"/>
      <c r="V177" s="129"/>
    </row>
    <row r="178" spans="1:22" s="37" customFormat="1" ht="12.75">
      <c r="A178" s="69">
        <v>18</v>
      </c>
      <c r="B178" s="71"/>
      <c r="C178" s="67" t="s">
        <v>267</v>
      </c>
      <c r="D178" s="68">
        <v>950</v>
      </c>
      <c r="E178" s="69" t="s">
        <v>265</v>
      </c>
      <c r="F178" s="201">
        <f t="shared" si="10"/>
        <v>7</v>
      </c>
      <c r="G178" s="70">
        <v>3</v>
      </c>
      <c r="H178" s="70"/>
      <c r="I178" s="70">
        <v>2</v>
      </c>
      <c r="J178" s="70"/>
      <c r="K178" s="70"/>
      <c r="L178" s="70"/>
      <c r="M178" s="70"/>
      <c r="N178" s="70">
        <v>2</v>
      </c>
      <c r="O178" s="70"/>
      <c r="P178" s="70"/>
      <c r="Q178" s="70"/>
      <c r="R178" s="70"/>
      <c r="S178" s="70"/>
      <c r="T178" s="70"/>
      <c r="U178" s="70"/>
      <c r="V178" s="129"/>
    </row>
    <row r="179" spans="1:22" s="37" customFormat="1" ht="24">
      <c r="A179" s="69">
        <v>19</v>
      </c>
      <c r="B179" s="72"/>
      <c r="C179" s="67" t="s">
        <v>268</v>
      </c>
      <c r="D179" s="68">
        <v>1600</v>
      </c>
      <c r="E179" s="69" t="s">
        <v>222</v>
      </c>
      <c r="F179" s="201">
        <f t="shared" si="10"/>
        <v>20</v>
      </c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>
        <v>20</v>
      </c>
      <c r="V179" s="129"/>
    </row>
    <row r="180" spans="1:22" s="37" customFormat="1" ht="12.75">
      <c r="A180" s="69">
        <v>20</v>
      </c>
      <c r="B180" s="66" t="s">
        <v>269</v>
      </c>
      <c r="C180" s="67" t="s">
        <v>270</v>
      </c>
      <c r="D180" s="68">
        <v>1350</v>
      </c>
      <c r="E180" s="69" t="s">
        <v>265</v>
      </c>
      <c r="F180" s="201">
        <f t="shared" si="10"/>
        <v>19.037</v>
      </c>
      <c r="G180" s="70"/>
      <c r="H180" s="70"/>
      <c r="I180" s="70"/>
      <c r="J180" s="70"/>
      <c r="K180" s="70"/>
      <c r="L180" s="70"/>
      <c r="M180" s="70"/>
      <c r="N180" s="70">
        <v>12.5</v>
      </c>
      <c r="O180" s="70"/>
      <c r="P180" s="70"/>
      <c r="Q180" s="70"/>
      <c r="R180" s="70"/>
      <c r="S180" s="70"/>
      <c r="T180" s="70">
        <v>0.037</v>
      </c>
      <c r="U180" s="70">
        <v>6.5</v>
      </c>
      <c r="V180" s="129"/>
    </row>
    <row r="181" spans="1:22" s="37" customFormat="1" ht="28.5" customHeight="1">
      <c r="A181" s="69">
        <v>21</v>
      </c>
      <c r="B181" s="71"/>
      <c r="C181" s="67" t="s">
        <v>271</v>
      </c>
      <c r="D181" s="68">
        <v>1400</v>
      </c>
      <c r="E181" s="69" t="s">
        <v>265</v>
      </c>
      <c r="F181" s="201">
        <f t="shared" si="10"/>
        <v>29.5</v>
      </c>
      <c r="G181" s="70"/>
      <c r="H181" s="70"/>
      <c r="I181" s="70"/>
      <c r="J181" s="70">
        <v>22.5</v>
      </c>
      <c r="K181" s="70"/>
      <c r="L181" s="70"/>
      <c r="M181" s="70"/>
      <c r="N181" s="70">
        <v>1.6</v>
      </c>
      <c r="O181" s="70"/>
      <c r="P181" s="70"/>
      <c r="Q181" s="70"/>
      <c r="R181" s="70"/>
      <c r="S181" s="70"/>
      <c r="T181" s="70">
        <v>0.2</v>
      </c>
      <c r="U181" s="70">
        <v>5.2</v>
      </c>
      <c r="V181" s="129"/>
    </row>
    <row r="182" spans="1:22" s="37" customFormat="1" ht="24">
      <c r="A182" s="69">
        <v>22</v>
      </c>
      <c r="B182" s="72"/>
      <c r="C182" s="67" t="s">
        <v>272</v>
      </c>
      <c r="D182" s="68">
        <v>1200</v>
      </c>
      <c r="E182" s="69" t="s">
        <v>265</v>
      </c>
      <c r="F182" s="201">
        <f t="shared" si="10"/>
        <v>8.008000000000001</v>
      </c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>
        <v>0.308</v>
      </c>
      <c r="U182" s="70">
        <v>7.7</v>
      </c>
      <c r="V182" s="129"/>
    </row>
    <row r="183" spans="1:22" s="37" customFormat="1" ht="12.75">
      <c r="A183" s="69">
        <v>23</v>
      </c>
      <c r="B183" s="66" t="s">
        <v>273</v>
      </c>
      <c r="C183" s="67" t="s">
        <v>273</v>
      </c>
      <c r="D183" s="68">
        <v>540</v>
      </c>
      <c r="E183" s="69" t="s">
        <v>274</v>
      </c>
      <c r="F183" s="201">
        <f t="shared" si="10"/>
        <v>63</v>
      </c>
      <c r="G183" s="70">
        <v>0.9</v>
      </c>
      <c r="H183" s="70"/>
      <c r="I183" s="70">
        <v>4</v>
      </c>
      <c r="J183" s="70"/>
      <c r="K183" s="70">
        <v>3</v>
      </c>
      <c r="L183" s="70"/>
      <c r="M183" s="70"/>
      <c r="N183" s="70">
        <v>25.3</v>
      </c>
      <c r="O183" s="70"/>
      <c r="P183" s="70">
        <v>6</v>
      </c>
      <c r="Q183" s="70"/>
      <c r="R183" s="70"/>
      <c r="S183" s="70"/>
      <c r="T183" s="70">
        <v>3</v>
      </c>
      <c r="U183" s="70">
        <v>20.8</v>
      </c>
      <c r="V183" s="129"/>
    </row>
    <row r="184" spans="1:22" s="37" customFormat="1" ht="12.75">
      <c r="A184" s="69">
        <v>24</v>
      </c>
      <c r="B184" s="71"/>
      <c r="C184" s="67" t="s">
        <v>275</v>
      </c>
      <c r="D184" s="68">
        <v>500</v>
      </c>
      <c r="E184" s="69" t="s">
        <v>276</v>
      </c>
      <c r="F184" s="201">
        <f t="shared" si="10"/>
        <v>35.300000000000004</v>
      </c>
      <c r="G184" s="70">
        <v>1.5</v>
      </c>
      <c r="H184" s="70"/>
      <c r="I184" s="70">
        <v>7</v>
      </c>
      <c r="J184" s="70">
        <v>3</v>
      </c>
      <c r="K184" s="70"/>
      <c r="L184" s="70"/>
      <c r="M184" s="70"/>
      <c r="N184" s="70">
        <v>18</v>
      </c>
      <c r="O184" s="70"/>
      <c r="P184" s="70"/>
      <c r="Q184" s="70"/>
      <c r="R184" s="70"/>
      <c r="S184" s="70">
        <v>1</v>
      </c>
      <c r="T184" s="70">
        <v>0.1</v>
      </c>
      <c r="U184" s="70">
        <v>4.7</v>
      </c>
      <c r="V184" s="129"/>
    </row>
    <row r="185" spans="1:22" s="37" customFormat="1" ht="12.75">
      <c r="A185" s="69">
        <v>25</v>
      </c>
      <c r="B185" s="67" t="s">
        <v>277</v>
      </c>
      <c r="C185" s="67" t="s">
        <v>275</v>
      </c>
      <c r="D185" s="68">
        <v>600</v>
      </c>
      <c r="E185" s="69" t="s">
        <v>252</v>
      </c>
      <c r="F185" s="201">
        <f t="shared" si="10"/>
        <v>92.19999999999999</v>
      </c>
      <c r="G185" s="70">
        <v>1.5</v>
      </c>
      <c r="H185" s="70"/>
      <c r="I185" s="70">
        <v>2.6</v>
      </c>
      <c r="J185" s="70"/>
      <c r="K185" s="70"/>
      <c r="L185" s="70"/>
      <c r="M185" s="70"/>
      <c r="N185" s="70">
        <v>68.1</v>
      </c>
      <c r="O185" s="70"/>
      <c r="P185" s="70"/>
      <c r="Q185" s="70">
        <v>4</v>
      </c>
      <c r="R185" s="70"/>
      <c r="S185" s="70"/>
      <c r="T185" s="70">
        <v>0.6</v>
      </c>
      <c r="U185" s="70">
        <v>15.4</v>
      </c>
      <c r="V185" s="129"/>
    </row>
    <row r="186" spans="1:22" s="37" customFormat="1" ht="12.75">
      <c r="A186" s="69">
        <v>26</v>
      </c>
      <c r="B186" s="66" t="s">
        <v>278</v>
      </c>
      <c r="C186" s="266" t="s">
        <v>279</v>
      </c>
      <c r="D186" s="267">
        <v>600</v>
      </c>
      <c r="E186" s="268" t="s">
        <v>37</v>
      </c>
      <c r="F186" s="269">
        <f t="shared" si="10"/>
        <v>52.6</v>
      </c>
      <c r="G186" s="270">
        <v>2</v>
      </c>
      <c r="H186" s="270"/>
      <c r="I186" s="270">
        <v>2</v>
      </c>
      <c r="J186" s="270"/>
      <c r="K186" s="270"/>
      <c r="L186" s="270"/>
      <c r="M186" s="270"/>
      <c r="N186" s="270">
        <v>10</v>
      </c>
      <c r="O186" s="270"/>
      <c r="P186" s="270"/>
      <c r="Q186" s="270"/>
      <c r="R186" s="270">
        <v>10</v>
      </c>
      <c r="S186" s="270"/>
      <c r="T186" s="270">
        <v>4</v>
      </c>
      <c r="U186" s="270">
        <v>24.6</v>
      </c>
      <c r="V186" s="129"/>
    </row>
    <row r="187" spans="1:22" s="37" customFormat="1" ht="12.75">
      <c r="A187" s="69">
        <v>27</v>
      </c>
      <c r="B187" s="71"/>
      <c r="C187" s="67" t="s">
        <v>280</v>
      </c>
      <c r="D187" s="68">
        <v>400</v>
      </c>
      <c r="E187" s="69" t="s">
        <v>37</v>
      </c>
      <c r="F187" s="201">
        <f t="shared" si="10"/>
        <v>46.5</v>
      </c>
      <c r="G187" s="70"/>
      <c r="H187" s="70"/>
      <c r="I187" s="70">
        <v>2</v>
      </c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>
        <v>44.5</v>
      </c>
      <c r="V187" s="129"/>
    </row>
    <row r="188" spans="1:22" s="37" customFormat="1" ht="24">
      <c r="A188" s="69">
        <v>28</v>
      </c>
      <c r="B188" s="73"/>
      <c r="C188" s="67" t="s">
        <v>281</v>
      </c>
      <c r="D188" s="68">
        <v>900</v>
      </c>
      <c r="E188" s="52" t="s">
        <v>191</v>
      </c>
      <c r="F188" s="201">
        <f t="shared" si="10"/>
        <v>15</v>
      </c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>
        <v>15</v>
      </c>
      <c r="V188" s="129"/>
    </row>
    <row r="189" spans="1:22" s="37" customFormat="1" ht="12.75">
      <c r="A189" s="69">
        <v>29</v>
      </c>
      <c r="B189" s="67" t="s">
        <v>282</v>
      </c>
      <c r="C189" s="67" t="s">
        <v>283</v>
      </c>
      <c r="D189" s="68">
        <v>600</v>
      </c>
      <c r="E189" s="69" t="s">
        <v>128</v>
      </c>
      <c r="F189" s="201">
        <f t="shared" si="10"/>
        <v>27</v>
      </c>
      <c r="G189" s="70"/>
      <c r="H189" s="70"/>
      <c r="I189" s="70">
        <v>2.5</v>
      </c>
      <c r="J189" s="70"/>
      <c r="K189" s="70"/>
      <c r="L189" s="70"/>
      <c r="M189" s="70"/>
      <c r="N189" s="70"/>
      <c r="O189" s="70"/>
      <c r="P189" s="70"/>
      <c r="Q189" s="70"/>
      <c r="R189" s="70">
        <v>24.5</v>
      </c>
      <c r="S189" s="70"/>
      <c r="T189" s="70"/>
      <c r="U189" s="70"/>
      <c r="V189" s="129"/>
    </row>
    <row r="190" spans="1:22" s="37" customFormat="1" ht="12.75">
      <c r="A190" s="69">
        <v>30</v>
      </c>
      <c r="B190" s="50" t="s">
        <v>284</v>
      </c>
      <c r="C190" s="50" t="s">
        <v>285</v>
      </c>
      <c r="D190" s="63">
        <v>700</v>
      </c>
      <c r="E190" s="52" t="s">
        <v>252</v>
      </c>
      <c r="F190" s="201">
        <f t="shared" si="10"/>
        <v>115</v>
      </c>
      <c r="G190" s="49">
        <v>12</v>
      </c>
      <c r="H190" s="49"/>
      <c r="I190" s="49">
        <v>3</v>
      </c>
      <c r="J190" s="49"/>
      <c r="K190" s="49"/>
      <c r="L190" s="49"/>
      <c r="M190" s="49"/>
      <c r="N190" s="49">
        <v>77</v>
      </c>
      <c r="O190" s="49"/>
      <c r="P190" s="49"/>
      <c r="Q190" s="49"/>
      <c r="R190" s="49"/>
      <c r="S190" s="49"/>
      <c r="T190" s="49">
        <v>0.1</v>
      </c>
      <c r="U190" s="49">
        <v>22.9</v>
      </c>
      <c r="V190" s="129"/>
    </row>
    <row r="191" spans="1:22" s="37" customFormat="1" ht="12.75">
      <c r="A191" s="69">
        <v>31</v>
      </c>
      <c r="B191" s="67" t="s">
        <v>286</v>
      </c>
      <c r="C191" s="67" t="s">
        <v>287</v>
      </c>
      <c r="D191" s="68">
        <v>161</v>
      </c>
      <c r="E191" s="69" t="s">
        <v>153</v>
      </c>
      <c r="F191" s="201">
        <f t="shared" si="10"/>
        <v>20</v>
      </c>
      <c r="G191" s="70">
        <v>1</v>
      </c>
      <c r="H191" s="70"/>
      <c r="I191" s="70">
        <v>2</v>
      </c>
      <c r="J191" s="70"/>
      <c r="K191" s="70"/>
      <c r="L191" s="70"/>
      <c r="M191" s="70">
        <v>2</v>
      </c>
      <c r="N191" s="70"/>
      <c r="O191" s="70"/>
      <c r="P191" s="70"/>
      <c r="Q191" s="70"/>
      <c r="R191" s="70"/>
      <c r="S191" s="70">
        <v>13</v>
      </c>
      <c r="T191" s="70">
        <v>1</v>
      </c>
      <c r="U191" s="70">
        <v>1</v>
      </c>
      <c r="V191" s="129"/>
    </row>
    <row r="192" spans="1:22" s="37" customFormat="1" ht="12.75">
      <c r="A192" s="69">
        <v>32</v>
      </c>
      <c r="B192" s="67"/>
      <c r="C192" s="67" t="s">
        <v>288</v>
      </c>
      <c r="D192" s="68">
        <v>1110</v>
      </c>
      <c r="E192" s="69" t="s">
        <v>289</v>
      </c>
      <c r="F192" s="201">
        <f t="shared" si="10"/>
        <v>20</v>
      </c>
      <c r="G192" s="70">
        <v>2</v>
      </c>
      <c r="H192" s="70">
        <v>2.9</v>
      </c>
      <c r="I192" s="70"/>
      <c r="J192" s="70">
        <v>2</v>
      </c>
      <c r="K192" s="70"/>
      <c r="L192" s="70"/>
      <c r="M192" s="70"/>
      <c r="N192" s="70">
        <v>2</v>
      </c>
      <c r="O192" s="70"/>
      <c r="P192" s="70"/>
      <c r="Q192" s="70"/>
      <c r="R192" s="70"/>
      <c r="S192" s="70"/>
      <c r="T192" s="70">
        <v>0.5</v>
      </c>
      <c r="U192" s="70">
        <v>10.6</v>
      </c>
      <c r="V192" s="129"/>
    </row>
    <row r="193" spans="1:22" s="37" customFormat="1" ht="12.75" customHeight="1">
      <c r="A193" s="69">
        <v>33</v>
      </c>
      <c r="B193" s="67" t="s">
        <v>290</v>
      </c>
      <c r="C193" s="67" t="s">
        <v>291</v>
      </c>
      <c r="D193" s="68">
        <v>900</v>
      </c>
      <c r="E193" s="69" t="s">
        <v>292</v>
      </c>
      <c r="F193" s="201">
        <f t="shared" si="10"/>
        <v>6</v>
      </c>
      <c r="G193" s="70"/>
      <c r="H193" s="70"/>
      <c r="I193" s="70">
        <v>2.6</v>
      </c>
      <c r="J193" s="70">
        <v>1.4</v>
      </c>
      <c r="K193" s="70"/>
      <c r="L193" s="70"/>
      <c r="M193" s="70"/>
      <c r="N193" s="70">
        <v>0.3</v>
      </c>
      <c r="O193" s="70"/>
      <c r="P193" s="70"/>
      <c r="Q193" s="70"/>
      <c r="R193" s="70"/>
      <c r="S193" s="70"/>
      <c r="T193" s="70">
        <v>1</v>
      </c>
      <c r="U193" s="70">
        <v>0.7</v>
      </c>
      <c r="V193" s="129"/>
    </row>
    <row r="194" spans="1:22" s="37" customFormat="1" ht="12.75">
      <c r="A194" s="69">
        <v>34</v>
      </c>
      <c r="B194" s="67" t="s">
        <v>293</v>
      </c>
      <c r="C194" s="67" t="s">
        <v>293</v>
      </c>
      <c r="D194" s="68">
        <v>600</v>
      </c>
      <c r="E194" s="69" t="s">
        <v>294</v>
      </c>
      <c r="F194" s="201">
        <f t="shared" si="10"/>
        <v>45</v>
      </c>
      <c r="G194" s="70">
        <v>0.6</v>
      </c>
      <c r="H194" s="70">
        <v>2.5</v>
      </c>
      <c r="I194" s="70"/>
      <c r="J194" s="70">
        <v>9</v>
      </c>
      <c r="K194" s="70"/>
      <c r="L194" s="70"/>
      <c r="M194" s="70">
        <v>9.3</v>
      </c>
      <c r="N194" s="70">
        <v>12</v>
      </c>
      <c r="O194" s="70"/>
      <c r="P194" s="70"/>
      <c r="Q194" s="70"/>
      <c r="R194" s="70"/>
      <c r="S194" s="70"/>
      <c r="T194" s="70">
        <v>0.3</v>
      </c>
      <c r="U194" s="70">
        <v>11.3</v>
      </c>
      <c r="V194" s="129"/>
    </row>
    <row r="195" spans="1:22" s="37" customFormat="1" ht="12.75">
      <c r="A195" s="69">
        <v>35</v>
      </c>
      <c r="B195" s="66" t="s">
        <v>295</v>
      </c>
      <c r="C195" s="67" t="s">
        <v>298</v>
      </c>
      <c r="D195" s="68">
        <v>650</v>
      </c>
      <c r="E195" s="69" t="s">
        <v>299</v>
      </c>
      <c r="F195" s="201">
        <f t="shared" si="10"/>
        <v>12</v>
      </c>
      <c r="G195" s="70">
        <v>1</v>
      </c>
      <c r="H195" s="70"/>
      <c r="I195" s="70">
        <v>1.5</v>
      </c>
      <c r="J195" s="70"/>
      <c r="K195" s="70">
        <v>1</v>
      </c>
      <c r="L195" s="70"/>
      <c r="M195" s="70"/>
      <c r="N195" s="70">
        <v>3</v>
      </c>
      <c r="O195" s="70"/>
      <c r="P195" s="70"/>
      <c r="Q195" s="70"/>
      <c r="R195" s="70">
        <v>3</v>
      </c>
      <c r="S195" s="70"/>
      <c r="T195" s="70">
        <v>2.5</v>
      </c>
      <c r="U195" s="70"/>
      <c r="V195" s="129"/>
    </row>
    <row r="196" spans="1:22" s="37" customFormat="1" ht="12.75">
      <c r="A196" s="69">
        <v>36</v>
      </c>
      <c r="B196" s="71"/>
      <c r="C196" s="266" t="s">
        <v>430</v>
      </c>
      <c r="D196" s="267">
        <v>770</v>
      </c>
      <c r="E196" s="268" t="s">
        <v>424</v>
      </c>
      <c r="F196" s="269">
        <f t="shared" si="10"/>
        <v>46</v>
      </c>
      <c r="G196" s="270">
        <v>1</v>
      </c>
      <c r="H196" s="270"/>
      <c r="I196" s="270">
        <v>5</v>
      </c>
      <c r="J196" s="270"/>
      <c r="K196" s="270"/>
      <c r="L196" s="270"/>
      <c r="M196" s="270"/>
      <c r="N196" s="270">
        <v>13</v>
      </c>
      <c r="O196" s="270"/>
      <c r="P196" s="270"/>
      <c r="Q196" s="270"/>
      <c r="R196" s="270"/>
      <c r="S196" s="270"/>
      <c r="T196" s="270">
        <v>4.5</v>
      </c>
      <c r="U196" s="270">
        <v>22.5</v>
      </c>
      <c r="V196" s="129"/>
    </row>
    <row r="197" spans="1:22" s="37" customFormat="1" ht="12.75">
      <c r="A197" s="69">
        <v>37</v>
      </c>
      <c r="B197" s="72"/>
      <c r="C197" s="67" t="s">
        <v>300</v>
      </c>
      <c r="D197" s="68">
        <v>800</v>
      </c>
      <c r="E197" s="69" t="s">
        <v>276</v>
      </c>
      <c r="F197" s="201">
        <f t="shared" si="10"/>
        <v>30</v>
      </c>
      <c r="G197" s="70"/>
      <c r="H197" s="70"/>
      <c r="I197" s="70">
        <v>12.5</v>
      </c>
      <c r="J197" s="70">
        <v>1</v>
      </c>
      <c r="K197" s="70"/>
      <c r="L197" s="70"/>
      <c r="M197" s="70"/>
      <c r="N197" s="70">
        <v>4.5</v>
      </c>
      <c r="O197" s="70"/>
      <c r="P197" s="70"/>
      <c r="Q197" s="70"/>
      <c r="R197" s="70"/>
      <c r="S197" s="70"/>
      <c r="T197" s="70">
        <v>0.1</v>
      </c>
      <c r="U197" s="70">
        <v>11.9</v>
      </c>
      <c r="V197" s="129"/>
    </row>
    <row r="198" spans="1:22" s="37" customFormat="1" ht="12.75">
      <c r="A198" s="199">
        <v>38</v>
      </c>
      <c r="B198" s="71"/>
      <c r="C198" s="73" t="s">
        <v>296</v>
      </c>
      <c r="D198" s="200">
        <v>850</v>
      </c>
      <c r="E198" s="199" t="s">
        <v>297</v>
      </c>
      <c r="F198" s="201">
        <f t="shared" si="10"/>
        <v>16</v>
      </c>
      <c r="G198" s="202"/>
      <c r="H198" s="202"/>
      <c r="I198" s="202">
        <v>8</v>
      </c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>
        <v>6</v>
      </c>
      <c r="U198" s="202">
        <v>2</v>
      </c>
      <c r="V198" s="129"/>
    </row>
    <row r="199" spans="1:22" s="37" customFormat="1" ht="24">
      <c r="A199" s="69">
        <v>39</v>
      </c>
      <c r="B199" s="71"/>
      <c r="C199" s="67" t="s">
        <v>431</v>
      </c>
      <c r="D199" s="68">
        <v>450</v>
      </c>
      <c r="E199" s="69" t="s">
        <v>276</v>
      </c>
      <c r="F199" s="201">
        <f t="shared" si="10"/>
        <v>20</v>
      </c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>
        <v>0.5</v>
      </c>
      <c r="U199" s="70">
        <v>19.5</v>
      </c>
      <c r="V199" s="129"/>
    </row>
    <row r="200" spans="1:22" s="37" customFormat="1" ht="12.75">
      <c r="A200" s="69">
        <v>40</v>
      </c>
      <c r="B200" s="72"/>
      <c r="C200" s="67" t="s">
        <v>301</v>
      </c>
      <c r="D200" s="68">
        <v>800</v>
      </c>
      <c r="E200" s="69" t="s">
        <v>165</v>
      </c>
      <c r="F200" s="201">
        <f t="shared" si="10"/>
        <v>6</v>
      </c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>
        <v>6</v>
      </c>
      <c r="V200" s="129"/>
    </row>
    <row r="201" spans="1:22" s="37" customFormat="1" ht="12.75">
      <c r="A201" s="69">
        <v>41</v>
      </c>
      <c r="B201" s="67" t="s">
        <v>302</v>
      </c>
      <c r="C201" s="67" t="s">
        <v>432</v>
      </c>
      <c r="D201" s="68">
        <v>200</v>
      </c>
      <c r="E201" s="69" t="s">
        <v>303</v>
      </c>
      <c r="F201" s="201">
        <f t="shared" si="10"/>
        <v>76</v>
      </c>
      <c r="G201" s="70">
        <v>0.7</v>
      </c>
      <c r="H201" s="70"/>
      <c r="I201" s="70">
        <v>10.3</v>
      </c>
      <c r="J201" s="70">
        <v>1</v>
      </c>
      <c r="K201" s="70">
        <v>3.3</v>
      </c>
      <c r="L201" s="70"/>
      <c r="M201" s="70">
        <v>20</v>
      </c>
      <c r="N201" s="70">
        <v>36.7</v>
      </c>
      <c r="O201" s="70"/>
      <c r="P201" s="70"/>
      <c r="Q201" s="70"/>
      <c r="R201" s="70"/>
      <c r="S201" s="70"/>
      <c r="T201" s="70">
        <v>2</v>
      </c>
      <c r="U201" s="70">
        <v>2</v>
      </c>
      <c r="V201" s="129"/>
    </row>
    <row r="202" spans="1:22" s="37" customFormat="1" ht="12.75">
      <c r="A202" s="69">
        <v>42</v>
      </c>
      <c r="B202" s="67"/>
      <c r="C202" s="67" t="s">
        <v>304</v>
      </c>
      <c r="D202" s="68">
        <v>150</v>
      </c>
      <c r="E202" s="69" t="s">
        <v>303</v>
      </c>
      <c r="F202" s="201">
        <f t="shared" si="10"/>
        <v>46.3</v>
      </c>
      <c r="G202" s="70"/>
      <c r="H202" s="70"/>
      <c r="I202" s="70"/>
      <c r="J202" s="70"/>
      <c r="K202" s="70"/>
      <c r="L202" s="70"/>
      <c r="M202" s="70"/>
      <c r="N202" s="70">
        <v>36.3</v>
      </c>
      <c r="O202" s="70"/>
      <c r="P202" s="70"/>
      <c r="Q202" s="70"/>
      <c r="R202" s="70"/>
      <c r="S202" s="70"/>
      <c r="T202" s="70">
        <v>10</v>
      </c>
      <c r="U202" s="70"/>
      <c r="V202" s="129"/>
    </row>
    <row r="203" spans="1:22" s="37" customFormat="1" ht="12.75">
      <c r="A203" s="69">
        <v>43</v>
      </c>
      <c r="B203" s="66" t="s">
        <v>305</v>
      </c>
      <c r="C203" s="67" t="s">
        <v>306</v>
      </c>
      <c r="D203" s="68">
        <v>750</v>
      </c>
      <c r="E203" s="69" t="s">
        <v>252</v>
      </c>
      <c r="F203" s="201">
        <f t="shared" si="10"/>
        <v>72.7</v>
      </c>
      <c r="G203" s="70">
        <v>4.8</v>
      </c>
      <c r="H203" s="70"/>
      <c r="I203" s="70"/>
      <c r="J203" s="70"/>
      <c r="K203" s="70"/>
      <c r="L203" s="70"/>
      <c r="M203" s="70"/>
      <c r="N203" s="70">
        <v>7.2</v>
      </c>
      <c r="O203" s="70"/>
      <c r="P203" s="70"/>
      <c r="Q203" s="70"/>
      <c r="R203" s="70"/>
      <c r="S203" s="70">
        <v>3</v>
      </c>
      <c r="T203" s="70">
        <v>0.1</v>
      </c>
      <c r="U203" s="70">
        <v>57.6</v>
      </c>
      <c r="V203" s="129"/>
    </row>
    <row r="204" spans="1:22" s="37" customFormat="1" ht="12.75">
      <c r="A204" s="69">
        <v>44</v>
      </c>
      <c r="B204" s="71"/>
      <c r="C204" s="67" t="s">
        <v>307</v>
      </c>
      <c r="D204" s="68">
        <v>650</v>
      </c>
      <c r="E204" s="69" t="s">
        <v>252</v>
      </c>
      <c r="F204" s="201">
        <f t="shared" si="10"/>
        <v>39</v>
      </c>
      <c r="G204" s="70">
        <v>3.2</v>
      </c>
      <c r="H204" s="70"/>
      <c r="I204" s="70">
        <v>2</v>
      </c>
      <c r="J204" s="70">
        <v>1</v>
      </c>
      <c r="K204" s="70"/>
      <c r="L204" s="70"/>
      <c r="M204" s="70"/>
      <c r="N204" s="70">
        <v>7</v>
      </c>
      <c r="O204" s="70"/>
      <c r="P204" s="70"/>
      <c r="Q204" s="70"/>
      <c r="R204" s="70"/>
      <c r="S204" s="70"/>
      <c r="T204" s="70">
        <v>5</v>
      </c>
      <c r="U204" s="70">
        <v>20.8</v>
      </c>
      <c r="V204" s="129"/>
    </row>
    <row r="205" spans="1:22" s="37" customFormat="1" ht="12.75">
      <c r="A205" s="69">
        <v>45</v>
      </c>
      <c r="B205" s="72"/>
      <c r="C205" s="67" t="s">
        <v>308</v>
      </c>
      <c r="D205" s="68">
        <v>1050</v>
      </c>
      <c r="E205" s="69" t="s">
        <v>37</v>
      </c>
      <c r="F205" s="201">
        <f t="shared" si="10"/>
        <v>85</v>
      </c>
      <c r="G205" s="70">
        <v>6.2</v>
      </c>
      <c r="H205" s="70"/>
      <c r="I205" s="70">
        <v>3</v>
      </c>
      <c r="J205" s="70"/>
      <c r="K205" s="70"/>
      <c r="L205" s="70"/>
      <c r="M205" s="70"/>
      <c r="N205" s="70">
        <v>11</v>
      </c>
      <c r="O205" s="70">
        <v>1</v>
      </c>
      <c r="P205" s="70"/>
      <c r="Q205" s="70"/>
      <c r="R205" s="70">
        <v>14</v>
      </c>
      <c r="S205" s="70">
        <v>18</v>
      </c>
      <c r="T205" s="70">
        <v>4</v>
      </c>
      <c r="U205" s="70">
        <v>27.8</v>
      </c>
      <c r="V205" s="129"/>
    </row>
    <row r="206" spans="1:22" s="37" customFormat="1" ht="12.75">
      <c r="A206" s="69">
        <v>46</v>
      </c>
      <c r="B206" s="67" t="s">
        <v>228</v>
      </c>
      <c r="C206" s="67" t="s">
        <v>309</v>
      </c>
      <c r="D206" s="68">
        <v>200</v>
      </c>
      <c r="E206" s="69" t="s">
        <v>310</v>
      </c>
      <c r="F206" s="201">
        <f t="shared" si="10"/>
        <v>71.98</v>
      </c>
      <c r="G206" s="70">
        <v>0.05</v>
      </c>
      <c r="H206" s="70"/>
      <c r="I206" s="70">
        <v>10</v>
      </c>
      <c r="J206" s="70">
        <v>5</v>
      </c>
      <c r="K206" s="70"/>
      <c r="L206" s="70"/>
      <c r="M206" s="70">
        <v>1</v>
      </c>
      <c r="N206" s="70">
        <v>33.4</v>
      </c>
      <c r="O206" s="70">
        <v>0.1</v>
      </c>
      <c r="P206" s="70"/>
      <c r="Q206" s="70"/>
      <c r="R206" s="70"/>
      <c r="S206" s="70"/>
      <c r="T206" s="70">
        <v>0.22</v>
      </c>
      <c r="U206" s="70">
        <v>22.21</v>
      </c>
      <c r="V206" s="129"/>
    </row>
    <row r="207" spans="1:22" s="37" customFormat="1" ht="12.75">
      <c r="A207" s="69">
        <v>47</v>
      </c>
      <c r="B207" s="67" t="s">
        <v>311</v>
      </c>
      <c r="C207" s="67" t="s">
        <v>96</v>
      </c>
      <c r="D207" s="68">
        <v>900</v>
      </c>
      <c r="E207" s="69" t="s">
        <v>312</v>
      </c>
      <c r="F207" s="201">
        <f t="shared" si="10"/>
        <v>32</v>
      </c>
      <c r="G207" s="70">
        <v>0.2</v>
      </c>
      <c r="H207" s="70"/>
      <c r="I207" s="70"/>
      <c r="J207" s="70"/>
      <c r="K207" s="70"/>
      <c r="L207" s="70"/>
      <c r="M207" s="70"/>
      <c r="N207" s="70">
        <v>21.6</v>
      </c>
      <c r="O207" s="70"/>
      <c r="P207" s="70"/>
      <c r="Q207" s="70"/>
      <c r="R207" s="70"/>
      <c r="S207" s="70">
        <v>10</v>
      </c>
      <c r="T207" s="70">
        <v>0.2</v>
      </c>
      <c r="U207" s="70"/>
      <c r="V207" s="129"/>
    </row>
    <row r="208" spans="1:22" s="37" customFormat="1" ht="12.75">
      <c r="A208" s="69">
        <v>48</v>
      </c>
      <c r="B208" s="66" t="s">
        <v>313</v>
      </c>
      <c r="C208" s="67" t="s">
        <v>315</v>
      </c>
      <c r="D208" s="68">
        <v>850</v>
      </c>
      <c r="E208" s="69" t="s">
        <v>153</v>
      </c>
      <c r="F208" s="201">
        <f t="shared" si="10"/>
        <v>71.5</v>
      </c>
      <c r="G208" s="70"/>
      <c r="H208" s="70"/>
      <c r="I208" s="70"/>
      <c r="J208" s="70"/>
      <c r="K208" s="70"/>
      <c r="L208" s="70"/>
      <c r="M208" s="70"/>
      <c r="N208" s="70">
        <v>42.9</v>
      </c>
      <c r="O208" s="70">
        <v>0.3</v>
      </c>
      <c r="P208" s="70"/>
      <c r="Q208" s="70"/>
      <c r="R208" s="70"/>
      <c r="S208" s="70"/>
      <c r="T208" s="70">
        <v>10</v>
      </c>
      <c r="U208" s="70">
        <v>18.3</v>
      </c>
      <c r="V208" s="129"/>
    </row>
    <row r="209" spans="1:22" s="37" customFormat="1" ht="12.75">
      <c r="A209" s="69">
        <v>49</v>
      </c>
      <c r="B209" s="72" t="s">
        <v>313</v>
      </c>
      <c r="C209" s="67" t="s">
        <v>314</v>
      </c>
      <c r="D209" s="68">
        <v>1200</v>
      </c>
      <c r="E209" s="69" t="s">
        <v>153</v>
      </c>
      <c r="F209" s="201">
        <f t="shared" si="10"/>
        <v>78.6</v>
      </c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>
        <v>12</v>
      </c>
      <c r="U209" s="70">
        <v>66.6</v>
      </c>
      <c r="V209" s="129"/>
    </row>
    <row r="210" spans="1:22" s="37" customFormat="1" ht="24">
      <c r="A210" s="69">
        <v>50</v>
      </c>
      <c r="B210" s="66" t="s">
        <v>316</v>
      </c>
      <c r="C210" s="67" t="s">
        <v>317</v>
      </c>
      <c r="D210" s="68">
        <v>1200</v>
      </c>
      <c r="E210" s="69" t="s">
        <v>378</v>
      </c>
      <c r="F210" s="201">
        <f t="shared" si="10"/>
        <v>4.7</v>
      </c>
      <c r="G210" s="70">
        <v>0.9</v>
      </c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>
        <v>0.1</v>
      </c>
      <c r="U210" s="70">
        <v>3.7</v>
      </c>
      <c r="V210" s="129"/>
    </row>
    <row r="211" spans="1:22" s="37" customFormat="1" ht="24">
      <c r="A211" s="69">
        <v>51</v>
      </c>
      <c r="B211" s="72" t="s">
        <v>316</v>
      </c>
      <c r="C211" s="67" t="s">
        <v>318</v>
      </c>
      <c r="D211" s="68">
        <v>900</v>
      </c>
      <c r="E211" s="69" t="s">
        <v>378</v>
      </c>
      <c r="F211" s="201">
        <f t="shared" si="10"/>
        <v>8</v>
      </c>
      <c r="G211" s="70"/>
      <c r="H211" s="70"/>
      <c r="I211" s="70"/>
      <c r="J211" s="70">
        <v>6.9</v>
      </c>
      <c r="K211" s="70"/>
      <c r="L211" s="70"/>
      <c r="M211" s="70"/>
      <c r="N211" s="70"/>
      <c r="O211" s="70"/>
      <c r="P211" s="70"/>
      <c r="Q211" s="70"/>
      <c r="R211" s="70"/>
      <c r="S211" s="70"/>
      <c r="T211" s="70">
        <v>0.1</v>
      </c>
      <c r="U211" s="70">
        <v>1</v>
      </c>
      <c r="V211" s="129"/>
    </row>
    <row r="212" spans="1:22" s="37" customFormat="1" ht="24">
      <c r="A212" s="69">
        <v>52</v>
      </c>
      <c r="B212" s="71" t="s">
        <v>433</v>
      </c>
      <c r="C212" s="67" t="s">
        <v>275</v>
      </c>
      <c r="D212" s="68">
        <v>450</v>
      </c>
      <c r="E212" s="69" t="s">
        <v>326</v>
      </c>
      <c r="F212" s="201">
        <f t="shared" si="10"/>
        <v>35.300000000000004</v>
      </c>
      <c r="G212" s="70">
        <v>0.6</v>
      </c>
      <c r="H212" s="70"/>
      <c r="I212" s="70">
        <v>10</v>
      </c>
      <c r="J212" s="70">
        <v>9</v>
      </c>
      <c r="K212" s="70">
        <v>1</v>
      </c>
      <c r="L212" s="70"/>
      <c r="M212" s="70"/>
      <c r="N212" s="70">
        <v>6</v>
      </c>
      <c r="O212" s="70"/>
      <c r="P212" s="70"/>
      <c r="Q212" s="70"/>
      <c r="R212" s="70"/>
      <c r="S212" s="70"/>
      <c r="T212" s="70">
        <v>0.1</v>
      </c>
      <c r="U212" s="70">
        <v>8.6</v>
      </c>
      <c r="V212" s="129"/>
    </row>
    <row r="213" spans="1:22" s="37" customFormat="1" ht="12.75">
      <c r="A213" s="69">
        <v>53</v>
      </c>
      <c r="B213" s="66" t="s">
        <v>319</v>
      </c>
      <c r="C213" s="67" t="s">
        <v>320</v>
      </c>
      <c r="D213" s="68">
        <v>830</v>
      </c>
      <c r="E213" s="69" t="s">
        <v>37</v>
      </c>
      <c r="F213" s="201">
        <f t="shared" si="10"/>
        <v>200</v>
      </c>
      <c r="G213" s="70">
        <v>4.5</v>
      </c>
      <c r="H213" s="70"/>
      <c r="I213" s="70">
        <v>6</v>
      </c>
      <c r="J213" s="70">
        <v>12</v>
      </c>
      <c r="K213" s="70"/>
      <c r="L213" s="70"/>
      <c r="M213" s="70"/>
      <c r="N213" s="70">
        <v>83.5</v>
      </c>
      <c r="O213" s="70"/>
      <c r="P213" s="70"/>
      <c r="Q213" s="70"/>
      <c r="R213" s="70">
        <v>1</v>
      </c>
      <c r="S213" s="70">
        <v>5</v>
      </c>
      <c r="T213" s="70">
        <v>65</v>
      </c>
      <c r="U213" s="70">
        <v>23</v>
      </c>
      <c r="V213" s="129"/>
    </row>
    <row r="214" spans="1:22" s="37" customFormat="1" ht="12.75">
      <c r="A214" s="69">
        <v>54</v>
      </c>
      <c r="B214" s="71"/>
      <c r="C214" s="67" t="s">
        <v>322</v>
      </c>
      <c r="D214" s="68">
        <v>950</v>
      </c>
      <c r="E214" s="69" t="s">
        <v>37</v>
      </c>
      <c r="F214" s="201">
        <f t="shared" si="10"/>
        <v>16</v>
      </c>
      <c r="G214" s="70">
        <v>1</v>
      </c>
      <c r="H214" s="70">
        <v>7.5</v>
      </c>
      <c r="I214" s="70"/>
      <c r="J214" s="70">
        <v>1</v>
      </c>
      <c r="K214" s="70"/>
      <c r="L214" s="70"/>
      <c r="M214" s="70"/>
      <c r="N214" s="70">
        <v>3.5</v>
      </c>
      <c r="O214" s="70"/>
      <c r="P214" s="70"/>
      <c r="Q214" s="70"/>
      <c r="R214" s="70"/>
      <c r="S214" s="70"/>
      <c r="T214" s="70">
        <v>0.1</v>
      </c>
      <c r="U214" s="70">
        <v>2.9</v>
      </c>
      <c r="V214" s="129"/>
    </row>
    <row r="215" spans="1:22" s="37" customFormat="1" ht="12.75">
      <c r="A215" s="69">
        <v>55</v>
      </c>
      <c r="B215" s="71"/>
      <c r="C215" s="67" t="s">
        <v>321</v>
      </c>
      <c r="D215" s="68">
        <v>1200</v>
      </c>
      <c r="E215" s="69" t="s">
        <v>37</v>
      </c>
      <c r="F215" s="201">
        <f t="shared" si="10"/>
        <v>68</v>
      </c>
      <c r="G215" s="70"/>
      <c r="H215" s="70"/>
      <c r="I215" s="70"/>
      <c r="J215" s="70">
        <v>55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>
        <v>1</v>
      </c>
      <c r="U215" s="70">
        <v>12</v>
      </c>
      <c r="V215" s="129"/>
    </row>
    <row r="216" spans="1:22" s="37" customFormat="1" ht="27.75" customHeight="1">
      <c r="A216" s="69">
        <v>56</v>
      </c>
      <c r="B216" s="72"/>
      <c r="C216" s="67" t="s">
        <v>323</v>
      </c>
      <c r="D216" s="68">
        <v>1350</v>
      </c>
      <c r="E216" s="69" t="s">
        <v>37</v>
      </c>
      <c r="F216" s="201">
        <f t="shared" si="10"/>
        <v>83</v>
      </c>
      <c r="G216" s="70"/>
      <c r="H216" s="70"/>
      <c r="I216" s="70"/>
      <c r="J216" s="70">
        <v>33</v>
      </c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>
        <v>50</v>
      </c>
      <c r="V216" s="129"/>
    </row>
    <row r="217" spans="1:22" s="37" customFormat="1" ht="24">
      <c r="A217" s="69">
        <v>57</v>
      </c>
      <c r="B217" s="66" t="s">
        <v>324</v>
      </c>
      <c r="C217" s="67" t="s">
        <v>325</v>
      </c>
      <c r="D217" s="68">
        <v>240</v>
      </c>
      <c r="E217" s="69" t="s">
        <v>326</v>
      </c>
      <c r="F217" s="201">
        <f t="shared" si="10"/>
        <v>50.4</v>
      </c>
      <c r="G217" s="70">
        <v>2.4</v>
      </c>
      <c r="H217" s="70"/>
      <c r="I217" s="70"/>
      <c r="J217" s="70"/>
      <c r="K217" s="70"/>
      <c r="L217" s="70"/>
      <c r="M217" s="70"/>
      <c r="N217" s="70">
        <v>12</v>
      </c>
      <c r="O217" s="70"/>
      <c r="P217" s="70"/>
      <c r="Q217" s="70"/>
      <c r="R217" s="70">
        <v>18</v>
      </c>
      <c r="S217" s="70"/>
      <c r="T217" s="70">
        <v>18</v>
      </c>
      <c r="U217" s="70"/>
      <c r="V217" s="129"/>
    </row>
    <row r="218" spans="1:22" s="37" customFormat="1" ht="12.75">
      <c r="A218" s="69">
        <v>58</v>
      </c>
      <c r="B218" s="71"/>
      <c r="C218" s="67" t="s">
        <v>327</v>
      </c>
      <c r="D218" s="68">
        <v>140</v>
      </c>
      <c r="E218" s="69" t="s">
        <v>310</v>
      </c>
      <c r="F218" s="201">
        <f t="shared" si="10"/>
        <v>85.6</v>
      </c>
      <c r="G218" s="70"/>
      <c r="H218" s="70"/>
      <c r="I218" s="70"/>
      <c r="J218" s="70"/>
      <c r="K218" s="70"/>
      <c r="L218" s="70"/>
      <c r="M218" s="70"/>
      <c r="N218" s="70">
        <v>7.3</v>
      </c>
      <c r="O218" s="70"/>
      <c r="P218" s="70"/>
      <c r="Q218" s="70"/>
      <c r="R218" s="70">
        <v>8</v>
      </c>
      <c r="S218" s="70">
        <v>60.3</v>
      </c>
      <c r="T218" s="70">
        <v>10</v>
      </c>
      <c r="U218" s="70"/>
      <c r="V218" s="129"/>
    </row>
    <row r="219" spans="1:22" s="37" customFormat="1" ht="12.75">
      <c r="A219" s="69">
        <v>59</v>
      </c>
      <c r="B219" s="72"/>
      <c r="C219" s="67" t="s">
        <v>328</v>
      </c>
      <c r="D219" s="68">
        <v>890</v>
      </c>
      <c r="E219" s="69" t="s">
        <v>37</v>
      </c>
      <c r="F219" s="201">
        <f t="shared" si="10"/>
        <v>31</v>
      </c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>
        <v>2</v>
      </c>
      <c r="U219" s="70">
        <v>29</v>
      </c>
      <c r="V219" s="129"/>
    </row>
    <row r="220" spans="1:22" s="37" customFormat="1" ht="12.75">
      <c r="A220" s="69">
        <v>60</v>
      </c>
      <c r="B220" s="74" t="s">
        <v>329</v>
      </c>
      <c r="C220" s="67" t="s">
        <v>330</v>
      </c>
      <c r="D220" s="68">
        <v>300</v>
      </c>
      <c r="E220" s="69" t="s">
        <v>153</v>
      </c>
      <c r="F220" s="201">
        <f t="shared" si="10"/>
        <v>41.71999999999999</v>
      </c>
      <c r="G220" s="70">
        <v>1</v>
      </c>
      <c r="H220" s="70"/>
      <c r="I220" s="70">
        <v>9.5</v>
      </c>
      <c r="J220" s="70"/>
      <c r="K220" s="70"/>
      <c r="L220" s="70">
        <v>0.8</v>
      </c>
      <c r="M220" s="70"/>
      <c r="N220" s="70">
        <v>24.5</v>
      </c>
      <c r="O220" s="70">
        <v>0.3</v>
      </c>
      <c r="P220" s="70"/>
      <c r="Q220" s="70"/>
      <c r="R220" s="70"/>
      <c r="S220" s="70"/>
      <c r="T220" s="70">
        <v>3.22</v>
      </c>
      <c r="U220" s="70">
        <v>2.4</v>
      </c>
      <c r="V220" s="129"/>
    </row>
    <row r="221" spans="1:22" s="37" customFormat="1" ht="12.75">
      <c r="A221" s="69">
        <v>61</v>
      </c>
      <c r="B221" s="73"/>
      <c r="C221" s="67" t="s">
        <v>425</v>
      </c>
      <c r="D221" s="68">
        <v>1100</v>
      </c>
      <c r="E221" s="69" t="s">
        <v>37</v>
      </c>
      <c r="F221" s="201">
        <f t="shared" si="10"/>
        <v>21.8</v>
      </c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>
        <v>21.8</v>
      </c>
      <c r="V221" s="129"/>
    </row>
    <row r="222" spans="1:22" s="37" customFormat="1" ht="12.75">
      <c r="A222" s="69">
        <v>62</v>
      </c>
      <c r="B222" s="66" t="s">
        <v>331</v>
      </c>
      <c r="C222" s="67" t="s">
        <v>332</v>
      </c>
      <c r="D222" s="68">
        <v>500</v>
      </c>
      <c r="E222" s="69" t="s">
        <v>252</v>
      </c>
      <c r="F222" s="201">
        <f t="shared" si="10"/>
        <v>80</v>
      </c>
      <c r="G222" s="70"/>
      <c r="H222" s="70"/>
      <c r="I222" s="70">
        <v>2</v>
      </c>
      <c r="J222" s="70"/>
      <c r="K222" s="70"/>
      <c r="L222" s="70"/>
      <c r="M222" s="70"/>
      <c r="N222" s="70">
        <v>40</v>
      </c>
      <c r="O222" s="70">
        <v>3</v>
      </c>
      <c r="P222" s="70"/>
      <c r="Q222" s="70"/>
      <c r="R222" s="70">
        <v>2</v>
      </c>
      <c r="S222" s="70"/>
      <c r="T222" s="70">
        <v>2</v>
      </c>
      <c r="U222" s="70">
        <v>31</v>
      </c>
      <c r="V222" s="129"/>
    </row>
    <row r="223" spans="1:22" s="37" customFormat="1" ht="12.75">
      <c r="A223" s="69">
        <v>63</v>
      </c>
      <c r="B223" s="71"/>
      <c r="C223" s="67" t="s">
        <v>333</v>
      </c>
      <c r="D223" s="68">
        <v>920</v>
      </c>
      <c r="E223" s="69" t="s">
        <v>37</v>
      </c>
      <c r="F223" s="201">
        <f t="shared" si="10"/>
        <v>34.04</v>
      </c>
      <c r="G223" s="70"/>
      <c r="H223" s="70"/>
      <c r="I223" s="70">
        <v>19</v>
      </c>
      <c r="J223" s="70"/>
      <c r="K223" s="70"/>
      <c r="L223" s="70"/>
      <c r="M223" s="70"/>
      <c r="N223" s="70">
        <v>12</v>
      </c>
      <c r="O223" s="70"/>
      <c r="P223" s="70"/>
      <c r="Q223" s="70"/>
      <c r="R223" s="70"/>
      <c r="S223" s="70"/>
      <c r="T223" s="70">
        <v>0.04</v>
      </c>
      <c r="U223" s="70">
        <v>3</v>
      </c>
      <c r="V223" s="129"/>
    </row>
    <row r="224" spans="1:22" s="37" customFormat="1" ht="12.75">
      <c r="A224" s="69">
        <v>64</v>
      </c>
      <c r="B224" s="72"/>
      <c r="C224" s="67" t="s">
        <v>334</v>
      </c>
      <c r="D224" s="68">
        <v>550</v>
      </c>
      <c r="E224" s="69" t="s">
        <v>335</v>
      </c>
      <c r="F224" s="201">
        <f t="shared" si="10"/>
        <v>58</v>
      </c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>
        <v>58</v>
      </c>
      <c r="V224" s="129"/>
    </row>
    <row r="225" spans="1:22" s="37" customFormat="1" ht="12.75">
      <c r="A225" s="69">
        <v>65</v>
      </c>
      <c r="B225" s="67" t="s">
        <v>336</v>
      </c>
      <c r="C225" s="266" t="s">
        <v>337</v>
      </c>
      <c r="D225" s="267">
        <v>140</v>
      </c>
      <c r="E225" s="268" t="s">
        <v>128</v>
      </c>
      <c r="F225" s="269">
        <f t="shared" si="10"/>
        <v>131.2</v>
      </c>
      <c r="G225" s="270">
        <v>1</v>
      </c>
      <c r="H225" s="270"/>
      <c r="I225" s="270">
        <v>36</v>
      </c>
      <c r="J225" s="270"/>
      <c r="K225" s="270">
        <v>17</v>
      </c>
      <c r="L225" s="270"/>
      <c r="M225" s="270">
        <v>4</v>
      </c>
      <c r="N225" s="270">
        <v>42</v>
      </c>
      <c r="O225" s="270">
        <v>0.2</v>
      </c>
      <c r="P225" s="270"/>
      <c r="Q225" s="270">
        <v>16</v>
      </c>
      <c r="R225" s="270">
        <v>11</v>
      </c>
      <c r="S225" s="270"/>
      <c r="T225" s="270">
        <v>4</v>
      </c>
      <c r="U225" s="270"/>
      <c r="V225" s="129"/>
    </row>
    <row r="226" spans="1:22" s="37" customFormat="1" ht="12.75">
      <c r="A226" s="69">
        <v>66</v>
      </c>
      <c r="B226" s="67" t="s">
        <v>338</v>
      </c>
      <c r="C226" s="67" t="s">
        <v>339</v>
      </c>
      <c r="D226" s="68">
        <v>500</v>
      </c>
      <c r="E226" s="52" t="s">
        <v>242</v>
      </c>
      <c r="F226" s="201">
        <f>SUM(G226:U226)</f>
        <v>12.3</v>
      </c>
      <c r="G226" s="70">
        <v>6</v>
      </c>
      <c r="H226" s="70">
        <v>2</v>
      </c>
      <c r="I226" s="70"/>
      <c r="J226" s="70"/>
      <c r="K226" s="70"/>
      <c r="L226" s="70"/>
      <c r="M226" s="70"/>
      <c r="N226" s="70">
        <v>2.3</v>
      </c>
      <c r="O226" s="70"/>
      <c r="P226" s="70"/>
      <c r="Q226" s="70"/>
      <c r="R226" s="70"/>
      <c r="S226" s="70"/>
      <c r="T226" s="70">
        <v>1</v>
      </c>
      <c r="U226" s="70">
        <v>1</v>
      </c>
      <c r="V226" s="129"/>
    </row>
    <row r="227" spans="1:22" s="37" customFormat="1" ht="12.75">
      <c r="A227" s="69">
        <v>67</v>
      </c>
      <c r="B227" s="67" t="s">
        <v>340</v>
      </c>
      <c r="C227" s="67" t="s">
        <v>341</v>
      </c>
      <c r="D227" s="68">
        <v>720</v>
      </c>
      <c r="E227" s="52" t="s">
        <v>276</v>
      </c>
      <c r="F227" s="201">
        <f>SUM(G227:U227)</f>
        <v>38.6</v>
      </c>
      <c r="G227" s="70">
        <v>2</v>
      </c>
      <c r="H227" s="70">
        <v>1.5</v>
      </c>
      <c r="I227" s="70"/>
      <c r="J227" s="70">
        <v>14.7</v>
      </c>
      <c r="K227" s="70"/>
      <c r="L227" s="70"/>
      <c r="M227" s="70"/>
      <c r="N227" s="70">
        <v>10</v>
      </c>
      <c r="O227" s="70"/>
      <c r="P227" s="70"/>
      <c r="Q227" s="70"/>
      <c r="R227" s="70"/>
      <c r="S227" s="70"/>
      <c r="T227" s="70">
        <v>2.1</v>
      </c>
      <c r="U227" s="70">
        <v>8.3</v>
      </c>
      <c r="V227" s="129"/>
    </row>
    <row r="228" spans="1:22" s="37" customFormat="1" ht="12.75">
      <c r="A228" s="69">
        <v>68</v>
      </c>
      <c r="B228" s="74" t="s">
        <v>342</v>
      </c>
      <c r="C228" s="74" t="s">
        <v>343</v>
      </c>
      <c r="D228" s="209">
        <v>1600</v>
      </c>
      <c r="E228" s="208" t="s">
        <v>74</v>
      </c>
      <c r="F228" s="201">
        <f>SUM(G228:U228)</f>
        <v>18</v>
      </c>
      <c r="G228" s="210">
        <v>3</v>
      </c>
      <c r="H228" s="210">
        <v>2</v>
      </c>
      <c r="I228" s="210"/>
      <c r="J228" s="210">
        <v>6</v>
      </c>
      <c r="K228" s="210"/>
      <c r="L228" s="210"/>
      <c r="M228" s="210"/>
      <c r="N228" s="210">
        <v>3</v>
      </c>
      <c r="O228" s="210"/>
      <c r="P228" s="210"/>
      <c r="Q228" s="210"/>
      <c r="R228" s="210"/>
      <c r="S228" s="210"/>
      <c r="T228" s="210">
        <v>0.5</v>
      </c>
      <c r="U228" s="210">
        <v>3.5</v>
      </c>
      <c r="V228" s="129"/>
    </row>
    <row r="229" spans="1:21" ht="12.75">
      <c r="A229" s="284" t="s">
        <v>344</v>
      </c>
      <c r="B229" s="284"/>
      <c r="C229" s="284"/>
      <c r="D229" s="284"/>
      <c r="E229" s="284"/>
      <c r="F229" s="213">
        <f>SUM(F161:F228)</f>
        <v>2973.985</v>
      </c>
      <c r="G229" s="213">
        <f>SUM(G161:G228)</f>
        <v>90.25</v>
      </c>
      <c r="H229" s="213">
        <f aca="true" t="shared" si="11" ref="H229:U229">SUM(H161:H228)</f>
        <v>30.3</v>
      </c>
      <c r="I229" s="213">
        <f t="shared" si="11"/>
        <v>313</v>
      </c>
      <c r="J229" s="213">
        <f t="shared" si="11"/>
        <v>202</v>
      </c>
      <c r="K229" s="213">
        <f t="shared" si="11"/>
        <v>51.8</v>
      </c>
      <c r="L229" s="213">
        <f t="shared" si="11"/>
        <v>1</v>
      </c>
      <c r="M229" s="213">
        <f t="shared" si="11"/>
        <v>42.5</v>
      </c>
      <c r="N229" s="213">
        <f t="shared" si="11"/>
        <v>801.4999999999999</v>
      </c>
      <c r="O229" s="213">
        <f t="shared" si="11"/>
        <v>6</v>
      </c>
      <c r="P229" s="213">
        <f t="shared" si="11"/>
        <v>17</v>
      </c>
      <c r="Q229" s="213">
        <f t="shared" si="11"/>
        <v>20</v>
      </c>
      <c r="R229" s="213">
        <f t="shared" si="11"/>
        <v>142.5</v>
      </c>
      <c r="S229" s="213">
        <f t="shared" si="11"/>
        <v>140</v>
      </c>
      <c r="T229" s="213">
        <f t="shared" si="11"/>
        <v>202.52499999999998</v>
      </c>
      <c r="U229" s="213">
        <f t="shared" si="11"/>
        <v>913.6099999999999</v>
      </c>
    </row>
    <row r="230" spans="1:21" ht="13.5" thickBot="1">
      <c r="A230" s="276" t="s">
        <v>366</v>
      </c>
      <c r="B230" s="276"/>
      <c r="C230" s="276"/>
      <c r="D230" s="276"/>
      <c r="E230" s="276"/>
      <c r="F230" s="216">
        <f>SUM(G230:U230)</f>
        <v>99.99999999999999</v>
      </c>
      <c r="G230" s="75">
        <f>G229/F229*100</f>
        <v>3.0346487961438946</v>
      </c>
      <c r="H230" s="75">
        <f>H229/F229*100</f>
        <v>1.0188349974865374</v>
      </c>
      <c r="I230" s="75">
        <f>I229/F229*100</f>
        <v>10.524599148953339</v>
      </c>
      <c r="J230" s="75">
        <f>J229/F229*100</f>
        <v>6.792233316576916</v>
      </c>
      <c r="K230" s="75">
        <f>K229/F229*100</f>
        <v>1.7417707217756644</v>
      </c>
      <c r="L230" s="75">
        <f>L229/F229*100</f>
        <v>0.03362491740879662</v>
      </c>
      <c r="M230" s="75">
        <f>M229/F229*100</f>
        <v>1.429058989873856</v>
      </c>
      <c r="N230" s="75">
        <f>N229/F229*100</f>
        <v>26.950371303150483</v>
      </c>
      <c r="O230" s="75">
        <f>O229/F229*100</f>
        <v>0.20174950445277967</v>
      </c>
      <c r="P230" s="75">
        <f>P229/F229*100</f>
        <v>0.5716235959495424</v>
      </c>
      <c r="Q230" s="75">
        <f>Q229/F229*100</f>
        <v>0.6724983481759322</v>
      </c>
      <c r="R230" s="75">
        <f>R229/F229*100</f>
        <v>4.791550730753517</v>
      </c>
      <c r="S230" s="75">
        <f>S229/F229*100</f>
        <v>4.707488437231526</v>
      </c>
      <c r="T230" s="75">
        <f>T229/F229*100</f>
        <v>6.809886398216533</v>
      </c>
      <c r="U230" s="75">
        <f>U229/F229*100</f>
        <v>30.720060793850674</v>
      </c>
    </row>
    <row r="231" spans="1:21" ht="12.75">
      <c r="A231" s="277" t="s">
        <v>345</v>
      </c>
      <c r="B231" s="278"/>
      <c r="C231" s="278"/>
      <c r="D231" s="278"/>
      <c r="E231" s="278"/>
      <c r="F231" s="214">
        <f aca="true" t="shared" si="12" ref="F231:U231">F43+F71+F89+F121+F159+F229</f>
        <v>16490.68113</v>
      </c>
      <c r="G231" s="215">
        <f t="shared" si="12"/>
        <v>370.01</v>
      </c>
      <c r="H231" s="215">
        <f t="shared" si="12"/>
        <v>145.24</v>
      </c>
      <c r="I231" s="215">
        <f t="shared" si="12"/>
        <v>1201.28</v>
      </c>
      <c r="J231" s="215">
        <f t="shared" si="12"/>
        <v>569.7239999999999</v>
      </c>
      <c r="K231" s="215">
        <f t="shared" si="12"/>
        <v>466.4</v>
      </c>
      <c r="L231" s="215">
        <f t="shared" si="12"/>
        <v>8.12</v>
      </c>
      <c r="M231" s="215">
        <f t="shared" si="12"/>
        <v>459.12</v>
      </c>
      <c r="N231" s="215">
        <f t="shared" si="12"/>
        <v>2627.628</v>
      </c>
      <c r="O231" s="215">
        <f t="shared" si="12"/>
        <v>16.83</v>
      </c>
      <c r="P231" s="215">
        <f t="shared" si="12"/>
        <v>650.96</v>
      </c>
      <c r="Q231" s="215">
        <f t="shared" si="12"/>
        <v>250.312</v>
      </c>
      <c r="R231" s="215">
        <f t="shared" si="12"/>
        <v>535.2</v>
      </c>
      <c r="S231" s="215">
        <f t="shared" si="12"/>
        <v>3318.285</v>
      </c>
      <c r="T231" s="215">
        <f t="shared" si="12"/>
        <v>644.837</v>
      </c>
      <c r="U231" s="215">
        <f t="shared" si="12"/>
        <v>5226.73513</v>
      </c>
    </row>
    <row r="232" spans="1:21" ht="12.75">
      <c r="A232" s="279" t="s">
        <v>366</v>
      </c>
      <c r="B232" s="280"/>
      <c r="C232" s="280"/>
      <c r="D232" s="280"/>
      <c r="E232" s="281"/>
      <c r="F232" s="211">
        <f>SUM(G232:U232)</f>
        <v>100</v>
      </c>
      <c r="G232" s="212">
        <f>G231*100/F231</f>
        <v>2.2437520747816437</v>
      </c>
      <c r="H232" s="212">
        <f>H231*100/F231</f>
        <v>0.8807398484940566</v>
      </c>
      <c r="I232" s="212">
        <f>I231*100/F231</f>
        <v>7.284599044333106</v>
      </c>
      <c r="J232" s="212">
        <f>J231*100/F231</f>
        <v>3.454823942739107</v>
      </c>
      <c r="K232" s="212">
        <f>K231*100/F231</f>
        <v>2.828264013616277</v>
      </c>
      <c r="L232" s="212">
        <f>L231*100/F231</f>
        <v>0.04923993094031767</v>
      </c>
      <c r="M232" s="212">
        <f>M231*100/F231</f>
        <v>2.784117868635302</v>
      </c>
      <c r="N232" s="212">
        <f>N231*100/F231</f>
        <v>15.934017396163185</v>
      </c>
      <c r="O232" s="212">
        <f>O231*100/F231</f>
        <v>0.10205764011398355</v>
      </c>
      <c r="P232" s="212">
        <f>P231*100/F231</f>
        <v>3.9474415572548276</v>
      </c>
      <c r="Q232" s="212">
        <f>Q231*100/F231</f>
        <v>1.5178997036370443</v>
      </c>
      <c r="R232" s="212">
        <f>R231*100/F231</f>
        <v>3.2454693398101018</v>
      </c>
      <c r="S232" s="212">
        <f>S231*100/F231</f>
        <v>20.12218278821331</v>
      </c>
      <c r="T232" s="212">
        <f>T231*100/F231</f>
        <v>3.910311496029758</v>
      </c>
      <c r="U232" s="212">
        <f>U231*100/F231</f>
        <v>31.695083355237973</v>
      </c>
    </row>
    <row r="233" spans="1:21" ht="12.75">
      <c r="A233" s="76"/>
      <c r="B233" s="77"/>
      <c r="C233" s="77"/>
      <c r="D233" s="77"/>
      <c r="E233" s="77"/>
      <c r="F233" s="135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</sheetData>
  <sheetProtection/>
  <mergeCells count="21">
    <mergeCell ref="A3:U3"/>
    <mergeCell ref="A5:U5"/>
    <mergeCell ref="A6:U6"/>
    <mergeCell ref="G8:U8"/>
    <mergeCell ref="F10:U10"/>
    <mergeCell ref="A43:E43"/>
    <mergeCell ref="A44:E44"/>
    <mergeCell ref="A71:E71"/>
    <mergeCell ref="A72:E72"/>
    <mergeCell ref="B76:B77"/>
    <mergeCell ref="A89:E89"/>
    <mergeCell ref="A90:E90"/>
    <mergeCell ref="A230:E230"/>
    <mergeCell ref="A231:E231"/>
    <mergeCell ref="A232:E232"/>
    <mergeCell ref="B93:B94"/>
    <mergeCell ref="A121:E121"/>
    <mergeCell ref="A122:E122"/>
    <mergeCell ref="B159:E159"/>
    <mergeCell ref="B160:E160"/>
    <mergeCell ref="A229:E229"/>
  </mergeCells>
  <printOptions/>
  <pageMargins left="0.15748031496062992" right="0" top="0.7874015748031497" bottom="0.5905511811023623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2013-11-21T08:47:38Z</cp:lastPrinted>
  <dcterms:created xsi:type="dcterms:W3CDTF">2013-01-02T13:28:16Z</dcterms:created>
  <dcterms:modified xsi:type="dcterms:W3CDTF">2014-11-14T12:55:41Z</dcterms:modified>
  <cp:category/>
  <cp:version/>
  <cp:contentType/>
  <cp:contentStatus/>
</cp:coreProperties>
</file>