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780" windowWidth="12570" windowHeight="6795" tabRatio="946" activeTab="0"/>
  </bookViews>
  <sheets>
    <sheet name="2012 MZX" sheetId="1" r:id="rId1"/>
  </sheets>
  <definedNames>
    <definedName name="_xlnm.Print_Area" localSheetId="0">'2012 MZX'!$A$1:$H$2516</definedName>
  </definedNames>
  <calcPr fullCalcOnLoad="1"/>
</workbook>
</file>

<file path=xl/sharedStrings.xml><?xml version="1.0" encoding="utf-8"?>
<sst xmlns="http://schemas.openxmlformats.org/spreadsheetml/2006/main" count="3897" uniqueCount="820">
  <si>
    <t>х</t>
  </si>
  <si>
    <t xml:space="preserve"> </t>
  </si>
  <si>
    <t>Иглолистни</t>
  </si>
  <si>
    <t>1.</t>
  </si>
  <si>
    <t>Широколистни</t>
  </si>
  <si>
    <t>прерасли</t>
  </si>
  <si>
    <t>Р Е К А П И Т У Л А Ц И Я :</t>
  </si>
  <si>
    <t>ХРАСТИ</t>
  </si>
  <si>
    <t>ИГЛОЛИСТНИ</t>
  </si>
  <si>
    <t>ШИРОКОЛИСТНИ</t>
  </si>
  <si>
    <t>Храсти</t>
  </si>
  <si>
    <t>Дървесен вид</t>
  </si>
  <si>
    <t>всичко бр.</t>
  </si>
  <si>
    <t>бр.</t>
  </si>
  <si>
    <t>Nо по ред</t>
  </si>
  <si>
    <t>ОБЩО:</t>
  </si>
  <si>
    <t>в т. ч. годни за зале-сяване, бр.</t>
  </si>
  <si>
    <t>ОБЩО ДЕКОРАТИВНИ</t>
  </si>
  <si>
    <t>и облагородени фиданки</t>
  </si>
  <si>
    <t>Налични  фиданки</t>
  </si>
  <si>
    <t>средна височина, m</t>
  </si>
  <si>
    <t>І. ПИКИРАНИ (ШКОЛУВАНИ) ФИДАНКИ ЗА ЗАЛЕСЯВАНЕ</t>
  </si>
  <si>
    <t>ІІІ. КОНТЕЙНЕРНИ ФИДАНКИ ЗА ЗАЛЕСЯВАНЕ</t>
  </si>
  <si>
    <t>ІХ. КОЛЕДНИ ЕЛХИ</t>
  </si>
  <si>
    <t xml:space="preserve">ІV.ПИКИРАНИ (ШКОЛУВАНИ) ФИДАНКИ ЗА ДЕКОРАТИВНИ ЦЕЛИ </t>
  </si>
  <si>
    <t>ХІ. ОБЛАГОРОДЕНИ ФИДАНКИ ЗА ЗАЛЕСЯВАНЕ</t>
  </si>
  <si>
    <t>Х. КОНТЕЙНЕРНИ ФИДАНКИ ЗА КОЛЕДНИ ЕЛХИ</t>
  </si>
  <si>
    <t>ІІ. ВЕГЕТАТИВНИ ФИДАНКИ ЗА ЗАЛЕСЯВАНЕ</t>
  </si>
  <si>
    <t>V. ВЕГЕТАТИВНИ ФИДАНКИ ЗА ДЕКОРАТИВНИ ЦЕЛИ</t>
  </si>
  <si>
    <t>VІ. КОНТЕЙНЕРНИ ФИДАНКИ ЗА ДЕКОРАТИВНИ ЦЕЛИ</t>
  </si>
  <si>
    <t>VІІ. ПИКИРАНИ (ШКОЛУВАНИ) ФИДАНКИ ЗА ОБЛАГОРОДЯВАНЕ ЗА ДЕКОРАТИВНИ ЦЕЛИ</t>
  </si>
  <si>
    <t>VІІІ. ПИКИРАНИ (ШКОЛУВАНИ) ФИДАНКИ ЗА ОБЛАГОРОДЯВАНЕ ЗА ОВОЩАРСТВОТО</t>
  </si>
  <si>
    <t>ХІІ. ОБЛАГОРОДЕНИ ФИДАНКИ ЗА ДЕКОРАТИВНИ ЦЕЛИ</t>
  </si>
  <si>
    <t>ХІІІ. ОБЛАГОРОДЕНИ ФИДАНКИ ЗА ОВОЩАРСТВОТО</t>
  </si>
  <si>
    <t>ОБЩО :</t>
  </si>
  <si>
    <t>ОБЩО КОЛЕДНИ ЕЛХИ:</t>
  </si>
  <si>
    <t>О Б О Б Щ И Т Е Л Е Н       П Р О Т О К О Л  №__</t>
  </si>
  <si>
    <t>ОБЩО ОБЛАГОРОДЕНИ</t>
  </si>
  <si>
    <t>11</t>
  </si>
  <si>
    <t>Бор веймутов</t>
  </si>
  <si>
    <t>Дугласка зелена</t>
  </si>
  <si>
    <t>Ела испанска</t>
  </si>
  <si>
    <t>Ела обикновена</t>
  </si>
  <si>
    <t>Кедър атласки</t>
  </si>
  <si>
    <t>Кедър хималайски</t>
  </si>
  <si>
    <t>Кипарис обикновен</t>
  </si>
  <si>
    <t>Смърч сребрист</t>
  </si>
  <si>
    <t>Туя източна</t>
  </si>
  <si>
    <t>Дъб червен</t>
  </si>
  <si>
    <t>Кестен конски</t>
  </si>
  <si>
    <t>Липа сребролистна</t>
  </si>
  <si>
    <t>Явор обикновен</t>
  </si>
  <si>
    <t>Ясен полски</t>
  </si>
  <si>
    <t>Дойция грацилис</t>
  </si>
  <si>
    <t>Керия японика</t>
  </si>
  <si>
    <t>Лоницера серотина</t>
  </si>
  <si>
    <t>Спирея флобели</t>
  </si>
  <si>
    <t>Спирея японика криспа</t>
  </si>
  <si>
    <t>Форцизия интермедия</t>
  </si>
  <si>
    <t>Филаделфус ревизии маржорие</t>
  </si>
  <si>
    <t>Хибискус сириакус дукде бравант</t>
  </si>
  <si>
    <t>Възраст и тип на фиданките</t>
  </si>
  <si>
    <t>Бор черен</t>
  </si>
  <si>
    <t>Гимнокладус</t>
  </si>
  <si>
    <t>Шестил</t>
  </si>
  <si>
    <t>Дървовидна ружа</t>
  </si>
  <si>
    <t>Каталпа</t>
  </si>
  <si>
    <t>Ела гръцка</t>
  </si>
  <si>
    <t>Кипарис аризонски</t>
  </si>
  <si>
    <t>Смърч обикновен</t>
  </si>
  <si>
    <t>Китайски мехурник</t>
  </si>
  <si>
    <t>Сива топола</t>
  </si>
  <si>
    <t>Туя западна</t>
  </si>
  <si>
    <t>Албиция</t>
  </si>
  <si>
    <t>Брекиня</t>
  </si>
  <si>
    <t>Върба плачеща</t>
  </si>
  <si>
    <t>Златен дъжд</t>
  </si>
  <si>
    <t>Копривка</t>
  </si>
  <si>
    <t>Офика</t>
  </si>
  <si>
    <t>Рустифина</t>
  </si>
  <si>
    <t>Софора</t>
  </si>
  <si>
    <t>Хибискус</t>
  </si>
  <si>
    <t xml:space="preserve">Керия </t>
  </si>
  <si>
    <t>Пираканта</t>
  </si>
  <si>
    <t>Райска ябълка</t>
  </si>
  <si>
    <t>Птиче грозде</t>
  </si>
  <si>
    <t>Vitex</t>
  </si>
  <si>
    <t>Ела борисова</t>
  </si>
  <si>
    <t>Вайгела</t>
  </si>
  <si>
    <t>Смрика</t>
  </si>
  <si>
    <t>Чашкодрян</t>
  </si>
  <si>
    <t>Кестен обикновен</t>
  </si>
  <si>
    <t>Праскова</t>
  </si>
  <si>
    <t>ІV.</t>
  </si>
  <si>
    <t>V.</t>
  </si>
  <si>
    <t>VІ.</t>
  </si>
  <si>
    <t>ІХ.</t>
  </si>
  <si>
    <t>Пауловния</t>
  </si>
  <si>
    <t>ЮИДП - Сливен</t>
  </si>
  <si>
    <t>Лавровишна</t>
  </si>
  <si>
    <t>Jasminum revolutum</t>
  </si>
  <si>
    <t>Hybiscus siriacus "Boule De Feu"</t>
  </si>
  <si>
    <t>за инвентаризация на пикирани (школувани), вегетативни, контейнерни</t>
  </si>
  <si>
    <t>Ела сребриста</t>
  </si>
  <si>
    <t>Ела кавказка</t>
  </si>
  <si>
    <t>Кипарис блатен</t>
  </si>
  <si>
    <t>Лъжекипарис лавзонов</t>
  </si>
  <si>
    <t>Лъжекипарис</t>
  </si>
  <si>
    <t>Либоцедрус</t>
  </si>
  <si>
    <t>Мура бяла</t>
  </si>
  <si>
    <t>Секвоя гигантска</t>
  </si>
  <si>
    <t>Туя гигантска</t>
  </si>
  <si>
    <t>Албиция ленкорска</t>
  </si>
  <si>
    <t>Бреза бяла</t>
  </si>
  <si>
    <t>Върба къдрава</t>
  </si>
  <si>
    <t>Калина червена</t>
  </si>
  <si>
    <t>Лирово дърво</t>
  </si>
  <si>
    <t>Липа дребнолистна</t>
  </si>
  <si>
    <t>Маклура</t>
  </si>
  <si>
    <t>Махалебка</t>
  </si>
  <si>
    <t>Скоруша</t>
  </si>
  <si>
    <t>Черница бяла</t>
  </si>
  <si>
    <t>Явор захарен</t>
  </si>
  <si>
    <t>Явор сребрист</t>
  </si>
  <si>
    <t>Явор червен</t>
  </si>
  <si>
    <t>Явор палмолистен</t>
  </si>
  <si>
    <t>Явор ясенолистен</t>
  </si>
  <si>
    <t>Ясен американски</t>
  </si>
  <si>
    <t>Кисел трън червен</t>
  </si>
  <si>
    <t>Люляк обикновен</t>
  </si>
  <si>
    <t>Махония</t>
  </si>
  <si>
    <t xml:space="preserve">Пираканта </t>
  </si>
  <si>
    <t xml:space="preserve">Чашкодрян </t>
  </si>
  <si>
    <t>Чемшир</t>
  </si>
  <si>
    <t>Винка</t>
  </si>
  <si>
    <t xml:space="preserve">Кисел трън </t>
  </si>
  <si>
    <t>Кисел трън</t>
  </si>
  <si>
    <t>Карамфил</t>
  </si>
  <si>
    <t xml:space="preserve">Лоницера японска </t>
  </si>
  <si>
    <t xml:space="preserve">Юка </t>
  </si>
  <si>
    <t xml:space="preserve">Гинко билоба </t>
  </si>
  <si>
    <t xml:space="preserve">Лъжекипарис </t>
  </si>
  <si>
    <t xml:space="preserve">Туя гигантска </t>
  </si>
  <si>
    <t xml:space="preserve">Туя западна </t>
  </si>
  <si>
    <t xml:space="preserve">Албиция </t>
  </si>
  <si>
    <t xml:space="preserve">Върба къдрава </t>
  </si>
  <si>
    <t xml:space="preserve">Арония </t>
  </si>
  <si>
    <t>Бръшлян</t>
  </si>
  <si>
    <t>Бръшлян зелен нарязан</t>
  </si>
  <si>
    <t>Бръшлян бяло оцветяване</t>
  </si>
  <si>
    <t xml:space="preserve">Върба хирошико </t>
  </si>
  <si>
    <t xml:space="preserve">Дрян кълбовиден </t>
  </si>
  <si>
    <t xml:space="preserve">Жасмин </t>
  </si>
  <si>
    <t xml:space="preserve">Зановец </t>
  </si>
  <si>
    <t xml:space="preserve">Котонеастър </t>
  </si>
  <si>
    <t>Кучи дрян с жълти клони</t>
  </si>
  <si>
    <t>Кучи дрян с червени клони</t>
  </si>
  <si>
    <t xml:space="preserve">Лавровишна </t>
  </si>
  <si>
    <t xml:space="preserve">Лоницера </t>
  </si>
  <si>
    <t xml:space="preserve">Потентила </t>
  </si>
  <si>
    <t xml:space="preserve">Птиче грозде </t>
  </si>
  <si>
    <t>Птиче грозде шарено</t>
  </si>
  <si>
    <t xml:space="preserve">Спирея </t>
  </si>
  <si>
    <t>Тамарикс</t>
  </si>
  <si>
    <t xml:space="preserve">Форзиция </t>
  </si>
  <si>
    <t>Форзиция</t>
  </si>
  <si>
    <t xml:space="preserve">Чемшир </t>
  </si>
  <si>
    <t xml:space="preserve">Чемшир шарен </t>
  </si>
  <si>
    <t>СЗДП - Враца</t>
  </si>
  <si>
    <t>Гинкго билоба</t>
  </si>
  <si>
    <t xml:space="preserve">Бор хималайски </t>
  </si>
  <si>
    <t>Кисел трън зелен</t>
  </si>
  <si>
    <t>Секвоя</t>
  </si>
  <si>
    <t xml:space="preserve">Туя източна златиста кълбовидна </t>
  </si>
  <si>
    <t xml:space="preserve">Ела сребриста в/у обикн. ела </t>
  </si>
  <si>
    <t xml:space="preserve">Смърч сребрист в/у смърч обикн. </t>
  </si>
  <si>
    <t>ВСИЧКО иглолистни</t>
  </si>
  <si>
    <t>ВСИЧКО широколистни :</t>
  </si>
  <si>
    <t>Див рожков</t>
  </si>
  <si>
    <t>Спирея</t>
  </si>
  <si>
    <t>СЦДП - Габрово</t>
  </si>
  <si>
    <t>Смрика миризлива</t>
  </si>
  <si>
    <t>Ела – обикновена</t>
  </si>
  <si>
    <t>Лагерстремия</t>
  </si>
  <si>
    <t>Мукина</t>
  </si>
  <si>
    <t>Черница</t>
  </si>
  <si>
    <t>Спарциум</t>
  </si>
  <si>
    <t>Градински чай</t>
  </si>
  <si>
    <t>Дойция</t>
  </si>
  <si>
    <t>Китайски лимонник</t>
  </si>
  <si>
    <t>Лоницера нитада</t>
  </si>
  <si>
    <t>Плюскач</t>
  </si>
  <si>
    <t>Розмарин</t>
  </si>
  <si>
    <t>Хиперикум</t>
  </si>
  <si>
    <t>СИДП - Шумен</t>
  </si>
  <si>
    <t xml:space="preserve">ВСИЧКО широколистни </t>
  </si>
  <si>
    <t>Кедър ливански</t>
  </si>
  <si>
    <t xml:space="preserve">Бадем </t>
  </si>
  <si>
    <t xml:space="preserve">Орех обикновен </t>
  </si>
  <si>
    <t>Слива червена</t>
  </si>
  <si>
    <t>Черница - плачеща</t>
  </si>
  <si>
    <t>Дрян обикновен</t>
  </si>
  <si>
    <t>Птиче грозде вечнозелено</t>
  </si>
  <si>
    <t>Върба – плачеща</t>
  </si>
  <si>
    <t>Ела корейска</t>
  </si>
  <si>
    <t>ВСИЧКО широколистни</t>
  </si>
  <si>
    <t>Ерика</t>
  </si>
  <si>
    <t xml:space="preserve">Жасмин голоцветен </t>
  </si>
  <si>
    <t>Жасмин храстовиден</t>
  </si>
  <si>
    <t>Калина вечнозелена</t>
  </si>
  <si>
    <t>Кисел трън вечнозелен</t>
  </si>
  <si>
    <t>Хибускус</t>
  </si>
  <si>
    <t>Дрян облагороден</t>
  </si>
  <si>
    <t>Лиственица</t>
  </si>
  <si>
    <t>Конифери</t>
  </si>
  <si>
    <t>Метасеквоя</t>
  </si>
  <si>
    <t>Туя златиста</t>
  </si>
  <si>
    <t>Върба миризлива</t>
  </si>
  <si>
    <t>Магнолия</t>
  </si>
  <si>
    <t>Пауловня</t>
  </si>
  <si>
    <t>Жасмин</t>
  </si>
  <si>
    <t>Люляк индийски</t>
  </si>
  <si>
    <t>Бор бял</t>
  </si>
  <si>
    <t>Туя  източна</t>
  </si>
  <si>
    <t>Джанка</t>
  </si>
  <si>
    <t>Дъб киевски</t>
  </si>
  <si>
    <t>Еукомия</t>
  </si>
  <si>
    <t>Киселица</t>
  </si>
  <si>
    <t>Мелия</t>
  </si>
  <si>
    <t>Арония</t>
  </si>
  <si>
    <t>Дрян червен</t>
  </si>
  <si>
    <t>Будлея давидова</t>
  </si>
  <si>
    <t>Вайгелия нокътова</t>
  </si>
  <si>
    <t>Симфорикарпус бял</t>
  </si>
  <si>
    <t>Сорбария офиковолистна</t>
  </si>
  <si>
    <t>Спирея японска</t>
  </si>
  <si>
    <t>Магнолия опадваща</t>
  </si>
  <si>
    <t>Магнолия вечнозелена</t>
  </si>
  <si>
    <t>Див лимон</t>
  </si>
  <si>
    <t>Филодендрон</t>
  </si>
  <si>
    <t>Айлант</t>
  </si>
  <si>
    <t>Дъб кавказки</t>
  </si>
  <si>
    <t>Еводия</t>
  </si>
  <si>
    <t>Птерокария кавказка</t>
  </si>
  <si>
    <t>Витекс обикновен</t>
  </si>
  <si>
    <t>Каликантус</t>
  </si>
  <si>
    <t>Текома</t>
  </si>
  <si>
    <t>Чашкодрян европейски</t>
  </si>
  <si>
    <t>ЮЦДП - Смолян</t>
  </si>
  <si>
    <t>ВСИЧКО храсти</t>
  </si>
  <si>
    <t xml:space="preserve">ОБЩО </t>
  </si>
  <si>
    <t xml:space="preserve">Спирея Ван хутей </t>
  </si>
  <si>
    <t>Спирея майски сняг</t>
  </si>
  <si>
    <t>Птиче грозде японско</t>
  </si>
  <si>
    <t xml:space="preserve"> Чашкодрян японски зелен</t>
  </si>
  <si>
    <t>Чашкодрян японски  шарен</t>
  </si>
  <si>
    <t>Кисел трън юлианов</t>
  </si>
  <si>
    <t xml:space="preserve">VІІ.  </t>
  </si>
  <si>
    <t>ВСИЧКО иглолистни:</t>
  </si>
  <si>
    <t>ОБЩО</t>
  </si>
  <si>
    <t>ЮЗДП - Благоевград</t>
  </si>
  <si>
    <t>2.</t>
  </si>
  <si>
    <t>3.</t>
  </si>
  <si>
    <t>4.</t>
  </si>
  <si>
    <t>Липа едролистна</t>
  </si>
  <si>
    <t>Азалия</t>
  </si>
  <si>
    <t>Глог</t>
  </si>
  <si>
    <t>Чашкодрян японски</t>
  </si>
  <si>
    <t>Смрика пирамидална</t>
  </si>
  <si>
    <t>Лъжекипарис"Версиколор"</t>
  </si>
  <si>
    <t xml:space="preserve">Туя западна златиста </t>
  </si>
  <si>
    <t>Ампелопсис</t>
  </si>
  <si>
    <t>Дрян</t>
  </si>
  <si>
    <t>Зеленика</t>
  </si>
  <si>
    <t>Касис</t>
  </si>
  <si>
    <t xml:space="preserve">Лимон китайски </t>
  </si>
  <si>
    <t>Роза</t>
  </si>
  <si>
    <t>Сантолина</t>
  </si>
  <si>
    <t>Чашкодрян"Емералд голд"</t>
  </si>
  <si>
    <t>Чашкодрян радик.</t>
  </si>
  <si>
    <t>Чемшир дървовиден</t>
  </si>
  <si>
    <t xml:space="preserve">Чемшир обикновен </t>
  </si>
  <si>
    <t>Туя ерикоидна</t>
  </si>
  <si>
    <t>Вишна японска</t>
  </si>
  <si>
    <t xml:space="preserve">Бор бял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</si>
  <si>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</si>
  <si>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</si>
  <si>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</si>
  <si>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</si>
  <si>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</si>
  <si>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</si>
  <si>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</si>
  <si>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</si>
  <si>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</si>
  <si>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</si>
  <si>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</si>
  <si>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</si>
  <si>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</si>
  <si>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</si>
  <si>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</si>
  <si>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</si>
  <si>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</si>
  <si>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</si>
  <si>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</si>
  <si>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</si>
  <si>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</si>
  <si>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2.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</si>
  <si>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</si>
  <si>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</si>
  <si>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</si>
  <si>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</si>
  <si>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</si>
  <si>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</si>
  <si>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</si>
  <si>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</si>
  <si>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</si>
  <si>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</si>
  <si>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</si>
  <si>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</si>
  <si>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Вишна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</si>
  <si>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</si>
  <si>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</si>
  <si>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</si>
  <si>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</si>
  <si>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</si>
  <si>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</si>
  <si>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</si>
  <si>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</si>
  <si>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</si>
  <si>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</si>
  <si>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Череша обикновена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</si>
  <si>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</si>
  <si>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</si>
  <si>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</si>
  <si>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</si>
  <si>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</si>
  <si>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</si>
  <si>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</si>
  <si>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</si>
  <si>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</si>
  <si>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</si>
  <si>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</si>
  <si>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Клен полски </t>
  </si>
  <si>
    <t>59.</t>
  </si>
  <si>
    <t>60.</t>
  </si>
  <si>
    <t>61.</t>
  </si>
  <si>
    <t>62.</t>
  </si>
  <si>
    <t>63.</t>
  </si>
  <si>
    <t>Глициния</t>
  </si>
  <si>
    <t xml:space="preserve">Дюля японска </t>
  </si>
  <si>
    <t>64.</t>
  </si>
  <si>
    <t>Евонимус японика аурео</t>
  </si>
  <si>
    <t>Смрика виргинска</t>
  </si>
  <si>
    <t>Смрика стелеща се</t>
  </si>
  <si>
    <t>Ела балсамова</t>
  </si>
  <si>
    <t>Туя източна зелена</t>
  </si>
  <si>
    <t xml:space="preserve">Криптомерия японска </t>
  </si>
  <si>
    <t>Смрика зелена кълбовидна</t>
  </si>
  <si>
    <t>Смрика червена кълбовидна</t>
  </si>
  <si>
    <t>VІІІ.</t>
  </si>
  <si>
    <t>Брой фиданки (контей-нери)</t>
  </si>
  <si>
    <t>0/1С</t>
  </si>
  <si>
    <t>0/3С</t>
  </si>
  <si>
    <t>2/14</t>
  </si>
  <si>
    <t>2/7</t>
  </si>
  <si>
    <t>3/6</t>
  </si>
  <si>
    <t>2/2</t>
  </si>
  <si>
    <t>2/6</t>
  </si>
  <si>
    <t>3/4</t>
  </si>
  <si>
    <t>5/4</t>
  </si>
  <si>
    <t>3/9</t>
  </si>
  <si>
    <t>2/8</t>
  </si>
  <si>
    <t>3/3</t>
  </si>
  <si>
    <t>2/4</t>
  </si>
  <si>
    <t>2/5</t>
  </si>
  <si>
    <t>1/12</t>
  </si>
  <si>
    <t>2/13</t>
  </si>
  <si>
    <t>7/14</t>
  </si>
  <si>
    <t>5/2</t>
  </si>
  <si>
    <t>3/1</t>
  </si>
  <si>
    <t>2/1</t>
  </si>
  <si>
    <t>1/7</t>
  </si>
  <si>
    <t>1/2</t>
  </si>
  <si>
    <t>4/4</t>
  </si>
  <si>
    <t>1/1</t>
  </si>
  <si>
    <t>2/3</t>
  </si>
  <si>
    <t>0.3-0.4</t>
  </si>
  <si>
    <t>1/1/2</t>
  </si>
  <si>
    <t>6/3</t>
  </si>
  <si>
    <t>4/3</t>
  </si>
  <si>
    <t>4/7</t>
  </si>
  <si>
    <t>1/4/1</t>
  </si>
  <si>
    <t>4/2</t>
  </si>
  <si>
    <t>3/2</t>
  </si>
  <si>
    <t>1/18</t>
  </si>
  <si>
    <t>3/15</t>
  </si>
  <si>
    <t>3/5</t>
  </si>
  <si>
    <t>2/11</t>
  </si>
  <si>
    <t>5/3</t>
  </si>
  <si>
    <t>1/1/4</t>
  </si>
  <si>
    <t>1/3/1</t>
  </si>
  <si>
    <t>4/5</t>
  </si>
  <si>
    <t>1/5</t>
  </si>
  <si>
    <t>1/6</t>
  </si>
  <si>
    <t>1/8</t>
  </si>
  <si>
    <t>1.5-1.75</t>
  </si>
  <si>
    <t>1/9</t>
  </si>
  <si>
    <t>1/2/5</t>
  </si>
  <si>
    <t>4/1</t>
  </si>
  <si>
    <t>0.2-1.6</t>
  </si>
  <si>
    <t>5/10</t>
  </si>
  <si>
    <t>1/10</t>
  </si>
  <si>
    <t>2/12</t>
  </si>
  <si>
    <t>1/4</t>
  </si>
  <si>
    <t>1/3</t>
  </si>
  <si>
    <t>2/9</t>
  </si>
  <si>
    <t>1/11</t>
  </si>
  <si>
    <t>1.1-1.35</t>
  </si>
  <si>
    <t>0/1</t>
  </si>
  <si>
    <t>0.15-0.2</t>
  </si>
  <si>
    <t>0/2</t>
  </si>
  <si>
    <t>0.25-0.3</t>
  </si>
  <si>
    <t>0.4-0.5</t>
  </si>
  <si>
    <t>0.10-0.15</t>
  </si>
  <si>
    <t>0/3</t>
  </si>
  <si>
    <t>0.2-0.3</t>
  </si>
  <si>
    <t>0.8-1</t>
  </si>
  <si>
    <t>0/4</t>
  </si>
  <si>
    <t>0.7-0.8</t>
  </si>
  <si>
    <t>0/5</t>
  </si>
  <si>
    <t>0.1-0.15</t>
  </si>
  <si>
    <t>0/6</t>
  </si>
  <si>
    <t>0.5-0.6</t>
  </si>
  <si>
    <t>2/7С 30</t>
  </si>
  <si>
    <t>2/6С 20</t>
  </si>
  <si>
    <t>3/4С</t>
  </si>
  <si>
    <t>1/5С 20</t>
  </si>
  <si>
    <t>2/3С 30</t>
  </si>
  <si>
    <t>2/3С 20</t>
  </si>
  <si>
    <t>2/3С</t>
  </si>
  <si>
    <t>1/3С 25</t>
  </si>
  <si>
    <t>1/4С 25</t>
  </si>
  <si>
    <t>1/5С 12</t>
  </si>
  <si>
    <t>0,20-0,30</t>
  </si>
  <si>
    <t>1/5С30</t>
  </si>
  <si>
    <t>1/4С 12</t>
  </si>
  <si>
    <t>2/4С 25</t>
  </si>
  <si>
    <t>2/4С 30</t>
  </si>
  <si>
    <t>1/4/1С 25</t>
  </si>
  <si>
    <t>1/6С 12</t>
  </si>
  <si>
    <t>6/4С</t>
  </si>
  <si>
    <t>4/6С</t>
  </si>
  <si>
    <t>1/3/1С 25</t>
  </si>
  <si>
    <t>1/6С 25</t>
  </si>
  <si>
    <t>1/2 С 12</t>
  </si>
  <si>
    <t>1/4 С 12</t>
  </si>
  <si>
    <t>1/4С 20</t>
  </si>
  <si>
    <t>1/3 С 12</t>
  </si>
  <si>
    <t>1/5 С 20</t>
  </si>
  <si>
    <t>1/5 С 12</t>
  </si>
  <si>
    <t>1/4 С 20</t>
  </si>
  <si>
    <t>1/5 С 15</t>
  </si>
  <si>
    <t>1/6 С 12</t>
  </si>
  <si>
    <t>1/6 С 20</t>
  </si>
  <si>
    <t>1/5 С 30</t>
  </si>
  <si>
    <t>1/6 С 15</t>
  </si>
  <si>
    <t>1/3 С  12</t>
  </si>
  <si>
    <t>1/3 С 20</t>
  </si>
  <si>
    <t>3/8</t>
  </si>
  <si>
    <t>1.25-1.5</t>
  </si>
  <si>
    <t>3/10</t>
  </si>
  <si>
    <t>3/7</t>
  </si>
  <si>
    <t>6/4</t>
  </si>
  <si>
    <t>4/15</t>
  </si>
  <si>
    <t>4/13</t>
  </si>
  <si>
    <t>5/13</t>
  </si>
  <si>
    <t>3/12</t>
  </si>
  <si>
    <t>Х/3/0</t>
  </si>
  <si>
    <t>Х/4/0</t>
  </si>
  <si>
    <t>Х/5/0</t>
  </si>
  <si>
    <t>Х/6/0</t>
  </si>
  <si>
    <t>Х/2/0</t>
  </si>
  <si>
    <t>Туя западна "Смарагд"</t>
  </si>
  <si>
    <t>Бук обикновен (черв. ф-ма)</t>
  </si>
  <si>
    <t>Гледичия тришипна</t>
  </si>
  <si>
    <t>Мекиш</t>
  </si>
  <si>
    <t>Платан западен</t>
  </si>
  <si>
    <t>Платан източен</t>
  </si>
  <si>
    <t>СЗДП -Враца</t>
  </si>
  <si>
    <t>Дрян сибирски</t>
  </si>
  <si>
    <t>Дюла японска</t>
  </si>
  <si>
    <t>Кисел трън юлиански</t>
  </si>
  <si>
    <t>Смрика стелеща се зелена</t>
  </si>
  <si>
    <t>Яс кълб.ф-ма в/у ам. ясен</t>
  </si>
  <si>
    <t>Плач. ф-ма черница в/у бяла черница</t>
  </si>
  <si>
    <t>Амброво дърво (Ликвидамбър)</t>
  </si>
  <si>
    <t>Котонеастър</t>
  </si>
  <si>
    <t xml:space="preserve">Туя западна "Смарагд" </t>
  </si>
  <si>
    <t>4 год.</t>
  </si>
  <si>
    <t>83</t>
  </si>
  <si>
    <t>8</t>
  </si>
  <si>
    <t>0,30</t>
  </si>
  <si>
    <t>2</t>
  </si>
  <si>
    <t>2305</t>
  </si>
  <si>
    <t>617</t>
  </si>
  <si>
    <t>3</t>
  </si>
  <si>
    <t>715</t>
  </si>
  <si>
    <t>713</t>
  </si>
  <si>
    <t>0,50</t>
  </si>
  <si>
    <t>609</t>
  </si>
  <si>
    <t>531</t>
  </si>
  <si>
    <t>0,60</t>
  </si>
  <si>
    <t>217</t>
  </si>
  <si>
    <t>220</t>
  </si>
  <si>
    <t>0,95</t>
  </si>
  <si>
    <t>1/2/3</t>
  </si>
  <si>
    <t>1/1/6</t>
  </si>
  <si>
    <t>12</t>
  </si>
  <si>
    <t>1/2/8</t>
  </si>
  <si>
    <t>13</t>
  </si>
  <si>
    <t>4 / 0</t>
  </si>
  <si>
    <t>2 / 6</t>
  </si>
  <si>
    <t>1/0 КИ</t>
  </si>
  <si>
    <t>&gt;3,00</t>
  </si>
  <si>
    <t>2 / 9</t>
  </si>
  <si>
    <t>1 год.</t>
  </si>
  <si>
    <t>2 год.</t>
  </si>
  <si>
    <t>3 год.</t>
  </si>
  <si>
    <t>9/1</t>
  </si>
  <si>
    <t>Леска обикновена сорт Тонда джентиле</t>
  </si>
  <si>
    <t>Орех обикновен сорт Дряново</t>
  </si>
  <si>
    <t>Орех обикновен сорт Шейново</t>
  </si>
  <si>
    <t>5/6</t>
  </si>
  <si>
    <t>3/15-3/17</t>
  </si>
  <si>
    <t>6/2</t>
  </si>
  <si>
    <t>Бреза обикновена</t>
  </si>
  <si>
    <t>0,51-0,80</t>
  </si>
  <si>
    <t>3/0 С5</t>
  </si>
  <si>
    <t>1/0 С5</t>
  </si>
  <si>
    <t>2/0 С5</t>
  </si>
  <si>
    <t>2,0-2,5</t>
  </si>
  <si>
    <t>1,5-1,8</t>
  </si>
  <si>
    <t>1/13</t>
  </si>
  <si>
    <t>0,31-0,50</t>
  </si>
  <si>
    <t>1,5-2,0</t>
  </si>
  <si>
    <t>7/1</t>
  </si>
  <si>
    <t>5/1</t>
  </si>
  <si>
    <t>0,51 - 0,80</t>
  </si>
  <si>
    <t>3/17</t>
  </si>
  <si>
    <t>1,21-1,50</t>
  </si>
  <si>
    <t>2,01-2,50</t>
  </si>
  <si>
    <t>1/15</t>
  </si>
  <si>
    <t>над 3,01</t>
  </si>
  <si>
    <t>3/16</t>
  </si>
  <si>
    <t>3/18</t>
  </si>
  <si>
    <t>1/2/4</t>
  </si>
  <si>
    <t>1/0/С5/2</t>
  </si>
  <si>
    <t>3,0-4,0</t>
  </si>
  <si>
    <t>1,0-1,5</t>
  </si>
  <si>
    <t>1/0/С5/1</t>
  </si>
  <si>
    <t>0,8-1,0</t>
  </si>
  <si>
    <t>1,51-2,00</t>
  </si>
  <si>
    <t>1,0-1,2</t>
  </si>
  <si>
    <t>2/10</t>
  </si>
  <si>
    <t>1,01-1,50</t>
  </si>
  <si>
    <t>Криптомерия</t>
  </si>
  <si>
    <t>0,4-0,6</t>
  </si>
  <si>
    <t>0,15-0,20</t>
  </si>
  <si>
    <t>0,50-0,90</t>
  </si>
  <si>
    <t xml:space="preserve">над 3,00 </t>
  </si>
  <si>
    <t>0,10-0,25</t>
  </si>
  <si>
    <t>0,81-1,20</t>
  </si>
  <si>
    <t>2/3/1</t>
  </si>
  <si>
    <t>4/10</t>
  </si>
  <si>
    <t>4/11</t>
  </si>
  <si>
    <t>4,0-5,0</t>
  </si>
  <si>
    <t>5,0-6,0</t>
  </si>
  <si>
    <t>2,0-2,2</t>
  </si>
  <si>
    <t>0,15-0,30</t>
  </si>
  <si>
    <t>3,5-4,0</t>
  </si>
  <si>
    <t>0,57-1,5</t>
  </si>
  <si>
    <t>5/8</t>
  </si>
  <si>
    <t>0,6-1,5</t>
  </si>
  <si>
    <t>3,0-3,5</t>
  </si>
  <si>
    <t>1,35-2,5</t>
  </si>
  <si>
    <t>6,0-7,0</t>
  </si>
  <si>
    <t>1/14</t>
  </si>
  <si>
    <t>0,2-0,3</t>
  </si>
  <si>
    <t>0,8-2,0</t>
  </si>
  <si>
    <t>1,2-3,8</t>
  </si>
  <si>
    <t>0,9-1,5</t>
  </si>
  <si>
    <t>1,0-5,0</t>
  </si>
  <si>
    <t>над 3,50</t>
  </si>
  <si>
    <t>Явор палмоволистен</t>
  </si>
  <si>
    <t>2,51-3,00</t>
  </si>
  <si>
    <t>2/19</t>
  </si>
  <si>
    <t>Шмак</t>
  </si>
  <si>
    <t>Аморфа храстова</t>
  </si>
  <si>
    <t>0/2/2</t>
  </si>
  <si>
    <t>0/2/1</t>
  </si>
  <si>
    <t>Голямо сапунено орехче</t>
  </si>
  <si>
    <t>1,3-1,5</t>
  </si>
  <si>
    <t>Дюля японска</t>
  </si>
  <si>
    <t>0,15 - 0,30</t>
  </si>
  <si>
    <t>0,3-0,7</t>
  </si>
  <si>
    <t>Нокът обикновен</t>
  </si>
  <si>
    <t>0/1/9</t>
  </si>
  <si>
    <t>Смокиня</t>
  </si>
  <si>
    <t>Дойция красива</t>
  </si>
  <si>
    <t>1,20-1,50</t>
  </si>
  <si>
    <t>5/15</t>
  </si>
  <si>
    <t>13/0</t>
  </si>
  <si>
    <t>1,21-2,50</t>
  </si>
  <si>
    <t>1/19</t>
  </si>
  <si>
    <t>2,01-3,50</t>
  </si>
  <si>
    <t>4/6</t>
  </si>
  <si>
    <t>14</t>
  </si>
  <si>
    <t>15</t>
  </si>
  <si>
    <t>16</t>
  </si>
  <si>
    <t>3/5/6</t>
  </si>
  <si>
    <t>х/4/3</t>
  </si>
  <si>
    <t>3/4/3</t>
  </si>
  <si>
    <t>820</t>
  </si>
  <si>
    <t>589</t>
  </si>
  <si>
    <t>1020</t>
  </si>
  <si>
    <t>146</t>
  </si>
  <si>
    <t>0,40</t>
  </si>
  <si>
    <t>х/6/3</t>
  </si>
  <si>
    <t>Х/1/0</t>
  </si>
  <si>
    <t>0,51-2,00</t>
  </si>
  <si>
    <t>Орех (френски хибрид)</t>
  </si>
  <si>
    <t xml:space="preserve">Бор морски </t>
  </si>
  <si>
    <t xml:space="preserve">Нар </t>
  </si>
  <si>
    <t>2 3/5</t>
  </si>
  <si>
    <t>2 2/7</t>
  </si>
  <si>
    <t>Лоницера японика (ароматен нокът)</t>
  </si>
  <si>
    <t>Други декоративни храсти</t>
  </si>
  <si>
    <t>Филаделфус (булчинско цвете)</t>
  </si>
  <si>
    <t>Орех обикновен сорт Извор -10</t>
  </si>
  <si>
    <t>Орех обикновен сорт Пловдивски</t>
  </si>
  <si>
    <t>Орех обикновен сорт Силистренски</t>
  </si>
  <si>
    <t>Орех обикновен сорт Сливенски</t>
  </si>
  <si>
    <t>2/17</t>
  </si>
  <si>
    <t>2/16</t>
  </si>
  <si>
    <t>1/16</t>
  </si>
  <si>
    <t>1/17</t>
  </si>
  <si>
    <t>1/0/3</t>
  </si>
  <si>
    <t>2/0/2</t>
  </si>
  <si>
    <t>1/0/2</t>
  </si>
  <si>
    <t>0/1/2</t>
  </si>
  <si>
    <t>0/1/4</t>
  </si>
  <si>
    <t>1/0/1</t>
  </si>
  <si>
    <t>1/0/4</t>
  </si>
  <si>
    <t>0/1/3</t>
  </si>
  <si>
    <t>0/1/1</t>
  </si>
  <si>
    <t>0/0/2</t>
  </si>
  <si>
    <t>Лоницера листопадна</t>
  </si>
  <si>
    <t>17</t>
  </si>
  <si>
    <t>Бор корсикански</t>
  </si>
  <si>
    <t>Череша обикновена (дива)</t>
  </si>
  <si>
    <t>1\0 С10</t>
  </si>
  <si>
    <t>2\1</t>
  </si>
  <si>
    <t>Бор пиния</t>
  </si>
  <si>
    <t>1\5</t>
  </si>
  <si>
    <t>1\7</t>
  </si>
  <si>
    <t>2\3</t>
  </si>
  <si>
    <t>3\1</t>
  </si>
  <si>
    <t>3\2</t>
  </si>
  <si>
    <t>3\6</t>
  </si>
  <si>
    <t>3\8</t>
  </si>
  <si>
    <t>1\1</t>
  </si>
  <si>
    <t>2\5</t>
  </si>
  <si>
    <t>2\6</t>
  </si>
  <si>
    <t>2\7</t>
  </si>
  <si>
    <t>2\9</t>
  </si>
  <si>
    <t>2\13</t>
  </si>
  <si>
    <t>1\4</t>
  </si>
  <si>
    <t>1\6</t>
  </si>
  <si>
    <t>2\4</t>
  </si>
  <si>
    <t>3\7</t>
  </si>
  <si>
    <t>5\5</t>
  </si>
  <si>
    <t>1\10</t>
  </si>
  <si>
    <t>2\8</t>
  </si>
  <si>
    <t>3\5</t>
  </si>
  <si>
    <t>4\12</t>
  </si>
  <si>
    <t>5\2</t>
  </si>
  <si>
    <t>5\9</t>
  </si>
  <si>
    <t>1\3</t>
  </si>
  <si>
    <t>2\2</t>
  </si>
  <si>
    <t>2\11</t>
  </si>
  <si>
    <t>2\12</t>
  </si>
  <si>
    <t>1\2</t>
  </si>
  <si>
    <t>4\4</t>
  </si>
  <si>
    <t>5\4</t>
  </si>
  <si>
    <t>Смрика дървовидна</t>
  </si>
  <si>
    <t>4\1</t>
  </si>
  <si>
    <t>4\2</t>
  </si>
  <si>
    <t>3\12</t>
  </si>
  <si>
    <t>2\10</t>
  </si>
  <si>
    <t>3\9</t>
  </si>
  <si>
    <t>Акация бяла</t>
  </si>
  <si>
    <t>Акация кълб.</t>
  </si>
  <si>
    <t>1\9</t>
  </si>
  <si>
    <t>0/1/0</t>
  </si>
  <si>
    <t>0/2/0</t>
  </si>
  <si>
    <t>8\3</t>
  </si>
  <si>
    <t>Дъб корков</t>
  </si>
  <si>
    <t>3\4</t>
  </si>
  <si>
    <t>5\7</t>
  </si>
  <si>
    <t>1\12</t>
  </si>
  <si>
    <t>–1\6</t>
  </si>
  <si>
    <t>1\13</t>
  </si>
  <si>
    <t>Евонимус японика микрофила</t>
  </si>
  <si>
    <t>Жасмин зимен</t>
  </si>
  <si>
    <t>0/7</t>
  </si>
  <si>
    <t>2\0 С10</t>
  </si>
  <si>
    <t>3\10</t>
  </si>
  <si>
    <t>Моливно дърво (Виргинска хвойна)</t>
  </si>
  <si>
    <t>Туя западна ерикоидна</t>
  </si>
  <si>
    <t xml:space="preserve">Клен хиркански </t>
  </si>
  <si>
    <t>Евонимус фортуней</t>
  </si>
  <si>
    <t>Нокът черен</t>
  </si>
  <si>
    <t>1\0 С 10</t>
  </si>
  <si>
    <t>1/0 C 10</t>
  </si>
  <si>
    <t>5/5</t>
  </si>
  <si>
    <t>7/7</t>
  </si>
  <si>
    <t>3/11</t>
  </si>
  <si>
    <t>4/9</t>
  </si>
  <si>
    <t>Лъжекипарис лавзонов "Elwoodii"</t>
  </si>
  <si>
    <t>Лъжекипарис лавзонов "Golden wonder"</t>
  </si>
  <si>
    <t>Лъжекипарис лавзонов "Fletscheri"</t>
  </si>
  <si>
    <t>2/18</t>
  </si>
  <si>
    <t>Лъжекипарис лавзонов "Versicolor"</t>
  </si>
  <si>
    <t>Туя гигантска (Aureovariegata)</t>
  </si>
  <si>
    <t>0/2/5</t>
  </si>
  <si>
    <t>Туя западна кълбовидна</t>
  </si>
  <si>
    <t>0/2/3</t>
  </si>
  <si>
    <t>Туя западна "Golden globe"</t>
  </si>
  <si>
    <t>Туя западна "Pyramidalis compacta"</t>
  </si>
  <si>
    <t>Туя западна "Sunkist"</t>
  </si>
  <si>
    <t>Туя западна "Wareana Lutescens"</t>
  </si>
  <si>
    <t>Туя западна "Albospicata"</t>
  </si>
  <si>
    <t>Туя западна "Pyramidalis aurea"</t>
  </si>
  <si>
    <t>2/15</t>
  </si>
  <si>
    <t>Круша дива (обикновена)</t>
  </si>
  <si>
    <t>3/14</t>
  </si>
  <si>
    <t>Ясен обикновен (планински)</t>
  </si>
  <si>
    <t>Магнолия кобус (японска магнолия)</t>
  </si>
  <si>
    <t>0/2/7</t>
  </si>
  <si>
    <t>Калина</t>
  </si>
  <si>
    <t>1/9/2</t>
  </si>
  <si>
    <t>Пираканта червена</t>
  </si>
  <si>
    <t>Смрика (Juniperus gold coast)</t>
  </si>
  <si>
    <t>Смрика (J.Semanatu)</t>
  </si>
  <si>
    <t>Смрика (J.variegata)</t>
  </si>
  <si>
    <t>Смрика (J. Hibernica aurea)</t>
  </si>
  <si>
    <t>Смрика (J. Rocery gen)</t>
  </si>
  <si>
    <t>Смрика (J. Scorpuloruns)</t>
  </si>
  <si>
    <t>Смрика (Juniperus chinensis)</t>
  </si>
  <si>
    <t>Вечнозелени храсти</t>
  </si>
  <si>
    <t>Цъфтящи храсти</t>
  </si>
  <si>
    <t>Лъжекипарис "Алуми"</t>
  </si>
  <si>
    <t>0/1/11</t>
  </si>
  <si>
    <t>0/3/1</t>
  </si>
  <si>
    <t>Туя западна "Рейн голд"</t>
  </si>
  <si>
    <t>Върба трошлива, китайска</t>
  </si>
  <si>
    <t>0/3/2</t>
  </si>
  <si>
    <t>0/1/6</t>
  </si>
  <si>
    <t>0/1/5</t>
  </si>
  <si>
    <t>2/4/С20</t>
  </si>
  <si>
    <t>0/2/5/С20</t>
  </si>
  <si>
    <t>Лъжекипарис "Версиколор"</t>
  </si>
  <si>
    <t>Лъжекипарис грахов</t>
  </si>
  <si>
    <t>0/2х0С25</t>
  </si>
  <si>
    <t>2/4С20</t>
  </si>
  <si>
    <t>2/6С21</t>
  </si>
  <si>
    <t>Туя източна златиста</t>
  </si>
  <si>
    <t>0/2/4/С20</t>
  </si>
  <si>
    <t>Туя западна колоновидна</t>
  </si>
  <si>
    <t>0/2х4С20</t>
  </si>
  <si>
    <t>Туйопсис</t>
  </si>
  <si>
    <t>0/2х5С20</t>
  </si>
  <si>
    <t>до2м</t>
  </si>
  <si>
    <t>до3м</t>
  </si>
  <si>
    <t>над 3м</t>
  </si>
  <si>
    <t>до 2м</t>
  </si>
  <si>
    <t>до 3 м</t>
  </si>
  <si>
    <t>до 3м</t>
  </si>
  <si>
    <t>11/0</t>
  </si>
  <si>
    <t>12/0</t>
  </si>
  <si>
    <t>14/0</t>
  </si>
  <si>
    <t>15/0</t>
  </si>
  <si>
    <t>Х/1/6</t>
  </si>
  <si>
    <t>X/1/2</t>
  </si>
  <si>
    <t>2/20</t>
  </si>
  <si>
    <t>Вишна обикновена</t>
  </si>
  <si>
    <t>Леска</t>
  </si>
  <si>
    <t xml:space="preserve">Круша дива (обикновена) </t>
  </si>
  <si>
    <t>I.</t>
  </si>
  <si>
    <t>II.</t>
  </si>
  <si>
    <t>III.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</si>
  <si>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</si>
  <si>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</si>
  <si>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</si>
  <si>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</si>
  <si>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</si>
  <si>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</si>
  <si>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</si>
  <si>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</si>
  <si>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</si>
  <si>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</si>
  <si>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</si>
  <si>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</si>
  <si>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</si>
  <si>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Котонеастър микрофила</t>
  </si>
  <si>
    <t>78.</t>
  </si>
  <si>
    <t>ВСИЧКО иглолистни :</t>
  </si>
  <si>
    <t>XIII.</t>
  </si>
  <si>
    <t>от септември 2012 год.</t>
  </si>
  <si>
    <t>Приложение № 16 към чл. 35, ал. 3 от Наредба № 4 за условията и реда за регистрация на горските разсадници, както и за производство на фиданки в горските разсадници - държавна собственост (обн. ДВ бр. 17/28.02.2012)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</si>
</sst>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;\-&quot;лв&quot;#,##0"/>
    <numFmt numFmtId="165" formatCode="&quot;лв&quot;#,##0;[Red]\-&quot;лв&quot;#,##0"/>
    <numFmt numFmtId="166" formatCode="&quot;лв&quot;#,##0.00;\-&quot;лв&quot;#,##0.00"/>
    <numFmt numFmtId="167" formatCode="&quot;лв&quot;#,##0.00;[Red]\-&quot;лв&quot;#,##0.00"/>
    <numFmt numFmtId="168" formatCode="_-&quot;лв&quot;* #,##0_-;\-&quot;лв&quot;* #,##0_-;_-&quot;лв&quot;* &quot;-&quot;_-;_-@_-"/>
    <numFmt numFmtId="169" formatCode="_-* #,##0_-;\-* #,##0_-;_-* &quot;-&quot;_-;_-@_-"/>
    <numFmt numFmtId="170" formatCode="_-&quot;лв&quot;* #,##0.00_-;\-&quot;лв&quot;* #,##0.00_-;_-&quot;лв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€-2]\ #,##0.00_);[Red]\([$€-2]\ #,##0.00\)"/>
    <numFmt numFmtId="185" formatCode="0.000"/>
    <numFmt numFmtId="186" formatCode="_-* #,##0.0\ _л_в_-;\-* #,##0.0\ _л_в_-;_-* &quot;-&quot;??\ _л_в_-;_-@_-"/>
    <numFmt numFmtId="187" formatCode="#,##0.0"/>
    <numFmt numFmtId="188" formatCode="0.00000"/>
    <numFmt numFmtId="189" formatCode="0.0000"/>
    <numFmt numFmtId="190" formatCode="_-* #,##0.00\ _ë_â_-;\-* #,##0.00\ _ë_â_-;_-* &quot;-&quot;??\ _ë_â_-;_-@_-"/>
    <numFmt numFmtId="191" formatCode="_-* #,##0.000\ _л_в_-;\-* #,##0.000\ _л_в_-;_-* &quot;-&quot;??\ _л_в_-;_-@_-"/>
    <numFmt numFmtId="192" formatCode="0.00;[Red]0.00"/>
    <numFmt numFmtId="193" formatCode="_-* #,##0.0000\ _л_в_-;\-* #,##0.0000\ _л_в_-;_-* &quot;-&quot;??\ _л_в_-;_-@_-"/>
    <numFmt numFmtId="194" formatCode="_-* #,##0\ _л_в_-;\-* #,##0\ _л_в_-;_-* &quot;-&quot;??\ _л_в_-;_-@_-"/>
    <numFmt numFmtId="195" formatCode="0.0;[Red]0.0"/>
    <numFmt numFmtId="196" formatCode="0;[Red]0"/>
    <numFmt numFmtId="197" formatCode="[$-402]dd\ mmmm\ yyyy\ &quot;г.&quot;"/>
    <numFmt numFmtId="198" formatCode="&quot;Да&quot;;&quot;Да&quot;;&quot;Не&quot;"/>
    <numFmt numFmtId="199" formatCode="&quot;Истина&quot;;&quot; Истина &quot;;&quot; Неистина &quot;"/>
    <numFmt numFmtId="200" formatCode="&quot;Включено&quot;;&quot; Включено &quot;;&quot; Изключено 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53"/>
      <name val="Calibri"/>
      <family val="2"/>
    </font>
    <font>
      <sz val="10"/>
      <color indexed="17"/>
      <name val="Calibri"/>
      <family val="2"/>
    </font>
    <font>
      <sz val="10"/>
      <color indexed="61"/>
      <name val="Calibri"/>
      <family val="2"/>
    </font>
    <font>
      <sz val="10"/>
      <color indexed="10"/>
      <name val="Calibri"/>
      <family val="2"/>
    </font>
    <font>
      <sz val="10"/>
      <color indexed="48"/>
      <name val="Calibri"/>
      <family val="2"/>
    </font>
    <font>
      <i/>
      <sz val="10"/>
      <name val="Calibri"/>
      <family val="2"/>
    </font>
    <font>
      <sz val="10"/>
      <color indexed="52"/>
      <name val="Calibri"/>
      <family val="2"/>
    </font>
    <font>
      <i/>
      <sz val="9"/>
      <name val="Calibri"/>
      <family val="2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0" xfId="0" applyFont="1" applyFill="1" applyAlignment="1">
      <alignment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Fill="1" applyAlignment="1">
      <alignment/>
    </xf>
    <xf numFmtId="49" fontId="5" fillId="0" borderId="14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49" fontId="5" fillId="0" borderId="17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5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49" fontId="5" fillId="0" borderId="23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Border="1" applyAlignment="1" quotePrefix="1">
      <alignment horizontal="center" vertical="top" wrapText="1"/>
    </xf>
    <xf numFmtId="16" fontId="4" fillId="0" borderId="18" xfId="0" applyNumberFormat="1" applyFont="1" applyBorder="1" applyAlignment="1" quotePrefix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7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49" fontId="5" fillId="2" borderId="6" xfId="0" applyNumberFormat="1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center" vertical="top" wrapText="1"/>
    </xf>
    <xf numFmtId="2" fontId="5" fillId="2" borderId="2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49" fontId="5" fillId="0" borderId="8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right"/>
    </xf>
    <xf numFmtId="0" fontId="5" fillId="0" borderId="12" xfId="0" applyFont="1" applyFill="1" applyBorder="1" applyAlignment="1">
      <alignment/>
    </xf>
    <xf numFmtId="49" fontId="5" fillId="0" borderId="28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0" fontId="4" fillId="0" borderId="2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5" fillId="2" borderId="27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49" fontId="5" fillId="3" borderId="6" xfId="0" applyNumberFormat="1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horizontal="center" vertical="top" wrapText="1"/>
    </xf>
    <xf numFmtId="2" fontId="5" fillId="3" borderId="27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horizontal="right" vertical="top" wrapText="1"/>
    </xf>
    <xf numFmtId="0" fontId="5" fillId="0" borderId="24" xfId="0" applyFont="1" applyFill="1" applyBorder="1" applyAlignment="1">
      <alignment horizontal="left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49" fontId="5" fillId="0" borderId="34" xfId="0" applyNumberFormat="1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49" fontId="5" fillId="2" borderId="37" xfId="0" applyNumberFormat="1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left" vertical="top" wrapText="1"/>
    </xf>
    <xf numFmtId="0" fontId="4" fillId="2" borderId="3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right"/>
    </xf>
    <xf numFmtId="0" fontId="4" fillId="2" borderId="39" xfId="0" applyFont="1" applyFill="1" applyBorder="1" applyAlignment="1">
      <alignment horizontal="right"/>
    </xf>
    <xf numFmtId="0" fontId="4" fillId="3" borderId="27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49" fontId="5" fillId="0" borderId="40" xfId="0" applyNumberFormat="1" applyFont="1" applyFill="1" applyBorder="1" applyAlignment="1">
      <alignment horizontal="center" vertical="top" wrapText="1"/>
    </xf>
    <xf numFmtId="2" fontId="5" fillId="0" borderId="41" xfId="0" applyNumberFormat="1" applyFont="1" applyFill="1" applyBorder="1" applyAlignment="1">
      <alignment horizontal="right" vertical="top" wrapText="1"/>
    </xf>
    <xf numFmtId="49" fontId="5" fillId="0" borderId="31" xfId="0" applyNumberFormat="1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 vertical="top" wrapText="1"/>
    </xf>
    <xf numFmtId="1" fontId="5" fillId="0" borderId="32" xfId="0" applyNumberFormat="1" applyFont="1" applyFill="1" applyBorder="1" applyAlignment="1">
      <alignment horizontal="right" vertical="top" wrapText="1"/>
    </xf>
    <xf numFmtId="2" fontId="5" fillId="0" borderId="33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right" vertical="top" wrapText="1"/>
    </xf>
    <xf numFmtId="2" fontId="4" fillId="0" borderId="25" xfId="0" applyNumberFormat="1" applyFont="1" applyFill="1" applyBorder="1" applyAlignment="1">
      <alignment horizontal="right" vertical="top" wrapText="1"/>
    </xf>
    <xf numFmtId="0" fontId="9" fillId="0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 wrapText="1"/>
    </xf>
    <xf numFmtId="1" fontId="4" fillId="0" borderId="21" xfId="0" applyNumberFormat="1" applyFont="1" applyFill="1" applyBorder="1" applyAlignment="1">
      <alignment horizontal="right" vertical="top" wrapText="1"/>
    </xf>
    <xf numFmtId="2" fontId="4" fillId="0" borderId="22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right"/>
    </xf>
    <xf numFmtId="0" fontId="8" fillId="0" borderId="15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7" fillId="0" borderId="15" xfId="0" applyFont="1" applyBorder="1" applyAlignment="1">
      <alignment horizontal="left" vertical="top" wrapText="1"/>
    </xf>
    <xf numFmtId="49" fontId="5" fillId="0" borderId="42" xfId="0" applyNumberFormat="1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1" fontId="5" fillId="2" borderId="27" xfId="0" applyNumberFormat="1" applyFont="1" applyFill="1" applyBorder="1" applyAlignment="1">
      <alignment horizontal="right" vertical="top" wrapText="1"/>
    </xf>
    <xf numFmtId="2" fontId="5" fillId="2" borderId="7" xfId="0" applyNumberFormat="1" applyFont="1" applyFill="1" applyBorder="1" applyAlignment="1">
      <alignment horizontal="right" vertical="top" wrapText="1"/>
    </xf>
    <xf numFmtId="0" fontId="10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49" fontId="4" fillId="2" borderId="27" xfId="0" applyNumberFormat="1" applyFont="1" applyFill="1" applyBorder="1" applyAlignment="1">
      <alignment horizontal="center" vertical="top" wrapText="1"/>
    </xf>
    <xf numFmtId="49" fontId="5" fillId="0" borderId="45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right" vertical="top" wrapText="1"/>
    </xf>
    <xf numFmtId="2" fontId="5" fillId="0" borderId="26" xfId="0" applyNumberFormat="1" applyFont="1" applyFill="1" applyBorder="1" applyAlignment="1">
      <alignment horizontal="right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1" fontId="5" fillId="0" borderId="24" xfId="0" applyNumberFormat="1" applyFont="1" applyFill="1" applyBorder="1" applyAlignment="1">
      <alignment horizontal="right" vertical="top" wrapText="1"/>
    </xf>
    <xf numFmtId="0" fontId="4" fillId="0" borderId="46" xfId="0" applyFont="1" applyFill="1" applyBorder="1" applyAlignment="1">
      <alignment/>
    </xf>
    <xf numFmtId="49" fontId="4" fillId="0" borderId="43" xfId="0" applyNumberFormat="1" applyFont="1" applyFill="1" applyBorder="1" applyAlignment="1">
      <alignment horizontal="center" vertical="top" wrapText="1"/>
    </xf>
    <xf numFmtId="1" fontId="4" fillId="0" borderId="43" xfId="0" applyNumberFormat="1" applyFont="1" applyFill="1" applyBorder="1" applyAlignment="1">
      <alignment horizontal="right" vertical="top" wrapText="1"/>
    </xf>
    <xf numFmtId="2" fontId="5" fillId="0" borderId="44" xfId="0" applyNumberFormat="1" applyFont="1" applyFill="1" applyBorder="1" applyAlignment="1">
      <alignment horizontal="right" vertical="top" wrapText="1"/>
    </xf>
    <xf numFmtId="49" fontId="4" fillId="3" borderId="27" xfId="0" applyNumberFormat="1" applyFont="1" applyFill="1" applyBorder="1" applyAlignment="1">
      <alignment horizontal="center" vertical="top" wrapText="1"/>
    </xf>
    <xf numFmtId="1" fontId="5" fillId="3" borderId="27" xfId="0" applyNumberFormat="1" applyFont="1" applyFill="1" applyBorder="1" applyAlignment="1">
      <alignment horizontal="right" vertical="top" wrapText="1"/>
    </xf>
    <xf numFmtId="2" fontId="5" fillId="3" borderId="7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right" vertical="top" wrapText="1"/>
    </xf>
    <xf numFmtId="49" fontId="5" fillId="0" borderId="34" xfId="0" applyNumberFormat="1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49" fontId="5" fillId="0" borderId="35" xfId="0" applyNumberFormat="1" applyFont="1" applyBorder="1" applyAlignment="1">
      <alignment horizontal="center" vertical="top" wrapText="1"/>
    </xf>
    <xf numFmtId="0" fontId="5" fillId="0" borderId="35" xfId="0" applyFont="1" applyBorder="1" applyAlignment="1">
      <alignment horizontal="right" vertical="top" wrapText="1"/>
    </xf>
    <xf numFmtId="2" fontId="5" fillId="0" borderId="36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right" vertical="top" wrapText="1"/>
    </xf>
    <xf numFmtId="0" fontId="4" fillId="0" borderId="20" xfId="0" applyFont="1" applyFill="1" applyBorder="1" applyAlignment="1">
      <alignment horizontal="center"/>
    </xf>
    <xf numFmtId="2" fontId="4" fillId="0" borderId="22" xfId="0" applyNumberFormat="1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  <xf numFmtId="49" fontId="5" fillId="0" borderId="14" xfId="0" applyNumberFormat="1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2" fontId="4" fillId="0" borderId="25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49" fontId="5" fillId="0" borderId="20" xfId="0" applyNumberFormat="1" applyFont="1" applyBorder="1" applyAlignment="1">
      <alignment horizontal="center" vertical="top" wrapText="1"/>
    </xf>
    <xf numFmtId="0" fontId="11" fillId="0" borderId="21" xfId="0" applyFont="1" applyFill="1" applyBorder="1" applyAlignment="1">
      <alignment horizontal="left" vertical="top" wrapText="1"/>
    </xf>
    <xf numFmtId="49" fontId="5" fillId="0" borderId="40" xfId="0" applyNumberFormat="1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right" vertical="top" wrapText="1"/>
    </xf>
    <xf numFmtId="0" fontId="4" fillId="0" borderId="41" xfId="0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25" xfId="0" applyFont="1" applyBorder="1" applyAlignment="1">
      <alignment horizontal="right" vertical="top" wrapText="1"/>
    </xf>
    <xf numFmtId="0" fontId="9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/>
    </xf>
    <xf numFmtId="49" fontId="5" fillId="0" borderId="17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0" fontId="11" fillId="0" borderId="47" xfId="0" applyFont="1" applyFill="1" applyBorder="1" applyAlignment="1">
      <alignment horizontal="left" vertical="top" wrapText="1"/>
    </xf>
    <xf numFmtId="0" fontId="11" fillId="0" borderId="48" xfId="0" applyFont="1" applyFill="1" applyBorder="1" applyAlignment="1">
      <alignment horizontal="left" vertical="top" wrapText="1"/>
    </xf>
    <xf numFmtId="1" fontId="4" fillId="0" borderId="49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25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5" fillId="0" borderId="50" xfId="0" applyFont="1" applyFill="1" applyBorder="1" applyAlignment="1">
      <alignment horizontal="left" vertical="top" wrapText="1"/>
    </xf>
    <xf numFmtId="0" fontId="4" fillId="0" borderId="50" xfId="0" applyFont="1" applyBorder="1" applyAlignment="1">
      <alignment horizontal="center" vertical="top" wrapText="1"/>
    </xf>
    <xf numFmtId="0" fontId="5" fillId="0" borderId="50" xfId="0" applyFont="1" applyFill="1" applyBorder="1" applyAlignment="1">
      <alignment horizontal="right" vertical="top" wrapText="1"/>
    </xf>
    <xf numFmtId="0" fontId="4" fillId="0" borderId="5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6" fontId="4" fillId="0" borderId="15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5" fillId="0" borderId="18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49" fontId="5" fillId="0" borderId="52" xfId="0" applyNumberFormat="1" applyFont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5" fillId="0" borderId="50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4" fillId="0" borderId="21" xfId="0" applyFont="1" applyFill="1" applyBorder="1" applyAlignment="1">
      <alignment horizontal="right" vertical="top" wrapText="1"/>
    </xf>
    <xf numFmtId="0" fontId="4" fillId="0" borderId="22" xfId="0" applyFont="1" applyFill="1" applyBorder="1" applyAlignment="1">
      <alignment horizontal="right" vertical="top" wrapText="1"/>
    </xf>
    <xf numFmtId="14" fontId="10" fillId="0" borderId="25" xfId="0" applyNumberFormat="1" applyFont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right" vertical="top" wrapText="1"/>
    </xf>
    <xf numFmtId="183" fontId="4" fillId="0" borderId="22" xfId="0" applyNumberFormat="1" applyFont="1" applyBorder="1" applyAlignment="1">
      <alignment horizontal="right"/>
    </xf>
    <xf numFmtId="183" fontId="4" fillId="0" borderId="51" xfId="0" applyNumberFormat="1" applyFont="1" applyBorder="1" applyAlignment="1">
      <alignment horizontal="right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45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6" xfId="0" applyFont="1" applyFill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/>
    </xf>
    <xf numFmtId="183" fontId="4" fillId="0" borderId="16" xfId="0" applyNumberFormat="1" applyFont="1" applyFill="1" applyBorder="1" applyAlignment="1">
      <alignment horizontal="right" vertical="top" wrapText="1"/>
    </xf>
    <xf numFmtId="183" fontId="4" fillId="0" borderId="2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53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right" vertical="top" wrapText="1"/>
    </xf>
    <xf numFmtId="0" fontId="4" fillId="0" borderId="1" xfId="0" applyFont="1" applyFill="1" applyBorder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17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10" fillId="0" borderId="2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right" vertical="top" wrapText="1"/>
    </xf>
    <xf numFmtId="0" fontId="4" fillId="0" borderId="56" xfId="0" applyFont="1" applyBorder="1" applyAlignment="1">
      <alignment horizontal="right" vertical="top" wrapText="1"/>
    </xf>
    <xf numFmtId="0" fontId="4" fillId="0" borderId="41" xfId="0" applyFont="1" applyFill="1" applyBorder="1" applyAlignment="1">
      <alignment horizontal="right" vertical="top" wrapText="1"/>
    </xf>
    <xf numFmtId="2" fontId="4" fillId="0" borderId="22" xfId="0" applyNumberFormat="1" applyFont="1" applyBorder="1" applyAlignment="1">
      <alignment horizontal="right"/>
    </xf>
    <xf numFmtId="0" fontId="10" fillId="0" borderId="2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/>
    </xf>
    <xf numFmtId="0" fontId="4" fillId="0" borderId="24" xfId="0" applyFont="1" applyBorder="1" applyAlignment="1">
      <alignment horizontal="right"/>
    </xf>
    <xf numFmtId="183" fontId="4" fillId="0" borderId="25" xfId="0" applyNumberFormat="1" applyFont="1" applyBorder="1" applyAlignment="1">
      <alignment horizontal="right"/>
    </xf>
    <xf numFmtId="0" fontId="4" fillId="0" borderId="57" xfId="0" applyFont="1" applyFill="1" applyBorder="1" applyAlignment="1">
      <alignment/>
    </xf>
    <xf numFmtId="0" fontId="5" fillId="0" borderId="58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58" xfId="0" applyFont="1" applyFill="1" applyBorder="1" applyAlignment="1">
      <alignment/>
    </xf>
    <xf numFmtId="0" fontId="4" fillId="0" borderId="5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right" vertical="top" wrapText="1"/>
    </xf>
    <xf numFmtId="0" fontId="10" fillId="0" borderId="2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83" fontId="4" fillId="0" borderId="16" xfId="0" applyNumberFormat="1" applyFont="1" applyBorder="1" applyAlignment="1">
      <alignment horizontal="right" vertical="top" wrapText="1"/>
    </xf>
    <xf numFmtId="49" fontId="5" fillId="2" borderId="27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4" fillId="0" borderId="24" xfId="0" applyNumberFormat="1" applyFont="1" applyFill="1" applyBorder="1" applyAlignment="1">
      <alignment horizontal="center" vertical="top" wrapText="1"/>
    </xf>
    <xf numFmtId="183" fontId="4" fillId="0" borderId="24" xfId="0" applyNumberFormat="1" applyFont="1" applyFill="1" applyBorder="1" applyAlignment="1">
      <alignment horizontal="right" vertical="top" wrapText="1"/>
    </xf>
    <xf numFmtId="1" fontId="4" fillId="0" borderId="24" xfId="0" applyNumberFormat="1" applyFont="1" applyFill="1" applyBorder="1" applyAlignment="1">
      <alignment horizontal="right" vertical="top" wrapText="1"/>
    </xf>
    <xf numFmtId="183" fontId="4" fillId="0" borderId="41" xfId="0" applyNumberFormat="1" applyFont="1" applyFill="1" applyBorder="1" applyAlignment="1">
      <alignment horizontal="right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183" fontId="5" fillId="0" borderId="12" xfId="0" applyNumberFormat="1" applyFont="1" applyFill="1" applyBorder="1" applyAlignment="1">
      <alignment horizontal="right" vertical="top" wrapText="1"/>
    </xf>
    <xf numFmtId="183" fontId="4" fillId="0" borderId="13" xfId="0" applyNumberFormat="1" applyFont="1" applyFill="1" applyBorder="1" applyAlignment="1">
      <alignment horizontal="right" vertical="top" wrapText="1"/>
    </xf>
    <xf numFmtId="1" fontId="4" fillId="0" borderId="15" xfId="0" applyNumberFormat="1" applyFont="1" applyFill="1" applyBorder="1" applyAlignment="1">
      <alignment horizontal="center" vertical="top" wrapText="1"/>
    </xf>
    <xf numFmtId="183" fontId="4" fillId="0" borderId="15" xfId="0" applyNumberFormat="1" applyFont="1" applyFill="1" applyBorder="1" applyAlignment="1">
      <alignment horizontal="right" vertical="top" wrapText="1"/>
    </xf>
    <xf numFmtId="1" fontId="4" fillId="0" borderId="15" xfId="0" applyNumberFormat="1" applyFont="1" applyFill="1" applyBorder="1" applyAlignment="1">
      <alignment horizontal="right" vertical="top" wrapText="1"/>
    </xf>
    <xf numFmtId="0" fontId="5" fillId="0" borderId="21" xfId="0" applyFont="1" applyBorder="1" applyAlignment="1">
      <alignment horizontal="left" vertical="top" wrapText="1"/>
    </xf>
    <xf numFmtId="1" fontId="4" fillId="0" borderId="21" xfId="0" applyNumberFormat="1" applyFont="1" applyFill="1" applyBorder="1" applyAlignment="1">
      <alignment horizontal="center" vertical="top" wrapText="1"/>
    </xf>
    <xf numFmtId="183" fontId="4" fillId="0" borderId="21" xfId="0" applyNumberFormat="1" applyFont="1" applyFill="1" applyBorder="1" applyAlignment="1">
      <alignment horizontal="right" vertical="top" wrapText="1"/>
    </xf>
    <xf numFmtId="183" fontId="4" fillId="0" borderId="22" xfId="0" applyNumberFormat="1" applyFont="1" applyFill="1" applyBorder="1" applyAlignment="1">
      <alignment horizontal="right" vertical="top" wrapText="1"/>
    </xf>
    <xf numFmtId="49" fontId="9" fillId="0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right" vertical="top" wrapText="1"/>
    </xf>
    <xf numFmtId="0" fontId="10" fillId="0" borderId="18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right" vertical="top" wrapText="1"/>
    </xf>
    <xf numFmtId="0" fontId="4" fillId="0" borderId="61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62" xfId="0" applyFont="1" applyBorder="1" applyAlignment="1">
      <alignment horizontal="right" vertical="top" wrapText="1"/>
    </xf>
    <xf numFmtId="2" fontId="4" fillId="0" borderId="61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/>
    </xf>
    <xf numFmtId="49" fontId="5" fillId="0" borderId="52" xfId="0" applyNumberFormat="1" applyFont="1" applyFill="1" applyBorder="1" applyAlignment="1">
      <alignment horizontal="center" vertical="top" wrapText="1"/>
    </xf>
    <xf numFmtId="0" fontId="5" fillId="0" borderId="50" xfId="0" applyFont="1" applyBorder="1" applyAlignment="1">
      <alignment horizontal="right" vertical="top" wrapText="1"/>
    </xf>
    <xf numFmtId="0" fontId="4" fillId="0" borderId="51" xfId="0" applyFont="1" applyBorder="1" applyAlignment="1">
      <alignment horizontal="right" vertical="top" wrapText="1"/>
    </xf>
    <xf numFmtId="183" fontId="4" fillId="0" borderId="16" xfId="0" applyNumberFormat="1" applyFont="1" applyBorder="1" applyAlignment="1">
      <alignment horizontal="right"/>
    </xf>
    <xf numFmtId="0" fontId="4" fillId="0" borderId="63" xfId="0" applyFont="1" applyFill="1" applyBorder="1" applyAlignment="1">
      <alignment/>
    </xf>
    <xf numFmtId="0" fontId="5" fillId="0" borderId="24" xfId="0" applyFont="1" applyFill="1" applyBorder="1" applyAlignment="1">
      <alignment horizontal="right" vertical="top" wrapText="1"/>
    </xf>
    <xf numFmtId="49" fontId="5" fillId="0" borderId="64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2" fontId="4" fillId="0" borderId="41" xfId="0" applyNumberFormat="1" applyFont="1" applyBorder="1" applyAlignment="1">
      <alignment horizontal="righ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/>
    </xf>
    <xf numFmtId="49" fontId="10" fillId="0" borderId="17" xfId="0" applyNumberFormat="1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183" fontId="4" fillId="0" borderId="13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left" vertical="top" wrapText="1"/>
    </xf>
    <xf numFmtId="2" fontId="4" fillId="0" borderId="19" xfId="0" applyNumberFormat="1" applyFont="1" applyFill="1" applyBorder="1" applyAlignment="1">
      <alignment horizontal="right" vertical="top" wrapText="1"/>
    </xf>
    <xf numFmtId="0" fontId="4" fillId="0" borderId="25" xfId="0" applyFont="1" applyFill="1" applyBorder="1" applyAlignment="1">
      <alignment/>
    </xf>
    <xf numFmtId="0" fontId="4" fillId="0" borderId="16" xfId="0" applyFont="1" applyBorder="1" applyAlignment="1" quotePrefix="1">
      <alignment horizontal="right" vertical="top" wrapText="1"/>
    </xf>
    <xf numFmtId="0" fontId="7" fillId="0" borderId="21" xfId="0" applyFont="1" applyFill="1" applyBorder="1" applyAlignment="1">
      <alignment/>
    </xf>
    <xf numFmtId="0" fontId="4" fillId="0" borderId="22" xfId="0" applyFont="1" applyFill="1" applyBorder="1" applyAlignment="1" quotePrefix="1">
      <alignment horizontal="right" vertical="top" wrapText="1"/>
    </xf>
    <xf numFmtId="0" fontId="4" fillId="0" borderId="16" xfId="0" applyFont="1" applyFill="1" applyBorder="1" applyAlignment="1" quotePrefix="1">
      <alignment horizontal="right" vertical="top" wrapText="1"/>
    </xf>
    <xf numFmtId="0" fontId="4" fillId="0" borderId="2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5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right" vertical="top" wrapText="1"/>
    </xf>
    <xf numFmtId="16" fontId="4" fillId="0" borderId="21" xfId="0" applyNumberFormat="1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 vertical="top" wrapText="1"/>
    </xf>
    <xf numFmtId="49" fontId="5" fillId="2" borderId="27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right" vertical="top" wrapText="1"/>
    </xf>
    <xf numFmtId="183" fontId="5" fillId="0" borderId="12" xfId="0" applyNumberFormat="1" applyFont="1" applyFill="1" applyBorder="1" applyAlignment="1">
      <alignment/>
    </xf>
    <xf numFmtId="49" fontId="4" fillId="0" borderId="21" xfId="0" applyNumberFormat="1" applyFont="1" applyFill="1" applyBorder="1" applyAlignment="1" quotePrefix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right" vertical="top" wrapText="1"/>
    </xf>
    <xf numFmtId="49" fontId="4" fillId="0" borderId="40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0" borderId="65" xfId="0" applyNumberFormat="1" applyFont="1" applyBorder="1" applyAlignment="1">
      <alignment horizontal="center" vertical="top" wrapText="1"/>
    </xf>
    <xf numFmtId="49" fontId="4" fillId="0" borderId="66" xfId="0" applyNumberFormat="1" applyFont="1" applyFill="1" applyBorder="1" applyAlignment="1">
      <alignment horizontal="center" vertical="top" wrapText="1"/>
    </xf>
    <xf numFmtId="49" fontId="5" fillId="0" borderId="67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49" fontId="4" fillId="0" borderId="68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right"/>
    </xf>
    <xf numFmtId="49" fontId="5" fillId="0" borderId="64" xfId="0" applyNumberFormat="1" applyFont="1" applyBorder="1" applyAlignment="1">
      <alignment horizontal="center" vertical="top" wrapText="1"/>
    </xf>
    <xf numFmtId="49" fontId="4" fillId="0" borderId="69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66" xfId="0" applyFont="1" applyFill="1" applyBorder="1" applyAlignment="1">
      <alignment horizontal="center"/>
    </xf>
    <xf numFmtId="49" fontId="4" fillId="0" borderId="70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left" vertical="top" wrapText="1"/>
    </xf>
    <xf numFmtId="0" fontId="4" fillId="0" borderId="71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49" fontId="4" fillId="0" borderId="64" xfId="0" applyNumberFormat="1" applyFont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50" xfId="0" applyFont="1" applyBorder="1" applyAlignment="1">
      <alignment horizontal="left" vertical="top" wrapText="1"/>
    </xf>
    <xf numFmtId="49" fontId="4" fillId="0" borderId="50" xfId="0" applyNumberFormat="1" applyFont="1" applyFill="1" applyBorder="1" applyAlignment="1">
      <alignment horizontal="center" vertical="top" wrapText="1"/>
    </xf>
    <xf numFmtId="1" fontId="5" fillId="0" borderId="50" xfId="0" applyNumberFormat="1" applyFont="1" applyFill="1" applyBorder="1" applyAlignment="1">
      <alignment horizontal="right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1" fontId="5" fillId="0" borderId="18" xfId="0" applyNumberFormat="1" applyFont="1" applyFill="1" applyBorder="1" applyAlignment="1">
      <alignment horizontal="right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83" fontId="4" fillId="0" borderId="1" xfId="0" applyNumberFormat="1" applyFont="1" applyFill="1" applyBorder="1" applyAlignment="1">
      <alignment horizontal="right" vertical="top" wrapText="1"/>
    </xf>
    <xf numFmtId="2" fontId="4" fillId="0" borderId="25" xfId="0" applyNumberFormat="1" applyFont="1" applyFill="1" applyBorder="1" applyAlignment="1" quotePrefix="1">
      <alignment horizontal="right" vertical="top" wrapText="1"/>
    </xf>
    <xf numFmtId="0" fontId="5" fillId="0" borderId="21" xfId="0" applyFont="1" applyFill="1" applyBorder="1" applyAlignment="1">
      <alignment horizontal="left" vertical="top" wrapText="1"/>
    </xf>
    <xf numFmtId="1" fontId="5" fillId="0" borderId="12" xfId="0" applyNumberFormat="1" applyFont="1" applyFill="1" applyBorder="1" applyAlignment="1">
      <alignment horizontal="right"/>
    </xf>
    <xf numFmtId="1" fontId="5" fillId="0" borderId="18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83" fontId="4" fillId="0" borderId="19" xfId="0" applyNumberFormat="1" applyFont="1" applyFill="1" applyBorder="1" applyAlignment="1">
      <alignment horizontal="right" vertical="top" wrapText="1"/>
    </xf>
    <xf numFmtId="0" fontId="4" fillId="0" borderId="25" xfId="0" applyNumberFormat="1" applyFont="1" applyFill="1" applyBorder="1" applyAlignment="1">
      <alignment horizontal="right" vertical="top" wrapText="1"/>
    </xf>
    <xf numFmtId="0" fontId="4" fillId="0" borderId="22" xfId="0" applyNumberFormat="1" applyFont="1" applyFill="1" applyBorder="1" applyAlignment="1">
      <alignment horizontal="right" vertical="top" wrapText="1"/>
    </xf>
    <xf numFmtId="1" fontId="4" fillId="0" borderId="21" xfId="0" applyNumberFormat="1" applyFont="1" applyBorder="1" applyAlignment="1">
      <alignment horizontal="right" vertical="top" wrapText="1"/>
    </xf>
    <xf numFmtId="1" fontId="4" fillId="0" borderId="15" xfId="0" applyNumberFormat="1" applyFont="1" applyBorder="1" applyAlignment="1">
      <alignment horizontal="right" vertical="top" wrapText="1"/>
    </xf>
    <xf numFmtId="1" fontId="5" fillId="0" borderId="12" xfId="0" applyNumberFormat="1" applyFont="1" applyBorder="1" applyAlignment="1">
      <alignment horizontal="right" vertical="top" wrapText="1"/>
    </xf>
    <xf numFmtId="12" fontId="4" fillId="0" borderId="0" xfId="0" applyNumberFormat="1" applyFont="1" applyBorder="1" applyAlignment="1">
      <alignment horizontal="right" vertical="top" wrapText="1"/>
    </xf>
    <xf numFmtId="1" fontId="4" fillId="0" borderId="13" xfId="0" applyNumberFormat="1" applyFont="1" applyFill="1" applyBorder="1" applyAlignment="1">
      <alignment horizontal="right" vertical="top" wrapText="1"/>
    </xf>
    <xf numFmtId="49" fontId="4" fillId="0" borderId="18" xfId="0" applyNumberFormat="1" applyFont="1" applyFill="1" applyBorder="1" applyAlignment="1">
      <alignment horizontal="right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9" fontId="4" fillId="0" borderId="15" xfId="0" applyNumberFormat="1" applyFont="1" applyFill="1" applyBorder="1" applyAlignment="1">
      <alignment horizontal="right" vertical="top" wrapText="1"/>
    </xf>
    <xf numFmtId="1" fontId="4" fillId="0" borderId="16" xfId="0" applyNumberFormat="1" applyFont="1" applyFill="1" applyBorder="1" applyAlignment="1">
      <alignment horizontal="right" vertical="top" wrapText="1"/>
    </xf>
    <xf numFmtId="49" fontId="4" fillId="0" borderId="21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12" fontId="4" fillId="0" borderId="1" xfId="0" applyNumberFormat="1" applyFont="1" applyFill="1" applyBorder="1" applyAlignment="1">
      <alignment horizontal="right" vertical="top" wrapText="1"/>
    </xf>
    <xf numFmtId="12" fontId="4" fillId="0" borderId="1" xfId="0" applyNumberFormat="1" applyFont="1" applyBorder="1" applyAlignment="1">
      <alignment horizontal="right" vertical="top" wrapText="1"/>
    </xf>
    <xf numFmtId="12" fontId="4" fillId="0" borderId="25" xfId="0" applyNumberFormat="1" applyFont="1" applyBorder="1" applyAlignment="1">
      <alignment horizontal="right" vertical="top" wrapText="1"/>
    </xf>
    <xf numFmtId="1" fontId="4" fillId="0" borderId="22" xfId="0" applyNumberFormat="1" applyFont="1" applyFill="1" applyBorder="1" applyAlignment="1">
      <alignment horizontal="right" vertical="top" wrapText="1"/>
    </xf>
    <xf numFmtId="2" fontId="4" fillId="0" borderId="51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9" fontId="5" fillId="0" borderId="42" xfId="0" applyNumberFormat="1" applyFont="1" applyBorder="1" applyAlignment="1">
      <alignment horizontal="center" vertical="top" wrapText="1"/>
    </xf>
    <xf numFmtId="1" fontId="4" fillId="0" borderId="43" xfId="0" applyNumberFormat="1" applyFont="1" applyBorder="1" applyAlignment="1">
      <alignment horizontal="right" vertical="top" wrapText="1"/>
    </xf>
    <xf numFmtId="0" fontId="4" fillId="0" borderId="43" xfId="0" applyFont="1" applyBorder="1" applyAlignment="1">
      <alignment horizontal="right" vertical="top" wrapText="1"/>
    </xf>
    <xf numFmtId="0" fontId="4" fillId="0" borderId="44" xfId="0" applyFont="1" applyBorder="1" applyAlignment="1">
      <alignment horizontal="right" vertical="top" wrapText="1"/>
    </xf>
    <xf numFmtId="49" fontId="5" fillId="3" borderId="27" xfId="0" applyNumberFormat="1" applyFont="1" applyFill="1" applyBorder="1" applyAlignment="1">
      <alignment horizontal="center" vertical="top" wrapText="1"/>
    </xf>
    <xf numFmtId="49" fontId="5" fillId="0" borderId="35" xfId="0" applyNumberFormat="1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right"/>
    </xf>
    <xf numFmtId="2" fontId="4" fillId="0" borderId="36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top" wrapText="1"/>
    </xf>
    <xf numFmtId="2" fontId="4" fillId="0" borderId="19" xfId="0" applyNumberFormat="1" applyFont="1" applyFill="1" applyBorder="1" applyAlignment="1">
      <alignment horizontal="right"/>
    </xf>
    <xf numFmtId="0" fontId="7" fillId="0" borderId="57" xfId="0" applyFont="1" applyFill="1" applyBorder="1" applyAlignment="1">
      <alignment/>
    </xf>
    <xf numFmtId="2" fontId="4" fillId="0" borderId="22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2" fontId="4" fillId="0" borderId="25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 vertical="top" wrapText="1"/>
    </xf>
    <xf numFmtId="0" fontId="9" fillId="0" borderId="72" xfId="0" applyFont="1" applyFill="1" applyBorder="1" applyAlignment="1">
      <alignment/>
    </xf>
    <xf numFmtId="2" fontId="4" fillId="0" borderId="16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2" fontId="4" fillId="0" borderId="41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left" vertical="top" wrapText="1"/>
    </xf>
    <xf numFmtId="1" fontId="5" fillId="2" borderId="27" xfId="0" applyNumberFormat="1" applyFont="1" applyFill="1" applyBorder="1" applyAlignment="1">
      <alignment horizontal="right"/>
    </xf>
    <xf numFmtId="2" fontId="5" fillId="2" borderId="7" xfId="0" applyNumberFormat="1" applyFont="1" applyFill="1" applyBorder="1" applyAlignment="1">
      <alignment horizontal="right"/>
    </xf>
    <xf numFmtId="49" fontId="5" fillId="4" borderId="9" xfId="0" applyNumberFormat="1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9" fontId="5" fillId="4" borderId="24" xfId="0" applyNumberFormat="1" applyFont="1" applyFill="1" applyBorder="1" applyAlignment="1">
      <alignment horizontal="center" vertical="top" wrapText="1"/>
    </xf>
    <xf numFmtId="2" fontId="4" fillId="0" borderId="41" xfId="0" applyNumberFormat="1" applyFont="1" applyBorder="1" applyAlignment="1">
      <alignment horizontal="right"/>
    </xf>
    <xf numFmtId="49" fontId="4" fillId="4" borderId="1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right"/>
    </xf>
    <xf numFmtId="49" fontId="4" fillId="4" borderId="12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1" xfId="0" applyNumberFormat="1" applyFont="1" applyFill="1" applyBorder="1" applyAlignment="1">
      <alignment horizontal="center" vertical="top" wrapText="1"/>
    </xf>
    <xf numFmtId="49" fontId="4" fillId="4" borderId="43" xfId="0" applyNumberFormat="1" applyFont="1" applyFill="1" applyBorder="1" applyAlignment="1">
      <alignment horizontal="center" vertical="top" wrapText="1"/>
    </xf>
    <xf numFmtId="2" fontId="4" fillId="0" borderId="44" xfId="0" applyNumberFormat="1" applyFont="1" applyBorder="1" applyAlignment="1">
      <alignment horizontal="right"/>
    </xf>
    <xf numFmtId="2" fontId="4" fillId="2" borderId="7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vertical="top" wrapText="1"/>
    </xf>
    <xf numFmtId="49" fontId="5" fillId="4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49" fontId="5" fillId="4" borderId="12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4" borderId="24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49" fontId="4" fillId="4" borderId="18" xfId="0" applyNumberFormat="1" applyFont="1" applyFill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right"/>
    </xf>
    <xf numFmtId="0" fontId="9" fillId="0" borderId="1" xfId="0" applyFont="1" applyFill="1" applyBorder="1" applyAlignment="1">
      <alignment/>
    </xf>
    <xf numFmtId="0" fontId="5" fillId="0" borderId="35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right" vertical="top" wrapText="1"/>
    </xf>
    <xf numFmtId="2" fontId="4" fillId="0" borderId="36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/>
    </xf>
    <xf numFmtId="0" fontId="4" fillId="0" borderId="14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4" fillId="0" borderId="21" xfId="0" applyFont="1" applyBorder="1" applyAlignment="1" quotePrefix="1">
      <alignment horizontal="center" vertical="top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11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right"/>
    </xf>
    <xf numFmtId="0" fontId="5" fillId="0" borderId="4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9" fillId="0" borderId="21" xfId="0" applyFont="1" applyBorder="1" applyAlignment="1">
      <alignment/>
    </xf>
    <xf numFmtId="183" fontId="4" fillId="0" borderId="0" xfId="0" applyNumberFormat="1" applyFont="1" applyAlignment="1">
      <alignment/>
    </xf>
    <xf numFmtId="183" fontId="4" fillId="0" borderId="0" xfId="0" applyNumberFormat="1" applyFont="1" applyFill="1" applyAlignment="1">
      <alignment/>
    </xf>
    <xf numFmtId="49" fontId="5" fillId="0" borderId="23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16" fontId="4" fillId="0" borderId="15" xfId="0" applyNumberFormat="1" applyFont="1" applyBorder="1" applyAlignment="1" quotePrefix="1">
      <alignment horizontal="center" vertical="top" wrapText="1"/>
    </xf>
    <xf numFmtId="0" fontId="5" fillId="0" borderId="21" xfId="0" applyFont="1" applyFill="1" applyBorder="1" applyAlignment="1">
      <alignment horizontal="right" vertical="top" wrapText="1"/>
    </xf>
    <xf numFmtId="0" fontId="4" fillId="0" borderId="24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right" vertical="top" wrapText="1"/>
    </xf>
    <xf numFmtId="183" fontId="4" fillId="0" borderId="15" xfId="0" applyNumberFormat="1" applyFont="1" applyBorder="1" applyAlignment="1">
      <alignment horizontal="right" vertical="top" wrapText="1"/>
    </xf>
    <xf numFmtId="1" fontId="5" fillId="0" borderId="18" xfId="0" applyNumberFormat="1" applyFont="1" applyBorder="1" applyAlignment="1">
      <alignment horizontal="right" vertical="top" wrapText="1"/>
    </xf>
    <xf numFmtId="49" fontId="5" fillId="5" borderId="6" xfId="0" applyNumberFormat="1" applyFont="1" applyFill="1" applyBorder="1" applyAlignment="1">
      <alignment horizontal="center" vertical="top" wrapText="1"/>
    </xf>
    <xf numFmtId="0" fontId="5" fillId="5" borderId="27" xfId="0" applyFont="1" applyFill="1" applyBorder="1" applyAlignment="1">
      <alignment horizontal="left" vertical="top" wrapText="1"/>
    </xf>
    <xf numFmtId="49" fontId="4" fillId="5" borderId="27" xfId="0" applyNumberFormat="1" applyFont="1" applyFill="1" applyBorder="1" applyAlignment="1">
      <alignment horizontal="center" vertical="top" wrapText="1"/>
    </xf>
    <xf numFmtId="1" fontId="5" fillId="5" borderId="27" xfId="0" applyNumberFormat="1" applyFont="1" applyFill="1" applyBorder="1" applyAlignment="1">
      <alignment horizontal="right" vertical="top" wrapText="1"/>
    </xf>
    <xf numFmtId="0" fontId="5" fillId="5" borderId="7" xfId="0" applyFont="1" applyFill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 vertical="top" wrapText="1"/>
    </xf>
    <xf numFmtId="1" fontId="4" fillId="0" borderId="35" xfId="0" applyNumberFormat="1" applyFont="1" applyFill="1" applyBorder="1" applyAlignment="1">
      <alignment horizontal="right" vertical="top" wrapText="1"/>
    </xf>
    <xf numFmtId="0" fontId="4" fillId="0" borderId="35" xfId="0" applyFont="1" applyBorder="1" applyAlignment="1">
      <alignment horizontal="right" vertical="top" wrapText="1"/>
    </xf>
    <xf numFmtId="0" fontId="4" fillId="0" borderId="36" xfId="0" applyFont="1" applyBorder="1" applyAlignment="1">
      <alignment horizontal="right" vertical="top" wrapText="1"/>
    </xf>
    <xf numFmtId="49" fontId="5" fillId="2" borderId="45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4" fillId="2" borderId="26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center" vertical="top" wrapText="1"/>
    </xf>
    <xf numFmtId="1" fontId="4" fillId="0" borderId="9" xfId="0" applyNumberFormat="1" applyFont="1" applyFill="1" applyBorder="1" applyAlignment="1">
      <alignment horizontal="right" vertical="top" wrapText="1"/>
    </xf>
    <xf numFmtId="1" fontId="5" fillId="2" borderId="32" xfId="0" applyNumberFormat="1" applyFont="1" applyFill="1" applyBorder="1" applyAlignment="1">
      <alignment horizontal="right" vertical="top" wrapText="1"/>
    </xf>
    <xf numFmtId="0" fontId="4" fillId="2" borderId="33" xfId="0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horizontal="right"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57" xfId="0" applyFont="1" applyBorder="1" applyAlignment="1">
      <alignment/>
    </xf>
    <xf numFmtId="0" fontId="4" fillId="2" borderId="7" xfId="0" applyFont="1" applyFill="1" applyBorder="1" applyAlignment="1">
      <alignment horizontal="right" vertical="top" wrapText="1"/>
    </xf>
    <xf numFmtId="1" fontId="5" fillId="3" borderId="27" xfId="0" applyNumberFormat="1" applyFont="1" applyFill="1" applyBorder="1" applyAlignment="1">
      <alignment horizontal="right"/>
    </xf>
    <xf numFmtId="2" fontId="4" fillId="3" borderId="7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/>
    </xf>
    <xf numFmtId="49" fontId="5" fillId="0" borderId="9" xfId="0" applyNumberFormat="1" applyFont="1" applyFill="1" applyBorder="1" applyAlignment="1">
      <alignment horizontal="center" vertical="top" wrapText="1"/>
    </xf>
    <xf numFmtId="1" fontId="5" fillId="0" borderId="9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right"/>
    </xf>
    <xf numFmtId="2" fontId="4" fillId="0" borderId="44" xfId="0" applyNumberFormat="1" applyFont="1" applyFill="1" applyBorder="1" applyAlignment="1">
      <alignment horizontal="right"/>
    </xf>
    <xf numFmtId="1" fontId="5" fillId="0" borderId="35" xfId="0" applyNumberFormat="1" applyFont="1" applyBorder="1" applyAlignment="1">
      <alignment horizontal="right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right" vertical="top" wrapText="1"/>
    </xf>
    <xf numFmtId="2" fontId="5" fillId="2" borderId="5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left"/>
    </xf>
    <xf numFmtId="2" fontId="4" fillId="0" borderId="0" xfId="0" applyNumberFormat="1" applyFont="1" applyAlignment="1">
      <alignment horizontal="right"/>
    </xf>
    <xf numFmtId="0" fontId="5" fillId="0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top" wrapText="1"/>
    </xf>
    <xf numFmtId="0" fontId="5" fillId="0" borderId="73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185" fontId="1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85" fontId="14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</cellXfs>
  <cellStyles count="10">
    <cellStyle name="Normal" xfId="0"/>
    <cellStyle name="Comma" xfId="15"/>
    <cellStyle name="Comma [0]" xfId="16"/>
    <cellStyle name="Comma 2" xfId="17"/>
    <cellStyle name="Currency" xfId="18"/>
    <cellStyle name="Currency [0]" xfId="19"/>
    <cellStyle name="Followed Hyperlink" xfId="20"/>
    <cellStyle name="Hyperlink" xfId="21"/>
    <cellStyle name="Normal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47"/>
  <sheetViews>
    <sheetView tabSelected="1" zoomScale="120" zoomScaleNormal="120" workbookViewId="0" topLeftCell="A1">
      <selection activeCell="A1" sqref="A1:H1"/>
    </sheetView>
  </sheetViews>
  <sheetFormatPr defaultColWidth="9.140625" defaultRowHeight="12.75" outlineLevelRow="1"/>
  <cols>
    <col min="1" max="1" width="4.7109375" style="594" customWidth="1"/>
    <col min="2" max="2" width="25.28125" style="1" customWidth="1"/>
    <col min="3" max="3" width="11.28125" style="2" bestFit="1" customWidth="1"/>
    <col min="4" max="4" width="10.140625" style="3" customWidth="1"/>
    <col min="5" max="5" width="9.7109375" style="595" customWidth="1"/>
    <col min="6" max="6" width="10.57421875" style="3" customWidth="1"/>
    <col min="7" max="7" width="9.140625" style="3" customWidth="1"/>
    <col min="8" max="8" width="10.57421875" style="3" customWidth="1"/>
    <col min="9" max="9" width="6.8515625" style="4" customWidth="1"/>
    <col min="10" max="10" width="9.140625" style="4" customWidth="1"/>
    <col min="11" max="11" width="12.57421875" style="4" customWidth="1"/>
    <col min="12" max="12" width="12.28125" style="4" customWidth="1"/>
    <col min="13" max="13" width="10.7109375" style="4" customWidth="1"/>
    <col min="14" max="16384" width="9.140625" style="4" customWidth="1"/>
  </cols>
  <sheetData>
    <row r="1" spans="1:8" ht="29.25" customHeight="1">
      <c r="A1" s="627" t="s">
        <v>819</v>
      </c>
      <c r="B1" s="628"/>
      <c r="C1" s="628"/>
      <c r="D1" s="628"/>
      <c r="E1" s="628"/>
      <c r="F1" s="628"/>
      <c r="G1" s="629"/>
      <c r="H1" s="629"/>
    </row>
    <row r="2" spans="1:8" ht="14.25" customHeight="1">
      <c r="A2" s="624"/>
      <c r="B2" s="625"/>
      <c r="C2" s="625"/>
      <c r="D2" s="625"/>
      <c r="E2" s="625"/>
      <c r="F2" s="625"/>
      <c r="G2" s="626"/>
      <c r="H2" s="626"/>
    </row>
    <row r="3" spans="1:8" ht="14.25" customHeight="1">
      <c r="A3" s="599" t="s">
        <v>36</v>
      </c>
      <c r="B3" s="599"/>
      <c r="C3" s="599"/>
      <c r="D3" s="599"/>
      <c r="E3" s="599"/>
      <c r="F3" s="599"/>
      <c r="G3" s="599"/>
      <c r="H3" s="599"/>
    </row>
    <row r="4" spans="1:8" ht="15" customHeight="1">
      <c r="A4" s="599" t="s">
        <v>818</v>
      </c>
      <c r="B4" s="599"/>
      <c r="C4" s="599"/>
      <c r="D4" s="599"/>
      <c r="E4" s="599"/>
      <c r="F4" s="599"/>
      <c r="G4" s="599"/>
      <c r="H4" s="599"/>
    </row>
    <row r="5" spans="1:8" ht="12.75" customHeight="1">
      <c r="A5" s="610" t="s">
        <v>102</v>
      </c>
      <c r="B5" s="610"/>
      <c r="C5" s="610"/>
      <c r="D5" s="610"/>
      <c r="E5" s="610"/>
      <c r="F5" s="610"/>
      <c r="G5" s="610"/>
      <c r="H5" s="610"/>
    </row>
    <row r="6" spans="1:8" ht="12" customHeight="1">
      <c r="A6" s="610" t="s">
        <v>18</v>
      </c>
      <c r="B6" s="610"/>
      <c r="C6" s="610"/>
      <c r="D6" s="610"/>
      <c r="E6" s="610"/>
      <c r="F6" s="610"/>
      <c r="G6" s="610"/>
      <c r="H6" s="610"/>
    </row>
    <row r="7" ht="16.5" customHeight="1" thickBot="1">
      <c r="E7" s="3"/>
    </row>
    <row r="8" spans="1:8" ht="15" customHeight="1">
      <c r="A8" s="604" t="s">
        <v>14</v>
      </c>
      <c r="B8" s="607" t="s">
        <v>11</v>
      </c>
      <c r="C8" s="607" t="s">
        <v>61</v>
      </c>
      <c r="D8" s="607" t="s">
        <v>360</v>
      </c>
      <c r="E8" s="607" t="s">
        <v>19</v>
      </c>
      <c r="F8" s="607"/>
      <c r="G8" s="607"/>
      <c r="H8" s="611"/>
    </row>
    <row r="9" spans="1:8" ht="15" customHeight="1">
      <c r="A9" s="605"/>
      <c r="B9" s="608"/>
      <c r="C9" s="608"/>
      <c r="D9" s="608"/>
      <c r="E9" s="608" t="s">
        <v>12</v>
      </c>
      <c r="F9" s="600" t="s">
        <v>16</v>
      </c>
      <c r="G9" s="5" t="s">
        <v>5</v>
      </c>
      <c r="H9" s="602" t="s">
        <v>20</v>
      </c>
    </row>
    <row r="10" spans="1:14" ht="19.5" customHeight="1">
      <c r="A10" s="606"/>
      <c r="B10" s="609"/>
      <c r="C10" s="609"/>
      <c r="D10" s="609"/>
      <c r="E10" s="609"/>
      <c r="F10" s="601"/>
      <c r="G10" s="6" t="s">
        <v>13</v>
      </c>
      <c r="H10" s="603"/>
      <c r="K10" s="7"/>
      <c r="L10" s="7"/>
      <c r="M10" s="7"/>
      <c r="N10" s="7"/>
    </row>
    <row r="11" spans="1:14" ht="12.75" customHeight="1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10">
        <v>8</v>
      </c>
      <c r="K11" s="7"/>
      <c r="L11" s="7"/>
      <c r="M11" s="7"/>
      <c r="N11" s="7"/>
    </row>
    <row r="12" spans="1:8" s="13" customFormat="1" ht="14.25" customHeight="1" thickBot="1">
      <c r="A12" s="11"/>
      <c r="B12" s="617" t="s">
        <v>21</v>
      </c>
      <c r="C12" s="617"/>
      <c r="D12" s="617"/>
      <c r="E12" s="617"/>
      <c r="F12" s="617"/>
      <c r="G12" s="617"/>
      <c r="H12" s="12"/>
    </row>
    <row r="13" spans="1:8" s="13" customFormat="1" ht="12" customHeight="1">
      <c r="A13" s="14"/>
      <c r="B13" s="15" t="s">
        <v>8</v>
      </c>
      <c r="C13" s="16"/>
      <c r="D13" s="17"/>
      <c r="E13" s="17"/>
      <c r="F13" s="17"/>
      <c r="G13" s="17"/>
      <c r="H13" s="18"/>
    </row>
    <row r="14" spans="1:8" s="24" customFormat="1" ht="12" customHeight="1">
      <c r="A14" s="19" t="s">
        <v>3</v>
      </c>
      <c r="B14" s="20" t="s">
        <v>40</v>
      </c>
      <c r="C14" s="21"/>
      <c r="D14" s="22">
        <f>SUM(D15:D15)</f>
        <v>310</v>
      </c>
      <c r="E14" s="22">
        <f>SUM(E15:E15)</f>
        <v>310</v>
      </c>
      <c r="F14" s="22">
        <f>SUM(F15:F15)</f>
        <v>285</v>
      </c>
      <c r="G14" s="22">
        <f>SUM(G15:G15)</f>
        <v>0</v>
      </c>
      <c r="H14" s="23"/>
    </row>
    <row r="15" spans="1:8" s="13" customFormat="1" ht="12" customHeight="1" hidden="1" outlineLevel="1">
      <c r="A15" s="25"/>
      <c r="B15" s="26" t="s">
        <v>248</v>
      </c>
      <c r="C15" s="27" t="s">
        <v>402</v>
      </c>
      <c r="D15" s="28">
        <v>310</v>
      </c>
      <c r="E15" s="28">
        <v>310</v>
      </c>
      <c r="F15" s="28">
        <v>285</v>
      </c>
      <c r="G15" s="28">
        <v>0</v>
      </c>
      <c r="H15" s="29">
        <v>1.5</v>
      </c>
    </row>
    <row r="16" spans="1:8" s="13" customFormat="1" ht="12" customHeight="1" collapsed="1">
      <c r="A16" s="19" t="s">
        <v>261</v>
      </c>
      <c r="B16" s="20" t="s">
        <v>182</v>
      </c>
      <c r="C16" s="30"/>
      <c r="D16" s="22">
        <f>SUM(D17:D21)</f>
        <v>2808</v>
      </c>
      <c r="E16" s="22">
        <f>SUM(E17:E21)</f>
        <v>2730</v>
      </c>
      <c r="F16" s="22">
        <f>SUM(F17:F21)</f>
        <v>2730</v>
      </c>
      <c r="G16" s="22">
        <f>SUM(G17:G21)</f>
        <v>0</v>
      </c>
      <c r="H16" s="23"/>
    </row>
    <row r="17" spans="1:8" s="13" customFormat="1" ht="12" customHeight="1" hidden="1" outlineLevel="1">
      <c r="A17" s="31"/>
      <c r="B17" s="32" t="s">
        <v>180</v>
      </c>
      <c r="C17" s="33" t="s">
        <v>498</v>
      </c>
      <c r="D17" s="34" t="s">
        <v>499</v>
      </c>
      <c r="E17" s="34" t="s">
        <v>500</v>
      </c>
      <c r="F17" s="34" t="s">
        <v>500</v>
      </c>
      <c r="G17" s="34"/>
      <c r="H17" s="35" t="s">
        <v>501</v>
      </c>
    </row>
    <row r="18" spans="1:8" s="13" customFormat="1" ht="12" customHeight="1" hidden="1" outlineLevel="1">
      <c r="A18" s="36"/>
      <c r="B18" s="37"/>
      <c r="C18" s="33" t="s">
        <v>382</v>
      </c>
      <c r="D18" s="34">
        <v>543</v>
      </c>
      <c r="E18" s="34">
        <v>543</v>
      </c>
      <c r="F18" s="34">
        <v>543</v>
      </c>
      <c r="G18" s="34"/>
      <c r="H18" s="35">
        <v>0.2</v>
      </c>
    </row>
    <row r="19" spans="1:8" s="13" customFormat="1" ht="12" customHeight="1" hidden="1" outlineLevel="1">
      <c r="A19" s="36"/>
      <c r="B19" s="37"/>
      <c r="C19" s="33" t="s">
        <v>414</v>
      </c>
      <c r="D19" s="34">
        <v>165</v>
      </c>
      <c r="E19" s="34">
        <v>165</v>
      </c>
      <c r="F19" s="34">
        <v>165</v>
      </c>
      <c r="G19" s="34"/>
      <c r="H19" s="35">
        <v>0.65</v>
      </c>
    </row>
    <row r="20" spans="1:8" s="13" customFormat="1" ht="12" customHeight="1" hidden="1" outlineLevel="1">
      <c r="A20" s="36"/>
      <c r="B20" s="37"/>
      <c r="C20" s="33" t="s">
        <v>515</v>
      </c>
      <c r="D20" s="34">
        <v>602</v>
      </c>
      <c r="E20" s="34">
        <v>602</v>
      </c>
      <c r="F20" s="34">
        <v>602</v>
      </c>
      <c r="G20" s="34"/>
      <c r="H20" s="35">
        <v>2.25</v>
      </c>
    </row>
    <row r="21" spans="1:8" s="13" customFormat="1" ht="12.75" customHeight="1" hidden="1" outlineLevel="1">
      <c r="A21" s="25"/>
      <c r="B21" s="26" t="s">
        <v>248</v>
      </c>
      <c r="C21" s="27" t="s">
        <v>371</v>
      </c>
      <c r="D21" s="28">
        <v>1498</v>
      </c>
      <c r="E21" s="28">
        <v>1420</v>
      </c>
      <c r="F21" s="28">
        <v>1420</v>
      </c>
      <c r="G21" s="28">
        <v>0</v>
      </c>
      <c r="H21" s="29">
        <v>1.1</v>
      </c>
    </row>
    <row r="22" spans="1:8" s="13" customFormat="1" ht="12.75" customHeight="1" collapsed="1">
      <c r="A22" s="19" t="s">
        <v>262</v>
      </c>
      <c r="B22" s="20" t="s">
        <v>103</v>
      </c>
      <c r="C22" s="30"/>
      <c r="D22" s="22">
        <f>SUM(D23)</f>
        <v>150</v>
      </c>
      <c r="E22" s="22">
        <f>SUM(E23)</f>
        <v>130</v>
      </c>
      <c r="F22" s="22">
        <f>SUM(F23)</f>
        <v>120</v>
      </c>
      <c r="G22" s="22">
        <f>SUM(G23)</f>
        <v>0</v>
      </c>
      <c r="H22" s="23"/>
    </row>
    <row r="23" spans="1:8" s="13" customFormat="1" ht="12.75" customHeight="1" hidden="1" outlineLevel="1">
      <c r="A23" s="38"/>
      <c r="B23" s="39" t="s">
        <v>248</v>
      </c>
      <c r="C23" s="40" t="s">
        <v>366</v>
      </c>
      <c r="D23" s="41">
        <v>150</v>
      </c>
      <c r="E23" s="41">
        <v>130</v>
      </c>
      <c r="F23" s="41">
        <v>120</v>
      </c>
      <c r="G23" s="41">
        <v>0</v>
      </c>
      <c r="H23" s="42">
        <v>0.35</v>
      </c>
    </row>
    <row r="24" spans="1:8" s="13" customFormat="1" ht="12.75" customHeight="1" collapsed="1">
      <c r="A24" s="19" t="s">
        <v>263</v>
      </c>
      <c r="B24" s="20" t="s">
        <v>43</v>
      </c>
      <c r="C24" s="30"/>
      <c r="D24" s="22">
        <f>SUM(D25:D27)</f>
        <v>1748</v>
      </c>
      <c r="E24" s="22">
        <f>SUM(E25:E27)</f>
        <v>1241</v>
      </c>
      <c r="F24" s="22">
        <f>SUM(F25:F27)</f>
        <v>183</v>
      </c>
      <c r="G24" s="22">
        <f>SUM(G25:G27)</f>
        <v>1050</v>
      </c>
      <c r="H24" s="23"/>
    </row>
    <row r="25" spans="1:8" s="13" customFormat="1" ht="12.75" customHeight="1" hidden="1" outlineLevel="1">
      <c r="A25" s="25"/>
      <c r="B25" s="26" t="s">
        <v>248</v>
      </c>
      <c r="C25" s="27" t="s">
        <v>414</v>
      </c>
      <c r="D25" s="28">
        <v>100</v>
      </c>
      <c r="E25" s="28">
        <v>90</v>
      </c>
      <c r="F25" s="28">
        <v>82</v>
      </c>
      <c r="G25" s="28">
        <v>0</v>
      </c>
      <c r="H25" s="29">
        <v>0.6</v>
      </c>
    </row>
    <row r="26" spans="1:8" s="13" customFormat="1" ht="12.75" customHeight="1" hidden="1" outlineLevel="1">
      <c r="A26" s="25"/>
      <c r="B26" s="43"/>
      <c r="C26" s="27" t="s">
        <v>381</v>
      </c>
      <c r="D26" s="28">
        <v>148</v>
      </c>
      <c r="E26" s="28">
        <v>101</v>
      </c>
      <c r="F26" s="28">
        <v>101</v>
      </c>
      <c r="G26" s="28">
        <v>0</v>
      </c>
      <c r="H26" s="29">
        <v>2.5</v>
      </c>
    </row>
    <row r="27" spans="1:8" s="13" customFormat="1" ht="12.75" customHeight="1" hidden="1" outlineLevel="1">
      <c r="A27" s="38"/>
      <c r="B27" s="44"/>
      <c r="C27" s="40" t="s">
        <v>518</v>
      </c>
      <c r="D27" s="41">
        <v>1500</v>
      </c>
      <c r="E27" s="41">
        <v>1050</v>
      </c>
      <c r="F27" s="41">
        <v>0</v>
      </c>
      <c r="G27" s="41">
        <v>1050</v>
      </c>
      <c r="H27" s="42">
        <v>6</v>
      </c>
    </row>
    <row r="28" spans="1:8" s="13" customFormat="1" ht="12.75" customHeight="1" collapsed="1">
      <c r="A28" s="19" t="s">
        <v>285</v>
      </c>
      <c r="B28" s="20" t="s">
        <v>107</v>
      </c>
      <c r="C28" s="30"/>
      <c r="D28" s="45">
        <f>SUM(D29:D29)</f>
        <v>450</v>
      </c>
      <c r="E28" s="45">
        <f>SUM(E29:E29)</f>
        <v>391</v>
      </c>
      <c r="F28" s="45">
        <f>SUM(F29:F29)</f>
        <v>0</v>
      </c>
      <c r="G28" s="45">
        <f>SUM(G29:G29)</f>
        <v>391</v>
      </c>
      <c r="H28" s="46"/>
    </row>
    <row r="29" spans="1:8" s="13" customFormat="1" ht="12.75" customHeight="1" hidden="1" outlineLevel="1">
      <c r="A29" s="38"/>
      <c r="B29" s="39" t="s">
        <v>248</v>
      </c>
      <c r="C29" s="40" t="s">
        <v>413</v>
      </c>
      <c r="D29" s="41">
        <v>450</v>
      </c>
      <c r="E29" s="41">
        <v>391</v>
      </c>
      <c r="F29" s="41">
        <v>0</v>
      </c>
      <c r="G29" s="41">
        <v>391</v>
      </c>
      <c r="H29" s="42">
        <v>3</v>
      </c>
    </row>
    <row r="30" spans="1:8" s="13" customFormat="1" ht="12.75" customHeight="1" collapsed="1">
      <c r="A30" s="36" t="s">
        <v>286</v>
      </c>
      <c r="B30" s="37" t="s">
        <v>109</v>
      </c>
      <c r="C30" s="33"/>
      <c r="D30" s="47">
        <f>SUM(D31)</f>
        <v>550</v>
      </c>
      <c r="E30" s="47">
        <f>SUM(E31)</f>
        <v>120</v>
      </c>
      <c r="F30" s="47">
        <f>SUM(F31)</f>
        <v>110</v>
      </c>
      <c r="G30" s="47">
        <f>SUM(G31)</f>
        <v>0</v>
      </c>
      <c r="H30" s="48"/>
    </row>
    <row r="31" spans="1:8" s="13" customFormat="1" ht="12.75" customHeight="1" hidden="1" outlineLevel="1">
      <c r="A31" s="49"/>
      <c r="B31" s="50" t="s">
        <v>248</v>
      </c>
      <c r="C31" s="51" t="s">
        <v>532</v>
      </c>
      <c r="D31" s="52">
        <v>550</v>
      </c>
      <c r="E31" s="52">
        <v>120</v>
      </c>
      <c r="F31" s="52">
        <v>110</v>
      </c>
      <c r="G31" s="52">
        <v>0</v>
      </c>
      <c r="H31" s="53">
        <v>0.6</v>
      </c>
    </row>
    <row r="32" spans="1:8" s="13" customFormat="1" ht="12.75" customHeight="1" collapsed="1">
      <c r="A32" s="19" t="s">
        <v>287</v>
      </c>
      <c r="B32" s="20" t="s">
        <v>69</v>
      </c>
      <c r="C32" s="30"/>
      <c r="D32" s="22">
        <f>SUM(D33:D56)</f>
        <v>552018</v>
      </c>
      <c r="E32" s="22">
        <f>SUM(E33:E56)</f>
        <v>393702</v>
      </c>
      <c r="F32" s="22">
        <f>SUM(F33:F56)</f>
        <v>187209</v>
      </c>
      <c r="G32" s="22">
        <f>SUM(G33:G56)</f>
        <v>52338</v>
      </c>
      <c r="H32" s="54"/>
    </row>
    <row r="33" spans="1:8" s="13" customFormat="1" ht="12.75" customHeight="1" hidden="1" outlineLevel="1">
      <c r="A33" s="31"/>
      <c r="B33" s="32" t="s">
        <v>180</v>
      </c>
      <c r="C33" s="33" t="s">
        <v>498</v>
      </c>
      <c r="D33" s="34" t="s">
        <v>503</v>
      </c>
      <c r="E33" s="34" t="s">
        <v>504</v>
      </c>
      <c r="F33" s="34" t="s">
        <v>504</v>
      </c>
      <c r="G33" s="34"/>
      <c r="H33" s="35" t="s">
        <v>501</v>
      </c>
    </row>
    <row r="34" spans="1:8" s="13" customFormat="1" ht="12.75" customHeight="1" hidden="1" outlineLevel="1">
      <c r="A34" s="31"/>
      <c r="B34" s="55"/>
      <c r="C34" s="56" t="s">
        <v>408</v>
      </c>
      <c r="D34" s="34" t="s">
        <v>506</v>
      </c>
      <c r="E34" s="34" t="s">
        <v>507</v>
      </c>
      <c r="F34" s="34" t="s">
        <v>507</v>
      </c>
      <c r="G34" s="34"/>
      <c r="H34" s="35" t="s">
        <v>508</v>
      </c>
    </row>
    <row r="35" spans="1:8" s="13" customFormat="1" ht="12.75" customHeight="1" hidden="1" outlineLevel="1">
      <c r="A35" s="31"/>
      <c r="B35" s="55"/>
      <c r="C35" s="57" t="s">
        <v>388</v>
      </c>
      <c r="D35" s="34" t="s">
        <v>509</v>
      </c>
      <c r="E35" s="34" t="s">
        <v>510</v>
      </c>
      <c r="F35" s="34" t="s">
        <v>510</v>
      </c>
      <c r="G35" s="34"/>
      <c r="H35" s="35" t="s">
        <v>511</v>
      </c>
    </row>
    <row r="36" spans="1:8" s="13" customFormat="1" ht="12.75" customHeight="1" hidden="1" outlineLevel="1">
      <c r="A36" s="31"/>
      <c r="B36" s="55"/>
      <c r="C36" s="57" t="s">
        <v>528</v>
      </c>
      <c r="D36" s="34" t="s">
        <v>512</v>
      </c>
      <c r="E36" s="34" t="s">
        <v>513</v>
      </c>
      <c r="F36" s="34" t="s">
        <v>513</v>
      </c>
      <c r="G36" s="34"/>
      <c r="H36" s="35" t="s">
        <v>514</v>
      </c>
    </row>
    <row r="37" spans="1:8" s="13" customFormat="1" ht="12.75" customHeight="1" hidden="1" outlineLevel="1">
      <c r="A37" s="25"/>
      <c r="B37" s="43" t="s">
        <v>260</v>
      </c>
      <c r="C37" s="27" t="s">
        <v>373</v>
      </c>
      <c r="D37" s="28">
        <v>1250</v>
      </c>
      <c r="E37" s="28">
        <v>1225</v>
      </c>
      <c r="F37" s="28"/>
      <c r="G37" s="28">
        <v>1225</v>
      </c>
      <c r="H37" s="29">
        <v>0.35</v>
      </c>
    </row>
    <row r="38" spans="1:8" s="13" customFormat="1" ht="12.75" customHeight="1" hidden="1" outlineLevel="1">
      <c r="A38" s="25"/>
      <c r="B38" s="58"/>
      <c r="C38" s="27" t="s">
        <v>368</v>
      </c>
      <c r="D38" s="28">
        <v>630</v>
      </c>
      <c r="E38" s="28">
        <v>630</v>
      </c>
      <c r="F38" s="28">
        <v>600</v>
      </c>
      <c r="G38" s="28">
        <v>30</v>
      </c>
      <c r="H38" s="29">
        <v>0.37</v>
      </c>
    </row>
    <row r="39" spans="1:8" s="13" customFormat="1" ht="12.75" customHeight="1" hidden="1" outlineLevel="1">
      <c r="A39" s="25"/>
      <c r="B39" s="58"/>
      <c r="C39" s="27" t="s">
        <v>369</v>
      </c>
      <c r="D39" s="28">
        <v>3550</v>
      </c>
      <c r="E39" s="28">
        <v>3400</v>
      </c>
      <c r="F39" s="28"/>
      <c r="G39" s="28"/>
      <c r="H39" s="29">
        <v>0.26</v>
      </c>
    </row>
    <row r="40" spans="1:8" s="13" customFormat="1" ht="12.75" customHeight="1" hidden="1" outlineLevel="1">
      <c r="A40" s="25"/>
      <c r="B40" s="58"/>
      <c r="C40" s="27" t="s">
        <v>724</v>
      </c>
      <c r="D40" s="28">
        <v>2800</v>
      </c>
      <c r="E40" s="28">
        <v>1950</v>
      </c>
      <c r="F40" s="28">
        <v>1850</v>
      </c>
      <c r="G40" s="28"/>
      <c r="H40" s="29">
        <v>0.42</v>
      </c>
    </row>
    <row r="41" spans="1:8" s="13" customFormat="1" ht="12.75" customHeight="1" hidden="1" outlineLevel="1">
      <c r="A41" s="25"/>
      <c r="B41" s="58"/>
      <c r="C41" s="27" t="s">
        <v>532</v>
      </c>
      <c r="D41" s="28">
        <v>9000</v>
      </c>
      <c r="E41" s="28">
        <v>2900</v>
      </c>
      <c r="F41" s="28">
        <v>2700</v>
      </c>
      <c r="G41" s="28"/>
      <c r="H41" s="29">
        <v>0.36</v>
      </c>
    </row>
    <row r="42" spans="1:8" s="13" customFormat="1" ht="12.75" customHeight="1" hidden="1" outlineLevel="1">
      <c r="A42" s="25"/>
      <c r="B42" s="58"/>
      <c r="C42" s="27" t="s">
        <v>725</v>
      </c>
      <c r="D42" s="28">
        <v>18500</v>
      </c>
      <c r="E42" s="28">
        <v>3350</v>
      </c>
      <c r="F42" s="28">
        <v>3300</v>
      </c>
      <c r="G42" s="28"/>
      <c r="H42" s="29">
        <v>0.52</v>
      </c>
    </row>
    <row r="43" spans="1:8" s="13" customFormat="1" ht="12.75" customHeight="1" hidden="1" outlineLevel="1">
      <c r="A43" s="25"/>
      <c r="B43" s="26" t="s">
        <v>248</v>
      </c>
      <c r="C43" s="27" t="s">
        <v>413</v>
      </c>
      <c r="D43" s="28">
        <v>700</v>
      </c>
      <c r="E43" s="28">
        <v>392</v>
      </c>
      <c r="F43" s="28">
        <v>392</v>
      </c>
      <c r="G43" s="28">
        <v>0</v>
      </c>
      <c r="H43" s="29">
        <v>0.45</v>
      </c>
    </row>
    <row r="44" spans="1:8" s="13" customFormat="1" ht="12.75" customHeight="1" hidden="1" outlineLevel="1">
      <c r="A44" s="25"/>
      <c r="B44" s="43"/>
      <c r="C44" s="27" t="s">
        <v>385</v>
      </c>
      <c r="D44" s="28">
        <v>22700</v>
      </c>
      <c r="E44" s="28">
        <v>21300</v>
      </c>
      <c r="F44" s="28">
        <v>21300</v>
      </c>
      <c r="G44" s="28">
        <v>0</v>
      </c>
      <c r="H44" s="29">
        <v>0.43</v>
      </c>
    </row>
    <row r="45" spans="1:8" s="13" customFormat="1" ht="12.75" customHeight="1" hidden="1" outlineLevel="1">
      <c r="A45" s="25"/>
      <c r="B45" s="43"/>
      <c r="C45" s="27" t="s">
        <v>364</v>
      </c>
      <c r="D45" s="28">
        <v>223</v>
      </c>
      <c r="E45" s="28">
        <v>90</v>
      </c>
      <c r="F45" s="28">
        <v>90</v>
      </c>
      <c r="G45" s="28">
        <v>0</v>
      </c>
      <c r="H45" s="29">
        <v>0.9</v>
      </c>
    </row>
    <row r="46" spans="1:8" s="13" customFormat="1" ht="12.75" customHeight="1" hidden="1" outlineLevel="1">
      <c r="A46" s="25"/>
      <c r="B46" s="43"/>
      <c r="C46" s="27" t="s">
        <v>379</v>
      </c>
      <c r="D46" s="28">
        <v>72400</v>
      </c>
      <c r="E46" s="28">
        <v>68900</v>
      </c>
      <c r="F46" s="28">
        <v>0</v>
      </c>
      <c r="G46" s="28">
        <v>0</v>
      </c>
      <c r="H46" s="29">
        <v>0.18</v>
      </c>
    </row>
    <row r="47" spans="1:8" s="13" customFormat="1" ht="12.75" customHeight="1" hidden="1" outlineLevel="1">
      <c r="A47" s="25"/>
      <c r="B47" s="43"/>
      <c r="C47" s="27" t="s">
        <v>393</v>
      </c>
      <c r="D47" s="28">
        <v>151250</v>
      </c>
      <c r="E47" s="28">
        <v>142100</v>
      </c>
      <c r="F47" s="28">
        <v>78000</v>
      </c>
      <c r="G47" s="28">
        <v>0</v>
      </c>
      <c r="H47" s="29">
        <v>0.3</v>
      </c>
    </row>
    <row r="48" spans="1:8" s="13" customFormat="1" ht="12.75" customHeight="1" hidden="1" outlineLevel="1">
      <c r="A48" s="25"/>
      <c r="B48" s="43"/>
      <c r="C48" s="27" t="s">
        <v>372</v>
      </c>
      <c r="D48" s="28">
        <v>75000</v>
      </c>
      <c r="E48" s="28">
        <v>69500</v>
      </c>
      <c r="F48" s="28">
        <v>59000</v>
      </c>
      <c r="G48" s="28">
        <v>0</v>
      </c>
      <c r="H48" s="29">
        <v>0.4</v>
      </c>
    </row>
    <row r="49" spans="1:8" s="13" customFormat="1" ht="12.75" customHeight="1" hidden="1" outlineLevel="1">
      <c r="A49" s="25"/>
      <c r="B49" s="43"/>
      <c r="C49" s="27" t="s">
        <v>368</v>
      </c>
      <c r="D49" s="28">
        <v>53000</v>
      </c>
      <c r="E49" s="28">
        <v>22000</v>
      </c>
      <c r="F49" s="28">
        <v>17000</v>
      </c>
      <c r="G49" s="28">
        <v>0</v>
      </c>
      <c r="H49" s="29">
        <v>0.5</v>
      </c>
    </row>
    <row r="50" spans="1:8" s="13" customFormat="1" ht="12.75" customHeight="1" hidden="1" outlineLevel="1">
      <c r="A50" s="25"/>
      <c r="B50" s="43"/>
      <c r="C50" s="27" t="s">
        <v>396</v>
      </c>
      <c r="D50" s="28">
        <v>47000</v>
      </c>
      <c r="E50" s="28">
        <v>3800</v>
      </c>
      <c r="F50" s="28">
        <v>2500</v>
      </c>
      <c r="G50" s="28">
        <v>0</v>
      </c>
      <c r="H50" s="29">
        <v>0.65</v>
      </c>
    </row>
    <row r="51" spans="1:8" s="13" customFormat="1" ht="12.75" customHeight="1" hidden="1" outlineLevel="1">
      <c r="A51" s="25"/>
      <c r="B51" s="43"/>
      <c r="C51" s="27" t="s">
        <v>365</v>
      </c>
      <c r="D51" s="28">
        <v>15680</v>
      </c>
      <c r="E51" s="28">
        <v>9895</v>
      </c>
      <c r="F51" s="28">
        <v>0</v>
      </c>
      <c r="G51" s="28">
        <v>9895</v>
      </c>
      <c r="H51" s="29">
        <v>0.75</v>
      </c>
    </row>
    <row r="52" spans="1:8" s="13" customFormat="1" ht="12.75" customHeight="1" hidden="1" outlineLevel="1">
      <c r="A52" s="25"/>
      <c r="B52" s="43"/>
      <c r="C52" s="27" t="s">
        <v>471</v>
      </c>
      <c r="D52" s="28">
        <v>16300</v>
      </c>
      <c r="E52" s="28">
        <v>7188</v>
      </c>
      <c r="F52" s="28">
        <v>0</v>
      </c>
      <c r="G52" s="28">
        <v>7188</v>
      </c>
      <c r="H52" s="29">
        <v>1.05</v>
      </c>
    </row>
    <row r="53" spans="1:8" s="13" customFormat="1" ht="12.75" customHeight="1" hidden="1" outlineLevel="1">
      <c r="A53" s="25"/>
      <c r="B53" s="43"/>
      <c r="C53" s="27" t="s">
        <v>370</v>
      </c>
      <c r="D53" s="28">
        <v>141</v>
      </c>
      <c r="E53" s="28">
        <v>141</v>
      </c>
      <c r="F53" s="28">
        <v>141</v>
      </c>
      <c r="G53" s="28">
        <v>0</v>
      </c>
      <c r="H53" s="29">
        <v>1.07</v>
      </c>
    </row>
    <row r="54" spans="1:8" s="13" customFormat="1" ht="12.75" customHeight="1" hidden="1" outlineLevel="1">
      <c r="A54" s="25"/>
      <c r="B54" s="43"/>
      <c r="C54" s="27" t="s">
        <v>470</v>
      </c>
      <c r="D54" s="28">
        <v>350</v>
      </c>
      <c r="E54" s="28">
        <v>336</v>
      </c>
      <c r="F54" s="28">
        <v>336</v>
      </c>
      <c r="G54" s="28">
        <v>0</v>
      </c>
      <c r="H54" s="29">
        <v>1.14</v>
      </c>
    </row>
    <row r="55" spans="1:8" s="13" customFormat="1" ht="12.75" customHeight="1" hidden="1" outlineLevel="1">
      <c r="A55" s="25"/>
      <c r="B55" s="43"/>
      <c r="C55" s="27" t="s">
        <v>533</v>
      </c>
      <c r="D55" s="28">
        <v>60000</v>
      </c>
      <c r="E55" s="28">
        <v>34000</v>
      </c>
      <c r="F55" s="28">
        <v>0</v>
      </c>
      <c r="G55" s="28">
        <v>34000</v>
      </c>
      <c r="H55" s="29">
        <v>3.6</v>
      </c>
    </row>
    <row r="56" spans="1:8" s="13" customFormat="1" ht="12.75" customHeight="1" hidden="1" outlineLevel="1">
      <c r="A56" s="38"/>
      <c r="B56" s="44"/>
      <c r="C56" s="40" t="s">
        <v>534</v>
      </c>
      <c r="D56" s="41">
        <v>1544</v>
      </c>
      <c r="E56" s="41">
        <v>605</v>
      </c>
      <c r="F56" s="41">
        <v>0</v>
      </c>
      <c r="G56" s="41">
        <v>0</v>
      </c>
      <c r="H56" s="42">
        <v>0.13</v>
      </c>
    </row>
    <row r="57" spans="1:8" s="13" customFormat="1" ht="12.75" customHeight="1" collapsed="1">
      <c r="A57" s="19" t="s">
        <v>288</v>
      </c>
      <c r="B57" s="20" t="s">
        <v>46</v>
      </c>
      <c r="C57" s="30"/>
      <c r="D57" s="22">
        <f>SUM(D58:D58)</f>
        <v>500</v>
      </c>
      <c r="E57" s="22">
        <f>SUM(E58:E58)</f>
        <v>80</v>
      </c>
      <c r="F57" s="22">
        <f>SUM(F58:F58)</f>
        <v>80</v>
      </c>
      <c r="G57" s="22">
        <f>SUM(G58:G58)</f>
        <v>0</v>
      </c>
      <c r="H57" s="46"/>
    </row>
    <row r="58" spans="1:8" s="13" customFormat="1" ht="12.75" customHeight="1" hidden="1" outlineLevel="1">
      <c r="A58" s="49"/>
      <c r="B58" s="59" t="s">
        <v>248</v>
      </c>
      <c r="C58" s="51" t="s">
        <v>413</v>
      </c>
      <c r="D58" s="52">
        <v>500</v>
      </c>
      <c r="E58" s="52">
        <v>80</v>
      </c>
      <c r="F58" s="52">
        <v>80</v>
      </c>
      <c r="G58" s="52">
        <v>0</v>
      </c>
      <c r="H58" s="53">
        <v>0.45</v>
      </c>
    </row>
    <row r="59" spans="1:8" s="13" customFormat="1" ht="12.75" customHeight="1" collapsed="1">
      <c r="A59" s="19" t="s">
        <v>289</v>
      </c>
      <c r="B59" s="20" t="s">
        <v>72</v>
      </c>
      <c r="C59" s="60"/>
      <c r="D59" s="22">
        <f>SUM(D60)</f>
        <v>250</v>
      </c>
      <c r="E59" s="22">
        <f>SUM(E60)</f>
        <v>140</v>
      </c>
      <c r="F59" s="22">
        <f>SUM(F60)</f>
        <v>0</v>
      </c>
      <c r="G59" s="22">
        <f>SUM(G60)</f>
        <v>140</v>
      </c>
      <c r="H59" s="61"/>
    </row>
    <row r="60" spans="1:8" s="13" customFormat="1" ht="12.75" customHeight="1" hidden="1" outlineLevel="1">
      <c r="A60" s="38"/>
      <c r="B60" s="62" t="s">
        <v>248</v>
      </c>
      <c r="C60" s="63" t="s">
        <v>413</v>
      </c>
      <c r="D60" s="64">
        <v>250</v>
      </c>
      <c r="E60" s="64">
        <v>140</v>
      </c>
      <c r="F60" s="64">
        <v>0</v>
      </c>
      <c r="G60" s="64">
        <v>140</v>
      </c>
      <c r="H60" s="65">
        <v>2</v>
      </c>
    </row>
    <row r="61" spans="1:8" s="13" customFormat="1" ht="12.75" customHeight="1" collapsed="1" thickBot="1">
      <c r="A61" s="19" t="s">
        <v>290</v>
      </c>
      <c r="B61" s="20" t="s">
        <v>47</v>
      </c>
      <c r="C61" s="30"/>
      <c r="D61" s="22">
        <f>SUM(D62:D64)</f>
        <v>1432</v>
      </c>
      <c r="E61" s="22">
        <f>SUM(E62:E64)</f>
        <v>1297</v>
      </c>
      <c r="F61" s="22">
        <f>SUM(F62:F64)</f>
        <v>1297</v>
      </c>
      <c r="G61" s="22">
        <f>SUM(G62:G64)</f>
        <v>0</v>
      </c>
      <c r="H61" s="54"/>
    </row>
    <row r="62" spans="1:8" s="13" customFormat="1" ht="12.75" customHeight="1" hidden="1" outlineLevel="1">
      <c r="A62" s="31"/>
      <c r="B62" s="32" t="s">
        <v>180</v>
      </c>
      <c r="C62" s="33" t="s">
        <v>382</v>
      </c>
      <c r="D62" s="34">
        <v>225</v>
      </c>
      <c r="E62" s="34">
        <v>225</v>
      </c>
      <c r="F62" s="34">
        <v>225</v>
      </c>
      <c r="G62" s="34"/>
      <c r="H62" s="35">
        <v>0.5</v>
      </c>
    </row>
    <row r="63" spans="1:8" s="13" customFormat="1" ht="12.75" customHeight="1" hidden="1" outlineLevel="1">
      <c r="A63" s="31"/>
      <c r="B63" s="55"/>
      <c r="C63" s="33" t="s">
        <v>515</v>
      </c>
      <c r="D63" s="34">
        <v>1072</v>
      </c>
      <c r="E63" s="34">
        <v>1072</v>
      </c>
      <c r="F63" s="34">
        <v>1072</v>
      </c>
      <c r="G63" s="34"/>
      <c r="H63" s="35">
        <v>1.5</v>
      </c>
    </row>
    <row r="64" spans="1:8" s="13" customFormat="1" ht="12.75" customHeight="1" hidden="1" outlineLevel="1" thickBot="1">
      <c r="A64" s="25"/>
      <c r="B64" s="26" t="s">
        <v>248</v>
      </c>
      <c r="C64" s="27" t="s">
        <v>364</v>
      </c>
      <c r="D64" s="28">
        <v>135</v>
      </c>
      <c r="E64" s="28">
        <v>0</v>
      </c>
      <c r="F64" s="28">
        <v>0</v>
      </c>
      <c r="G64" s="28">
        <v>0</v>
      </c>
      <c r="H64" s="29">
        <v>1.8</v>
      </c>
    </row>
    <row r="65" spans="1:8" s="13" customFormat="1" ht="12.75" customHeight="1" collapsed="1" thickBot="1">
      <c r="A65" s="66"/>
      <c r="B65" s="67" t="s">
        <v>176</v>
      </c>
      <c r="C65" s="68"/>
      <c r="D65" s="69">
        <f>D14+D16+D22+D24+D28+D30+D32+D57+D59+D61</f>
        <v>560216</v>
      </c>
      <c r="E65" s="69">
        <f>E14+E16+E22+E24+E28+E30+E32+E57+E59+E61</f>
        <v>400141</v>
      </c>
      <c r="F65" s="69">
        <f>F14+F16+F22+F24+F28+F30+F32+F57+F59+F61</f>
        <v>192014</v>
      </c>
      <c r="G65" s="69">
        <f>G14+G16+G22+G24+G28+G30+G32+G57+G59+G61</f>
        <v>53919</v>
      </c>
      <c r="H65" s="70"/>
    </row>
    <row r="66" spans="1:8" s="13" customFormat="1" ht="12.75" customHeight="1">
      <c r="A66" s="71"/>
      <c r="B66" s="72" t="s">
        <v>9</v>
      </c>
      <c r="C66" s="16"/>
      <c r="D66" s="73"/>
      <c r="E66" s="73"/>
      <c r="F66" s="73"/>
      <c r="G66" s="73"/>
      <c r="H66" s="74"/>
    </row>
    <row r="67" spans="1:8" s="13" customFormat="1" ht="12.75" customHeight="1">
      <c r="A67" s="19" t="s">
        <v>3</v>
      </c>
      <c r="B67" s="20" t="s">
        <v>535</v>
      </c>
      <c r="C67" s="30"/>
      <c r="D67" s="22">
        <f>SUM(D68:D70)</f>
        <v>365</v>
      </c>
      <c r="E67" s="22">
        <f>SUM(E68:E70)</f>
        <v>365</v>
      </c>
      <c r="F67" s="22">
        <f>SUM(F68:F70)</f>
        <v>95</v>
      </c>
      <c r="G67" s="22">
        <f>SUM(G68:G70)</f>
        <v>265</v>
      </c>
      <c r="H67" s="54"/>
    </row>
    <row r="68" spans="1:8" s="13" customFormat="1" ht="12.75" customHeight="1" hidden="1" outlineLevel="1">
      <c r="A68" s="25"/>
      <c r="B68" s="26" t="s">
        <v>248</v>
      </c>
      <c r="C68" s="27" t="s">
        <v>379</v>
      </c>
      <c r="D68" s="28">
        <v>100</v>
      </c>
      <c r="E68" s="28">
        <v>100</v>
      </c>
      <c r="F68" s="28">
        <v>95</v>
      </c>
      <c r="G68" s="28">
        <v>0</v>
      </c>
      <c r="H68" s="29">
        <v>1.2</v>
      </c>
    </row>
    <row r="69" spans="1:8" s="13" customFormat="1" ht="12.75" customHeight="1" hidden="1" outlineLevel="1">
      <c r="A69" s="49"/>
      <c r="B69" s="75"/>
      <c r="C69" s="51" t="s">
        <v>378</v>
      </c>
      <c r="D69" s="52">
        <v>165</v>
      </c>
      <c r="E69" s="52">
        <v>165</v>
      </c>
      <c r="F69" s="52">
        <v>0</v>
      </c>
      <c r="G69" s="52">
        <v>165</v>
      </c>
      <c r="H69" s="53">
        <v>7</v>
      </c>
    </row>
    <row r="70" spans="1:8" s="13" customFormat="1" ht="12.75" customHeight="1" hidden="1" outlineLevel="1">
      <c r="A70" s="38"/>
      <c r="B70" s="44"/>
      <c r="C70" s="40" t="s">
        <v>534</v>
      </c>
      <c r="D70" s="41">
        <v>100</v>
      </c>
      <c r="E70" s="41">
        <v>100</v>
      </c>
      <c r="F70" s="41">
        <v>0</v>
      </c>
      <c r="G70" s="41">
        <v>100</v>
      </c>
      <c r="H70" s="42">
        <v>7</v>
      </c>
    </row>
    <row r="71" spans="1:8" s="13" customFormat="1" ht="12.75" customHeight="1" collapsed="1">
      <c r="A71" s="49" t="s">
        <v>261</v>
      </c>
      <c r="B71" s="76" t="s">
        <v>48</v>
      </c>
      <c r="C71" s="51"/>
      <c r="D71" s="77">
        <f>SUM(D72:D72)</f>
        <v>262</v>
      </c>
      <c r="E71" s="77">
        <f>SUM(E72:E72)</f>
        <v>64</v>
      </c>
      <c r="F71" s="77">
        <f>SUM(F72:F72)</f>
        <v>64</v>
      </c>
      <c r="G71" s="77">
        <f>SUM(G72:G72)</f>
        <v>0</v>
      </c>
      <c r="H71" s="53"/>
    </row>
    <row r="72" spans="1:8" s="13" customFormat="1" ht="12.75" customHeight="1" hidden="1" outlineLevel="1">
      <c r="A72" s="38"/>
      <c r="B72" s="39" t="s">
        <v>248</v>
      </c>
      <c r="C72" s="40" t="s">
        <v>381</v>
      </c>
      <c r="D72" s="41">
        <v>262</v>
      </c>
      <c r="E72" s="41">
        <v>64</v>
      </c>
      <c r="F72" s="41">
        <v>64</v>
      </c>
      <c r="G72" s="41">
        <v>0</v>
      </c>
      <c r="H72" s="42">
        <v>3</v>
      </c>
    </row>
    <row r="73" spans="1:8" s="13" customFormat="1" ht="12.75" customHeight="1" collapsed="1">
      <c r="A73" s="19" t="s">
        <v>262</v>
      </c>
      <c r="B73" s="20" t="s">
        <v>77</v>
      </c>
      <c r="C73" s="30"/>
      <c r="D73" s="22">
        <f>SUM(D74)</f>
        <v>250</v>
      </c>
      <c r="E73" s="22">
        <f>SUM(E74)</f>
        <v>140</v>
      </c>
      <c r="F73" s="22">
        <f>SUM(F74)</f>
        <v>0</v>
      </c>
      <c r="G73" s="22">
        <f>SUM(G74)</f>
        <v>140</v>
      </c>
      <c r="H73" s="54"/>
    </row>
    <row r="74" spans="1:8" s="13" customFormat="1" ht="12.75" customHeight="1" hidden="1" outlineLevel="1">
      <c r="A74" s="38"/>
      <c r="B74" s="62" t="s">
        <v>248</v>
      </c>
      <c r="C74" s="40" t="s">
        <v>373</v>
      </c>
      <c r="D74" s="41">
        <v>250</v>
      </c>
      <c r="E74" s="41">
        <v>140</v>
      </c>
      <c r="F74" s="41">
        <v>0</v>
      </c>
      <c r="G74" s="41">
        <v>140</v>
      </c>
      <c r="H74" s="42">
        <v>3</v>
      </c>
    </row>
    <row r="75" spans="1:8" s="13" customFormat="1" ht="12.75" customHeight="1" collapsed="1">
      <c r="A75" s="19" t="s">
        <v>263</v>
      </c>
      <c r="B75" s="20" t="s">
        <v>797</v>
      </c>
      <c r="C75" s="60"/>
      <c r="D75" s="78">
        <f>SUM(D76)</f>
        <v>10150</v>
      </c>
      <c r="E75" s="78">
        <f>SUM(E76)</f>
        <v>5130</v>
      </c>
      <c r="F75" s="78">
        <f>SUM(F76)</f>
        <v>5130</v>
      </c>
      <c r="G75" s="78">
        <f>SUM(G76)</f>
        <v>0</v>
      </c>
      <c r="H75" s="61"/>
    </row>
    <row r="76" spans="1:8" s="13" customFormat="1" ht="12.75" customHeight="1" hidden="1" outlineLevel="1">
      <c r="A76" s="38"/>
      <c r="B76" s="44" t="s">
        <v>260</v>
      </c>
      <c r="C76" s="40" t="s">
        <v>374</v>
      </c>
      <c r="D76" s="41">
        <v>10150</v>
      </c>
      <c r="E76" s="41">
        <v>5130</v>
      </c>
      <c r="F76" s="41">
        <v>5130</v>
      </c>
      <c r="G76" s="41"/>
      <c r="H76" s="42">
        <v>0.3</v>
      </c>
    </row>
    <row r="77" spans="1:8" s="13" customFormat="1" ht="12.75" customHeight="1" collapsed="1" thickBot="1">
      <c r="A77" s="19" t="s">
        <v>285</v>
      </c>
      <c r="B77" s="20" t="s">
        <v>50</v>
      </c>
      <c r="C77" s="30"/>
      <c r="D77" s="22">
        <f>SUM(D78)</f>
        <v>467</v>
      </c>
      <c r="E77" s="22">
        <f>SUM(E78)</f>
        <v>467</v>
      </c>
      <c r="F77" s="22">
        <f>SUM(F78)</f>
        <v>467</v>
      </c>
      <c r="G77" s="22">
        <f>SUM(G78)</f>
        <v>0</v>
      </c>
      <c r="H77" s="54"/>
    </row>
    <row r="78" spans="1:8" s="13" customFormat="1" ht="12.75" customHeight="1" hidden="1" outlineLevel="1" thickBot="1">
      <c r="A78" s="31"/>
      <c r="B78" s="32" t="s">
        <v>180</v>
      </c>
      <c r="C78" s="33" t="s">
        <v>382</v>
      </c>
      <c r="D78" s="34">
        <v>467</v>
      </c>
      <c r="E78" s="34">
        <v>467</v>
      </c>
      <c r="F78" s="34">
        <v>467</v>
      </c>
      <c r="G78" s="34"/>
      <c r="H78" s="35">
        <v>0.9</v>
      </c>
    </row>
    <row r="79" spans="1:8" s="13" customFormat="1" ht="12.75" customHeight="1" collapsed="1">
      <c r="A79" s="79" t="s">
        <v>286</v>
      </c>
      <c r="B79" s="80" t="s">
        <v>630</v>
      </c>
      <c r="C79" s="81"/>
      <c r="D79" s="82">
        <f>SUM(D80)</f>
        <v>330</v>
      </c>
      <c r="E79" s="82">
        <f>SUM(E80)</f>
        <v>330</v>
      </c>
      <c r="F79" s="82">
        <f>SUM(F80)</f>
        <v>330</v>
      </c>
      <c r="G79" s="82">
        <f>SUM(G80)</f>
        <v>0</v>
      </c>
      <c r="H79" s="83"/>
    </row>
    <row r="80" spans="1:8" s="13" customFormat="1" ht="12.75" customHeight="1" hidden="1" outlineLevel="1">
      <c r="A80" s="38"/>
      <c r="B80" s="39" t="s">
        <v>248</v>
      </c>
      <c r="C80" s="40">
        <v>0</v>
      </c>
      <c r="D80" s="41">
        <v>330</v>
      </c>
      <c r="E80" s="41">
        <v>330</v>
      </c>
      <c r="F80" s="41">
        <v>330</v>
      </c>
      <c r="G80" s="41">
        <v>0</v>
      </c>
      <c r="H80" s="42" t="s">
        <v>536</v>
      </c>
    </row>
    <row r="81" spans="1:8" s="13" customFormat="1" ht="12.75" customHeight="1" collapsed="1" thickBot="1">
      <c r="A81" s="19" t="s">
        <v>287</v>
      </c>
      <c r="B81" s="20" t="s">
        <v>487</v>
      </c>
      <c r="C81" s="30"/>
      <c r="D81" s="22">
        <f>SUM(D82)</f>
        <v>195</v>
      </c>
      <c r="E81" s="22">
        <f>SUM(E82)</f>
        <v>3</v>
      </c>
      <c r="F81" s="22">
        <f>SUM(F82)</f>
        <v>3</v>
      </c>
      <c r="G81" s="22">
        <f>SUM(G82)</f>
        <v>0</v>
      </c>
      <c r="H81" s="54"/>
    </row>
    <row r="82" spans="1:8" s="13" customFormat="1" ht="12.75" customHeight="1" hidden="1" outlineLevel="1" thickBot="1">
      <c r="A82" s="38"/>
      <c r="B82" s="62" t="s">
        <v>248</v>
      </c>
      <c r="C82" s="40" t="s">
        <v>381</v>
      </c>
      <c r="D82" s="41">
        <v>195</v>
      </c>
      <c r="E82" s="41">
        <v>3</v>
      </c>
      <c r="F82" s="41">
        <v>3</v>
      </c>
      <c r="G82" s="41">
        <v>0</v>
      </c>
      <c r="H82" s="42">
        <v>4</v>
      </c>
    </row>
    <row r="83" spans="1:8" s="24" customFormat="1" ht="12.75" customHeight="1" collapsed="1" thickBot="1">
      <c r="A83" s="66"/>
      <c r="B83" s="67" t="s">
        <v>205</v>
      </c>
      <c r="C83" s="84"/>
      <c r="D83" s="85">
        <f>D67+D71+D73+D75+D77+D79+D81</f>
        <v>12019</v>
      </c>
      <c r="E83" s="85">
        <f>E67+E71+E73+E75+E77+E79+E81</f>
        <v>6499</v>
      </c>
      <c r="F83" s="85">
        <f>F67+F71+F73+F75+F77+F79+F81</f>
        <v>6089</v>
      </c>
      <c r="G83" s="85">
        <f>G67+G71+G73+G75+G77+G79+G81</f>
        <v>405</v>
      </c>
      <c r="H83" s="86"/>
    </row>
    <row r="84" spans="1:8" s="13" customFormat="1" ht="12.75" customHeight="1" thickBot="1">
      <c r="A84" s="71"/>
      <c r="B84" s="72" t="s">
        <v>7</v>
      </c>
      <c r="C84" s="16"/>
      <c r="D84" s="73"/>
      <c r="E84" s="73"/>
      <c r="F84" s="73"/>
      <c r="G84" s="73"/>
      <c r="H84" s="74"/>
    </row>
    <row r="85" spans="1:8" s="13" customFormat="1" ht="12.75" customHeight="1" thickBot="1">
      <c r="A85" s="66"/>
      <c r="B85" s="67" t="s">
        <v>249</v>
      </c>
      <c r="C85" s="68"/>
      <c r="D85" s="85">
        <v>0</v>
      </c>
      <c r="E85" s="85">
        <v>0</v>
      </c>
      <c r="F85" s="85">
        <v>0</v>
      </c>
      <c r="G85" s="85">
        <v>0</v>
      </c>
      <c r="H85" s="70"/>
    </row>
    <row r="86" spans="1:8" s="24" customFormat="1" ht="12.75" customHeight="1" thickBot="1">
      <c r="A86" s="87" t="s">
        <v>798</v>
      </c>
      <c r="B86" s="88" t="s">
        <v>15</v>
      </c>
      <c r="C86" s="89"/>
      <c r="D86" s="90">
        <f>D65+D83+D85</f>
        <v>572235</v>
      </c>
      <c r="E86" s="90">
        <f>E65+E83+E85</f>
        <v>406640</v>
      </c>
      <c r="F86" s="90">
        <f>F65+F83+F85</f>
        <v>198103</v>
      </c>
      <c r="G86" s="90">
        <f>G65+G83+G85</f>
        <v>54324</v>
      </c>
      <c r="H86" s="91"/>
    </row>
    <row r="87" spans="1:8" s="13" customFormat="1" ht="12.75" customHeight="1" thickBot="1">
      <c r="A87" s="92"/>
      <c r="B87" s="616" t="s">
        <v>27</v>
      </c>
      <c r="C87" s="616"/>
      <c r="D87" s="616"/>
      <c r="E87" s="616"/>
      <c r="F87" s="616"/>
      <c r="G87" s="616"/>
      <c r="H87" s="93"/>
    </row>
    <row r="88" spans="1:15" s="13" customFormat="1" ht="12.75" customHeight="1" thickBot="1">
      <c r="A88" s="49"/>
      <c r="B88" s="94" t="s">
        <v>8</v>
      </c>
      <c r="C88" s="51"/>
      <c r="D88" s="52"/>
      <c r="E88" s="52"/>
      <c r="F88" s="52"/>
      <c r="G88" s="52"/>
      <c r="H88" s="53"/>
      <c r="O88" s="13" t="s">
        <v>1</v>
      </c>
    </row>
    <row r="89" spans="1:8" s="13" customFormat="1" ht="12.75" customHeight="1" thickBot="1">
      <c r="A89" s="66"/>
      <c r="B89" s="67" t="s">
        <v>176</v>
      </c>
      <c r="C89" s="68"/>
      <c r="D89" s="85">
        <v>0</v>
      </c>
      <c r="E89" s="85">
        <v>0</v>
      </c>
      <c r="F89" s="85">
        <v>0</v>
      </c>
      <c r="G89" s="85">
        <v>0</v>
      </c>
      <c r="H89" s="70"/>
    </row>
    <row r="90" spans="1:8" s="13" customFormat="1" ht="12.75" customHeight="1" thickBot="1">
      <c r="A90" s="71"/>
      <c r="B90" s="72" t="s">
        <v>9</v>
      </c>
      <c r="C90" s="16"/>
      <c r="D90" s="73"/>
      <c r="E90" s="73"/>
      <c r="F90" s="73"/>
      <c r="G90" s="73"/>
      <c r="H90" s="74"/>
    </row>
    <row r="91" spans="1:8" s="13" customFormat="1" ht="12.75" customHeight="1">
      <c r="A91" s="95"/>
      <c r="B91" s="96" t="s">
        <v>195</v>
      </c>
      <c r="C91" s="97"/>
      <c r="D91" s="98">
        <v>0</v>
      </c>
      <c r="E91" s="98">
        <v>0</v>
      </c>
      <c r="F91" s="98">
        <v>0</v>
      </c>
      <c r="G91" s="98">
        <v>0</v>
      </c>
      <c r="H91" s="99"/>
    </row>
    <row r="92" spans="1:8" s="13" customFormat="1" ht="12.75" customHeight="1">
      <c r="A92" s="100"/>
      <c r="B92" s="101" t="s">
        <v>7</v>
      </c>
      <c r="C92" s="102"/>
      <c r="D92" s="103"/>
      <c r="E92" s="103"/>
      <c r="F92" s="103"/>
      <c r="G92" s="103"/>
      <c r="H92" s="104"/>
    </row>
    <row r="93" spans="1:8" s="13" customFormat="1" ht="12.75" customHeight="1" thickBot="1">
      <c r="A93" s="105"/>
      <c r="B93" s="106" t="s">
        <v>249</v>
      </c>
      <c r="C93" s="107"/>
      <c r="D93" s="108">
        <v>0</v>
      </c>
      <c r="E93" s="108">
        <v>0</v>
      </c>
      <c r="F93" s="108">
        <v>0</v>
      </c>
      <c r="G93" s="108">
        <v>0</v>
      </c>
      <c r="H93" s="109"/>
    </row>
    <row r="94" spans="1:16" s="13" customFormat="1" ht="13.5" thickBot="1">
      <c r="A94" s="87" t="s">
        <v>799</v>
      </c>
      <c r="B94" s="88" t="s">
        <v>15</v>
      </c>
      <c r="C94" s="110"/>
      <c r="D94" s="111">
        <v>0</v>
      </c>
      <c r="E94" s="111">
        <v>0</v>
      </c>
      <c r="F94" s="111">
        <v>0</v>
      </c>
      <c r="G94" s="111">
        <v>0</v>
      </c>
      <c r="H94" s="112"/>
      <c r="L94" s="113"/>
      <c r="M94" s="113"/>
      <c r="N94" s="113"/>
      <c r="O94" s="113"/>
      <c r="P94" s="113"/>
    </row>
    <row r="95" spans="1:8" s="13" customFormat="1" ht="13.5" thickBot="1">
      <c r="A95" s="114"/>
      <c r="B95" s="612" t="s">
        <v>22</v>
      </c>
      <c r="C95" s="612"/>
      <c r="D95" s="612"/>
      <c r="E95" s="612"/>
      <c r="F95" s="612"/>
      <c r="G95" s="612"/>
      <c r="H95" s="115"/>
    </row>
    <row r="96" spans="1:8" s="13" customFormat="1" ht="12.75">
      <c r="A96" s="116"/>
      <c r="B96" s="117" t="s">
        <v>8</v>
      </c>
      <c r="C96" s="118"/>
      <c r="D96" s="119"/>
      <c r="E96" s="119"/>
      <c r="F96" s="119"/>
      <c r="G96" s="119"/>
      <c r="H96" s="120"/>
    </row>
    <row r="97" spans="1:8" s="13" customFormat="1" ht="12.75">
      <c r="A97" s="19" t="s">
        <v>3</v>
      </c>
      <c r="B97" s="20" t="s">
        <v>222</v>
      </c>
      <c r="C97" s="121"/>
      <c r="D97" s="122">
        <f>SUM(D98:D99)</f>
        <v>7047</v>
      </c>
      <c r="E97" s="122">
        <f>SUM(E98:E99)</f>
        <v>2315</v>
      </c>
      <c r="F97" s="122">
        <f>SUM(F98:F99)</f>
        <v>2315</v>
      </c>
      <c r="G97" s="122">
        <f>SUM(G98:G99)</f>
        <v>0</v>
      </c>
      <c r="H97" s="123"/>
    </row>
    <row r="98" spans="1:8" s="13" customFormat="1" ht="12.75" hidden="1" outlineLevel="1">
      <c r="A98" s="49"/>
      <c r="B98" s="59" t="s">
        <v>248</v>
      </c>
      <c r="C98" s="124" t="s">
        <v>537</v>
      </c>
      <c r="D98" s="125">
        <v>3687</v>
      </c>
      <c r="E98" s="125">
        <v>467</v>
      </c>
      <c r="F98" s="125">
        <v>467</v>
      </c>
      <c r="G98" s="125">
        <v>0</v>
      </c>
      <c r="H98" s="126">
        <v>0</v>
      </c>
    </row>
    <row r="99" spans="1:8" s="13" customFormat="1" ht="12.75" hidden="1" outlineLevel="1">
      <c r="A99" s="38"/>
      <c r="B99" s="127" t="s">
        <v>98</v>
      </c>
      <c r="C99" s="128" t="s">
        <v>660</v>
      </c>
      <c r="D99" s="129">
        <v>3360</v>
      </c>
      <c r="E99" s="129">
        <v>1848</v>
      </c>
      <c r="F99" s="129">
        <v>1848</v>
      </c>
      <c r="G99" s="129"/>
      <c r="H99" s="130">
        <v>0.1</v>
      </c>
    </row>
    <row r="100" spans="1:8" s="13" customFormat="1" ht="12.75" collapsed="1">
      <c r="A100" s="19" t="s">
        <v>261</v>
      </c>
      <c r="B100" s="20" t="s">
        <v>62</v>
      </c>
      <c r="C100" s="60"/>
      <c r="D100" s="131">
        <f>SUM(D101)</f>
        <v>6000</v>
      </c>
      <c r="E100" s="131">
        <f>SUM(E101)</f>
        <v>3100</v>
      </c>
      <c r="F100" s="131">
        <f>SUM(F101)</f>
        <v>3100</v>
      </c>
      <c r="G100" s="131">
        <f>SUM(G101)</f>
        <v>0</v>
      </c>
      <c r="H100" s="132"/>
    </row>
    <row r="101" spans="1:8" s="13" customFormat="1" ht="12.75" hidden="1" outlineLevel="1">
      <c r="A101" s="38"/>
      <c r="B101" s="127" t="s">
        <v>98</v>
      </c>
      <c r="C101" s="40" t="s">
        <v>660</v>
      </c>
      <c r="D101" s="41">
        <v>6000</v>
      </c>
      <c r="E101" s="41">
        <v>3100</v>
      </c>
      <c r="F101" s="41">
        <v>3100</v>
      </c>
      <c r="G101" s="41"/>
      <c r="H101" s="42">
        <v>0.1</v>
      </c>
    </row>
    <row r="102" spans="1:8" s="13" customFormat="1" ht="12.75" collapsed="1">
      <c r="A102" s="19" t="s">
        <v>262</v>
      </c>
      <c r="B102" s="20" t="s">
        <v>103</v>
      </c>
      <c r="C102" s="30"/>
      <c r="D102" s="22">
        <f>SUM(D103)</f>
        <v>56</v>
      </c>
      <c r="E102" s="22">
        <f>SUM(E103)</f>
        <v>56</v>
      </c>
      <c r="F102" s="22">
        <f>SUM(F103)</f>
        <v>56</v>
      </c>
      <c r="G102" s="22">
        <f>SUM(G103)</f>
        <v>0</v>
      </c>
      <c r="H102" s="54"/>
    </row>
    <row r="103" spans="1:8" s="13" customFormat="1" ht="12.75" hidden="1" outlineLevel="1">
      <c r="A103" s="38"/>
      <c r="B103" s="133" t="s">
        <v>180</v>
      </c>
      <c r="C103" s="40" t="s">
        <v>382</v>
      </c>
      <c r="D103" s="41">
        <v>56</v>
      </c>
      <c r="E103" s="41">
        <v>56</v>
      </c>
      <c r="F103" s="41">
        <v>56</v>
      </c>
      <c r="G103" s="41"/>
      <c r="H103" s="42">
        <v>0.2</v>
      </c>
    </row>
    <row r="104" spans="1:8" s="13" customFormat="1" ht="12.75" collapsed="1">
      <c r="A104" s="19" t="s">
        <v>263</v>
      </c>
      <c r="B104" s="134" t="s">
        <v>43</v>
      </c>
      <c r="C104" s="60"/>
      <c r="D104" s="131">
        <f>SUM(D105:D107)</f>
        <v>64391</v>
      </c>
      <c r="E104" s="131">
        <f>SUM(E105:E107)</f>
        <v>61239</v>
      </c>
      <c r="F104" s="131">
        <f>SUM(F105:F107)</f>
        <v>59539</v>
      </c>
      <c r="G104" s="131">
        <f>SUM(G105:G107)</f>
        <v>0</v>
      </c>
      <c r="H104" s="132"/>
    </row>
    <row r="105" spans="1:8" s="13" customFormat="1" ht="12.75" hidden="1" outlineLevel="1">
      <c r="A105" s="49"/>
      <c r="B105" s="135" t="s">
        <v>248</v>
      </c>
      <c r="C105" s="51" t="s">
        <v>538</v>
      </c>
      <c r="D105" s="52">
        <v>57731</v>
      </c>
      <c r="E105" s="52">
        <v>56291</v>
      </c>
      <c r="F105" s="52">
        <v>54591</v>
      </c>
      <c r="G105" s="52">
        <v>0</v>
      </c>
      <c r="H105" s="53">
        <v>0.15</v>
      </c>
    </row>
    <row r="106" spans="1:8" s="13" customFormat="1" ht="12.75" hidden="1" outlineLevel="1">
      <c r="A106" s="49"/>
      <c r="B106" s="136"/>
      <c r="C106" s="51" t="s">
        <v>539</v>
      </c>
      <c r="D106" s="52">
        <v>3600</v>
      </c>
      <c r="E106" s="52">
        <v>2500</v>
      </c>
      <c r="F106" s="52">
        <v>2500</v>
      </c>
      <c r="G106" s="52">
        <v>0</v>
      </c>
      <c r="H106" s="53">
        <v>0.12</v>
      </c>
    </row>
    <row r="107" spans="1:8" s="13" customFormat="1" ht="12.75" hidden="1" outlineLevel="1">
      <c r="A107" s="38"/>
      <c r="B107" s="137" t="s">
        <v>98</v>
      </c>
      <c r="C107" s="40" t="s">
        <v>660</v>
      </c>
      <c r="D107" s="41">
        <v>3060</v>
      </c>
      <c r="E107" s="41">
        <v>2448</v>
      </c>
      <c r="F107" s="41">
        <v>2448</v>
      </c>
      <c r="G107" s="41"/>
      <c r="H107" s="42">
        <v>0.15</v>
      </c>
    </row>
    <row r="108" spans="1:8" s="13" customFormat="1" ht="12.75" collapsed="1">
      <c r="A108" s="114" t="s">
        <v>285</v>
      </c>
      <c r="B108" s="138" t="s">
        <v>44</v>
      </c>
      <c r="C108" s="139"/>
      <c r="D108" s="77">
        <f>SUM(D109)</f>
        <v>35820</v>
      </c>
      <c r="E108" s="77">
        <f>SUM(E109)</f>
        <v>20860</v>
      </c>
      <c r="F108" s="77">
        <f>SUM(F109)</f>
        <v>20860</v>
      </c>
      <c r="G108" s="77">
        <f>SUM(G109)</f>
        <v>0</v>
      </c>
      <c r="H108" s="140"/>
    </row>
    <row r="109" spans="1:8" s="13" customFormat="1" ht="12.75" hidden="1" outlineLevel="1">
      <c r="A109" s="38"/>
      <c r="B109" s="137" t="s">
        <v>98</v>
      </c>
      <c r="C109" s="40" t="s">
        <v>660</v>
      </c>
      <c r="D109" s="41">
        <v>35820</v>
      </c>
      <c r="E109" s="41">
        <v>20860</v>
      </c>
      <c r="F109" s="41">
        <v>20860</v>
      </c>
      <c r="G109" s="41"/>
      <c r="H109" s="42">
        <v>0.15</v>
      </c>
    </row>
    <row r="110" spans="1:8" s="13" customFormat="1" ht="12.75" collapsed="1">
      <c r="A110" s="19" t="s">
        <v>286</v>
      </c>
      <c r="B110" s="134" t="s">
        <v>106</v>
      </c>
      <c r="C110" s="60"/>
      <c r="D110" s="78">
        <f>SUM(D111)</f>
        <v>15</v>
      </c>
      <c r="E110" s="78">
        <f>SUM(E111)</f>
        <v>15</v>
      </c>
      <c r="F110" s="78">
        <f>SUM(F111)</f>
        <v>15</v>
      </c>
      <c r="G110" s="78">
        <f>SUM(G111)</f>
        <v>0</v>
      </c>
      <c r="H110" s="61"/>
    </row>
    <row r="111" spans="1:8" s="13" customFormat="1" ht="12.75" hidden="1" outlineLevel="1">
      <c r="A111" s="36"/>
      <c r="B111" s="141" t="s">
        <v>180</v>
      </c>
      <c r="C111" s="142" t="s">
        <v>382</v>
      </c>
      <c r="D111" s="143">
        <v>15</v>
      </c>
      <c r="E111" s="143">
        <v>15</v>
      </c>
      <c r="F111" s="143">
        <v>15</v>
      </c>
      <c r="G111" s="143"/>
      <c r="H111" s="144">
        <v>0.5</v>
      </c>
    </row>
    <row r="112" spans="1:8" s="13" customFormat="1" ht="13.5" collapsed="1" thickBot="1">
      <c r="A112" s="19" t="s">
        <v>287</v>
      </c>
      <c r="B112" s="134" t="s">
        <v>223</v>
      </c>
      <c r="C112" s="30"/>
      <c r="D112" s="22">
        <f>SUM(D113:D114)</f>
        <v>2044</v>
      </c>
      <c r="E112" s="22">
        <f>SUM(E113:E114)</f>
        <v>1272</v>
      </c>
      <c r="F112" s="22">
        <f>SUM(F113:F114)</f>
        <v>1272</v>
      </c>
      <c r="G112" s="22">
        <f>SUM(G113:G114)</f>
        <v>0</v>
      </c>
      <c r="H112" s="54"/>
    </row>
    <row r="113" spans="1:8" s="13" customFormat="1" ht="12.75" hidden="1" outlineLevel="1">
      <c r="A113" s="25"/>
      <c r="B113" s="145" t="s">
        <v>248</v>
      </c>
      <c r="C113" s="27" t="s">
        <v>539</v>
      </c>
      <c r="D113" s="28">
        <v>166</v>
      </c>
      <c r="E113" s="28">
        <v>166</v>
      </c>
      <c r="F113" s="28">
        <v>166</v>
      </c>
      <c r="G113" s="28">
        <v>0</v>
      </c>
      <c r="H113" s="29">
        <v>0</v>
      </c>
    </row>
    <row r="114" spans="1:8" s="13" customFormat="1" ht="13.5" hidden="1" outlineLevel="1" thickBot="1">
      <c r="A114" s="146"/>
      <c r="B114" s="147"/>
      <c r="C114" s="148" t="s">
        <v>537</v>
      </c>
      <c r="D114" s="149">
        <v>1878</v>
      </c>
      <c r="E114" s="149">
        <v>1106</v>
      </c>
      <c r="F114" s="149">
        <v>1106</v>
      </c>
      <c r="G114" s="149">
        <v>0</v>
      </c>
      <c r="H114" s="150">
        <v>0</v>
      </c>
    </row>
    <row r="115" spans="1:8" s="13" customFormat="1" ht="12" customHeight="1" collapsed="1" thickBot="1">
      <c r="A115" s="66"/>
      <c r="B115" s="67" t="s">
        <v>176</v>
      </c>
      <c r="C115" s="84"/>
      <c r="D115" s="151">
        <f>SUM(D97,D100,D102,D104,D108,D110,D112)</f>
        <v>115373</v>
      </c>
      <c r="E115" s="151">
        <f>SUM(E97,E100,E102,E104,E108,E110,E112)</f>
        <v>88857</v>
      </c>
      <c r="F115" s="151">
        <f>SUM(F97,F100,F102,F104,F108,F110,F112)</f>
        <v>87157</v>
      </c>
      <c r="G115" s="151">
        <f>SUM(G97,G100,G102,G104,G108,G110,G112)</f>
        <v>0</v>
      </c>
      <c r="H115" s="152"/>
    </row>
    <row r="116" spans="1:8" s="13" customFormat="1" ht="12.75">
      <c r="A116" s="116"/>
      <c r="B116" s="117" t="s">
        <v>9</v>
      </c>
      <c r="C116" s="118"/>
      <c r="D116" s="119"/>
      <c r="E116" s="119"/>
      <c r="F116" s="119"/>
      <c r="G116" s="119"/>
      <c r="H116" s="120"/>
    </row>
    <row r="117" spans="1:8" s="13" customFormat="1" ht="12.75">
      <c r="A117" s="19" t="s">
        <v>3</v>
      </c>
      <c r="B117" s="134" t="s">
        <v>91</v>
      </c>
      <c r="C117" s="60"/>
      <c r="D117" s="131">
        <f>SUM(D118:D119)</f>
        <v>2000</v>
      </c>
      <c r="E117" s="131">
        <f>SUM(E118:E119)</f>
        <v>764</v>
      </c>
      <c r="F117" s="131">
        <f>SUM(F118:F119)</f>
        <v>764</v>
      </c>
      <c r="G117" s="131">
        <f>SUM(G118:G119)</f>
        <v>0</v>
      </c>
      <c r="H117" s="132"/>
    </row>
    <row r="118" spans="1:8" s="13" customFormat="1" ht="12.75" hidden="1" outlineLevel="1">
      <c r="A118" s="25"/>
      <c r="B118" s="153" t="s">
        <v>168</v>
      </c>
      <c r="C118" s="27" t="s">
        <v>361</v>
      </c>
      <c r="D118" s="154">
        <v>1000</v>
      </c>
      <c r="E118" s="154">
        <v>371</v>
      </c>
      <c r="F118" s="154">
        <v>371</v>
      </c>
      <c r="G118" s="154"/>
      <c r="H118" s="155">
        <v>0.25</v>
      </c>
    </row>
    <row r="119" spans="1:8" s="13" customFormat="1" ht="12.75" hidden="1" outlineLevel="1">
      <c r="A119" s="38"/>
      <c r="B119" s="156"/>
      <c r="C119" s="40" t="s">
        <v>362</v>
      </c>
      <c r="D119" s="157">
        <v>1000</v>
      </c>
      <c r="E119" s="157">
        <v>393</v>
      </c>
      <c r="F119" s="157">
        <v>393</v>
      </c>
      <c r="G119" s="157"/>
      <c r="H119" s="158">
        <v>0.6</v>
      </c>
    </row>
    <row r="120" spans="1:8" s="13" customFormat="1" ht="13.5" collapsed="1" thickBot="1">
      <c r="A120" s="36" t="s">
        <v>306</v>
      </c>
      <c r="B120" s="37" t="s">
        <v>219</v>
      </c>
      <c r="C120" s="33"/>
      <c r="D120" s="159">
        <f>SUM(D121:D122)</f>
        <v>11200</v>
      </c>
      <c r="E120" s="159">
        <f>SUM(E121:E122)</f>
        <v>4186</v>
      </c>
      <c r="F120" s="159">
        <f>SUM(F121:F122)</f>
        <v>4062</v>
      </c>
      <c r="G120" s="159">
        <f>SUM(G121:G122)</f>
        <v>124</v>
      </c>
      <c r="H120" s="160"/>
    </row>
    <row r="121" spans="1:8" s="13" customFormat="1" ht="12.75" hidden="1" outlineLevel="1">
      <c r="A121" s="25"/>
      <c r="B121" s="26" t="s">
        <v>248</v>
      </c>
      <c r="C121" s="27" t="s">
        <v>539</v>
      </c>
      <c r="D121" s="154">
        <v>10200</v>
      </c>
      <c r="E121" s="154">
        <v>3602</v>
      </c>
      <c r="F121" s="154">
        <v>3602</v>
      </c>
      <c r="G121" s="154">
        <v>0</v>
      </c>
      <c r="H121" s="155">
        <v>0</v>
      </c>
    </row>
    <row r="122" spans="1:8" s="13" customFormat="1" ht="13.5" hidden="1" outlineLevel="1" thickBot="1">
      <c r="A122" s="25"/>
      <c r="B122" s="58"/>
      <c r="C122" s="27" t="s">
        <v>414</v>
      </c>
      <c r="D122" s="154">
        <v>1000</v>
      </c>
      <c r="E122" s="154">
        <v>584</v>
      </c>
      <c r="F122" s="154">
        <v>460</v>
      </c>
      <c r="G122" s="154">
        <v>124</v>
      </c>
      <c r="H122" s="155" t="s">
        <v>540</v>
      </c>
    </row>
    <row r="123" spans="1:8" s="13" customFormat="1" ht="13.5" collapsed="1" thickBot="1">
      <c r="A123" s="66"/>
      <c r="B123" s="67" t="s">
        <v>205</v>
      </c>
      <c r="C123" s="161"/>
      <c r="D123" s="151">
        <f>D117+D120</f>
        <v>13200</v>
      </c>
      <c r="E123" s="151">
        <f>E117+E120</f>
        <v>4950</v>
      </c>
      <c r="F123" s="151">
        <f>F117+F120</f>
        <v>4826</v>
      </c>
      <c r="G123" s="151">
        <f>G117+G120</f>
        <v>124</v>
      </c>
      <c r="H123" s="152"/>
    </row>
    <row r="124" spans="1:8" s="13" customFormat="1" ht="12.75">
      <c r="A124" s="162"/>
      <c r="B124" s="598" t="s">
        <v>7</v>
      </c>
      <c r="C124" s="163"/>
      <c r="D124" s="164"/>
      <c r="E124" s="164"/>
      <c r="F124" s="164"/>
      <c r="G124" s="164"/>
      <c r="H124" s="165"/>
    </row>
    <row r="125" spans="1:8" s="13" customFormat="1" ht="13.5" thickBot="1">
      <c r="A125" s="114" t="s">
        <v>3</v>
      </c>
      <c r="B125" s="94" t="s">
        <v>99</v>
      </c>
      <c r="C125" s="166"/>
      <c r="D125" s="167">
        <f>SUM(D126)</f>
        <v>48</v>
      </c>
      <c r="E125" s="167">
        <f>SUM(E126)</f>
        <v>48</v>
      </c>
      <c r="F125" s="167">
        <f>SUM(F126)</f>
        <v>48</v>
      </c>
      <c r="G125" s="167">
        <f>SUM(G126)</f>
        <v>0</v>
      </c>
      <c r="H125" s="115"/>
    </row>
    <row r="126" spans="1:8" s="13" customFormat="1" ht="13.5" hidden="1" outlineLevel="1" thickBot="1">
      <c r="A126" s="146"/>
      <c r="B126" s="168" t="s">
        <v>260</v>
      </c>
      <c r="C126" s="169" t="s">
        <v>374</v>
      </c>
      <c r="D126" s="170">
        <v>48</v>
      </c>
      <c r="E126" s="170">
        <v>48</v>
      </c>
      <c r="F126" s="170">
        <v>48</v>
      </c>
      <c r="G126" s="170"/>
      <c r="H126" s="171"/>
    </row>
    <row r="127" spans="1:8" s="13" customFormat="1" ht="13.5" collapsed="1" thickBot="1">
      <c r="A127" s="66"/>
      <c r="B127" s="67" t="s">
        <v>249</v>
      </c>
      <c r="C127" s="161"/>
      <c r="D127" s="151">
        <f>SUM(D125)</f>
        <v>48</v>
      </c>
      <c r="E127" s="151">
        <f>SUM(E125)</f>
        <v>48</v>
      </c>
      <c r="F127" s="151">
        <f>SUM(F125)</f>
        <v>48</v>
      </c>
      <c r="G127" s="151">
        <f>SUM(G125)</f>
        <v>0</v>
      </c>
      <c r="H127" s="152"/>
    </row>
    <row r="128" spans="1:14" s="13" customFormat="1" ht="13.5" thickBot="1">
      <c r="A128" s="87" t="s">
        <v>800</v>
      </c>
      <c r="B128" s="88" t="s">
        <v>15</v>
      </c>
      <c r="C128" s="172"/>
      <c r="D128" s="173">
        <f>D115+D123+D127</f>
        <v>128621</v>
      </c>
      <c r="E128" s="173">
        <f>E115+E123+E127</f>
        <v>93855</v>
      </c>
      <c r="F128" s="173">
        <f>F115+F123+F127</f>
        <v>92031</v>
      </c>
      <c r="G128" s="173">
        <f>G115+G123+G127</f>
        <v>124</v>
      </c>
      <c r="H128" s="174"/>
      <c r="J128" s="175"/>
      <c r="K128" s="175"/>
      <c r="L128" s="175"/>
      <c r="M128" s="175"/>
      <c r="N128" s="175"/>
    </row>
    <row r="129" spans="1:14" s="13" customFormat="1" ht="12.75">
      <c r="A129" s="14"/>
      <c r="B129" s="613" t="s">
        <v>24</v>
      </c>
      <c r="C129" s="613"/>
      <c r="D129" s="613"/>
      <c r="E129" s="613"/>
      <c r="F129" s="613"/>
      <c r="G129" s="613"/>
      <c r="H129" s="176"/>
      <c r="J129" s="175"/>
      <c r="K129" s="175"/>
      <c r="L129" s="175"/>
      <c r="M129" s="175"/>
      <c r="N129" s="175"/>
    </row>
    <row r="130" spans="1:14" s="13" customFormat="1" ht="12.75">
      <c r="A130" s="177"/>
      <c r="B130" s="178" t="s">
        <v>8</v>
      </c>
      <c r="C130" s="179"/>
      <c r="D130" s="180"/>
      <c r="E130" s="180"/>
      <c r="F130" s="180"/>
      <c r="G130" s="180"/>
      <c r="H130" s="181"/>
      <c r="J130" s="182"/>
      <c r="K130" s="182"/>
      <c r="L130" s="175"/>
      <c r="M130" s="175"/>
      <c r="N130" s="175"/>
    </row>
    <row r="131" spans="1:14" s="13" customFormat="1" ht="13.5" customHeight="1">
      <c r="A131" s="183" t="s">
        <v>3</v>
      </c>
      <c r="B131" s="20" t="s">
        <v>222</v>
      </c>
      <c r="C131" s="184"/>
      <c r="D131" s="185">
        <f>SUM(D132:D133)</f>
        <v>165</v>
      </c>
      <c r="E131" s="185">
        <f>SUM(E132:E133)</f>
        <v>44</v>
      </c>
      <c r="F131" s="185">
        <f>SUM(F132:F133)</f>
        <v>44</v>
      </c>
      <c r="G131" s="185">
        <f>SUM(G132:G133)</f>
        <v>0</v>
      </c>
      <c r="H131" s="186"/>
      <c r="J131" s="182"/>
      <c r="K131" s="187"/>
      <c r="L131" s="175"/>
      <c r="M131" s="175"/>
      <c r="N131" s="175"/>
    </row>
    <row r="132" spans="1:14" s="13" customFormat="1" ht="13.5" customHeight="1" hidden="1" outlineLevel="1">
      <c r="A132" s="188"/>
      <c r="B132" s="26" t="s">
        <v>248</v>
      </c>
      <c r="C132" s="189" t="s">
        <v>374</v>
      </c>
      <c r="D132" s="154">
        <v>50</v>
      </c>
      <c r="E132" s="154">
        <v>34</v>
      </c>
      <c r="F132" s="154">
        <v>34</v>
      </c>
      <c r="G132" s="154">
        <v>0</v>
      </c>
      <c r="H132" s="190">
        <v>1.4</v>
      </c>
      <c r="J132" s="182"/>
      <c r="K132" s="187"/>
      <c r="L132" s="175"/>
      <c r="M132" s="175"/>
      <c r="N132" s="175"/>
    </row>
    <row r="133" spans="1:14" s="13" customFormat="1" ht="13.5" customHeight="1" hidden="1" outlineLevel="1">
      <c r="A133" s="191"/>
      <c r="B133" s="44"/>
      <c r="C133" s="128" t="s">
        <v>367</v>
      </c>
      <c r="D133" s="157">
        <v>115</v>
      </c>
      <c r="E133" s="157">
        <v>10</v>
      </c>
      <c r="F133" s="157">
        <v>10</v>
      </c>
      <c r="G133" s="157">
        <v>0</v>
      </c>
      <c r="H133" s="192">
        <v>1.6</v>
      </c>
      <c r="J133" s="182"/>
      <c r="K133" s="187"/>
      <c r="L133" s="175"/>
      <c r="M133" s="175"/>
      <c r="N133" s="175"/>
    </row>
    <row r="134" spans="1:14" s="13" customFormat="1" ht="12.75" collapsed="1">
      <c r="A134" s="193" t="s">
        <v>261</v>
      </c>
      <c r="B134" s="20" t="s">
        <v>39</v>
      </c>
      <c r="C134" s="60"/>
      <c r="D134" s="131">
        <f>SUM(D135:D147)</f>
        <v>5021</v>
      </c>
      <c r="E134" s="131">
        <f>SUM(E135:E147)</f>
        <v>1538</v>
      </c>
      <c r="F134" s="131">
        <f>SUM(F135:F147)</f>
        <v>1436</v>
      </c>
      <c r="G134" s="131">
        <f>SUM(G135:G147)</f>
        <v>102</v>
      </c>
      <c r="H134" s="132"/>
      <c r="J134" s="182"/>
      <c r="K134" s="194"/>
      <c r="L134" s="175"/>
      <c r="M134" s="175"/>
      <c r="N134" s="175"/>
    </row>
    <row r="135" spans="1:14" s="13" customFormat="1" ht="12.75" hidden="1" outlineLevel="1">
      <c r="A135" s="195"/>
      <c r="B135" s="196" t="s">
        <v>168</v>
      </c>
      <c r="C135" s="189" t="s">
        <v>363</v>
      </c>
      <c r="D135" s="154">
        <v>25</v>
      </c>
      <c r="E135" s="154">
        <v>2</v>
      </c>
      <c r="F135" s="154">
        <v>2</v>
      </c>
      <c r="G135" s="154"/>
      <c r="H135" s="190">
        <v>3.5</v>
      </c>
      <c r="J135" s="182"/>
      <c r="K135" s="194"/>
      <c r="L135" s="175"/>
      <c r="M135" s="175"/>
      <c r="N135" s="175"/>
    </row>
    <row r="136" spans="1:14" s="13" customFormat="1" ht="12.75" hidden="1" outlineLevel="1">
      <c r="A136" s="195"/>
      <c r="B136" s="43"/>
      <c r="C136" s="189" t="s">
        <v>364</v>
      </c>
      <c r="D136" s="154">
        <v>1100</v>
      </c>
      <c r="E136" s="154">
        <v>182</v>
      </c>
      <c r="F136" s="154">
        <v>182</v>
      </c>
      <c r="G136" s="154"/>
      <c r="H136" s="190">
        <v>2.5</v>
      </c>
      <c r="J136" s="182"/>
      <c r="K136" s="194"/>
      <c r="L136" s="175"/>
      <c r="M136" s="175"/>
      <c r="N136" s="175"/>
    </row>
    <row r="137" spans="1:14" s="13" customFormat="1" ht="12.75" hidden="1" outlineLevel="1">
      <c r="A137" s="195"/>
      <c r="B137" s="43"/>
      <c r="C137" s="189" t="s">
        <v>364</v>
      </c>
      <c r="D137" s="154">
        <v>500</v>
      </c>
      <c r="E137" s="154">
        <v>240</v>
      </c>
      <c r="F137" s="154">
        <v>240</v>
      </c>
      <c r="G137" s="154"/>
      <c r="H137" s="190">
        <v>2.4</v>
      </c>
      <c r="J137" s="182"/>
      <c r="K137" s="194"/>
      <c r="L137" s="175"/>
      <c r="M137" s="175"/>
      <c r="N137" s="175"/>
    </row>
    <row r="138" spans="1:14" s="13" customFormat="1" ht="12.75" hidden="1" outlineLevel="1">
      <c r="A138" s="197"/>
      <c r="B138" s="75" t="s">
        <v>260</v>
      </c>
      <c r="C138" s="124" t="s">
        <v>397</v>
      </c>
      <c r="D138" s="198">
        <v>119</v>
      </c>
      <c r="E138" s="198">
        <v>19</v>
      </c>
      <c r="F138" s="198"/>
      <c r="G138" s="198">
        <v>19</v>
      </c>
      <c r="H138" s="199">
        <v>3</v>
      </c>
      <c r="J138" s="182"/>
      <c r="K138" s="194"/>
      <c r="L138" s="175"/>
      <c r="M138" s="175"/>
      <c r="N138" s="175"/>
    </row>
    <row r="139" spans="1:14" s="13" customFormat="1" ht="12.75" hidden="1" outlineLevel="1">
      <c r="A139" s="197"/>
      <c r="B139" s="75"/>
      <c r="C139" s="124" t="s">
        <v>396</v>
      </c>
      <c r="D139" s="198">
        <v>100</v>
      </c>
      <c r="E139" s="198">
        <v>65</v>
      </c>
      <c r="F139" s="198">
        <v>65</v>
      </c>
      <c r="G139" s="198"/>
      <c r="H139" s="199">
        <v>2</v>
      </c>
      <c r="J139" s="182"/>
      <c r="K139" s="194"/>
      <c r="L139" s="175"/>
      <c r="M139" s="175"/>
      <c r="N139" s="175"/>
    </row>
    <row r="140" spans="1:14" s="13" customFormat="1" ht="12.75" hidden="1" outlineLevel="1">
      <c r="A140" s="197"/>
      <c r="B140" s="75"/>
      <c r="C140" s="124" t="s">
        <v>726</v>
      </c>
      <c r="D140" s="198">
        <v>2</v>
      </c>
      <c r="E140" s="198">
        <v>1</v>
      </c>
      <c r="F140" s="198">
        <v>1</v>
      </c>
      <c r="G140" s="198"/>
      <c r="H140" s="199">
        <v>1.8</v>
      </c>
      <c r="J140" s="182"/>
      <c r="K140" s="194"/>
      <c r="L140" s="175"/>
      <c r="M140" s="175"/>
      <c r="N140" s="175"/>
    </row>
    <row r="141" spans="1:14" s="13" customFormat="1" ht="12.75" hidden="1" outlineLevel="1">
      <c r="A141" s="197"/>
      <c r="B141" s="75"/>
      <c r="C141" s="124" t="s">
        <v>383</v>
      </c>
      <c r="D141" s="198">
        <v>1000</v>
      </c>
      <c r="E141" s="198">
        <v>77</v>
      </c>
      <c r="F141" s="198"/>
      <c r="G141" s="198">
        <v>77</v>
      </c>
      <c r="H141" s="199">
        <v>3.5</v>
      </c>
      <c r="J141" s="182"/>
      <c r="K141" s="194"/>
      <c r="L141" s="175"/>
      <c r="M141" s="175"/>
      <c r="N141" s="175"/>
    </row>
    <row r="142" spans="1:14" s="13" customFormat="1" ht="12.75" hidden="1" outlineLevel="1">
      <c r="A142" s="197"/>
      <c r="B142" s="75"/>
      <c r="C142" s="124" t="s">
        <v>401</v>
      </c>
      <c r="D142" s="198">
        <v>300</v>
      </c>
      <c r="E142" s="198">
        <v>151</v>
      </c>
      <c r="F142" s="198">
        <v>151</v>
      </c>
      <c r="G142" s="198">
        <v>0</v>
      </c>
      <c r="H142" s="199">
        <v>0.8827814569536424</v>
      </c>
      <c r="J142" s="182"/>
      <c r="K142" s="194"/>
      <c r="L142" s="175"/>
      <c r="M142" s="175"/>
      <c r="N142" s="175"/>
    </row>
    <row r="143" spans="1:14" s="13" customFormat="1" ht="12.75" hidden="1" outlineLevel="1">
      <c r="A143" s="197"/>
      <c r="B143" s="59" t="s">
        <v>248</v>
      </c>
      <c r="C143" s="124" t="s">
        <v>402</v>
      </c>
      <c r="D143" s="198">
        <v>40</v>
      </c>
      <c r="E143" s="198">
        <v>21</v>
      </c>
      <c r="F143" s="198">
        <v>15</v>
      </c>
      <c r="G143" s="198">
        <v>6</v>
      </c>
      <c r="H143" s="199" t="s">
        <v>541</v>
      </c>
      <c r="J143" s="182"/>
      <c r="K143" s="194"/>
      <c r="L143" s="175"/>
      <c r="M143" s="175"/>
      <c r="N143" s="175"/>
    </row>
    <row r="144" spans="1:14" s="13" customFormat="1" ht="12.75" hidden="1" outlineLevel="1">
      <c r="A144" s="197"/>
      <c r="B144" s="59"/>
      <c r="C144" s="124" t="s">
        <v>403</v>
      </c>
      <c r="D144" s="198">
        <v>250</v>
      </c>
      <c r="E144" s="198">
        <v>64</v>
      </c>
      <c r="F144" s="198">
        <v>64</v>
      </c>
      <c r="G144" s="198">
        <v>0</v>
      </c>
      <c r="H144" s="199" t="s">
        <v>541</v>
      </c>
      <c r="J144" s="182"/>
      <c r="K144" s="194"/>
      <c r="L144" s="175"/>
      <c r="M144" s="175"/>
      <c r="N144" s="175"/>
    </row>
    <row r="145" spans="1:14" s="13" customFormat="1" ht="12.75" hidden="1" outlineLevel="1">
      <c r="A145" s="197"/>
      <c r="B145" s="59"/>
      <c r="C145" s="124" t="s">
        <v>367</v>
      </c>
      <c r="D145" s="198">
        <v>50</v>
      </c>
      <c r="E145" s="198">
        <v>7</v>
      </c>
      <c r="F145" s="198">
        <v>7</v>
      </c>
      <c r="G145" s="198">
        <v>0</v>
      </c>
      <c r="H145" s="199">
        <v>0.7</v>
      </c>
      <c r="J145" s="182"/>
      <c r="K145" s="194"/>
      <c r="L145" s="175"/>
      <c r="M145" s="175"/>
      <c r="N145" s="175"/>
    </row>
    <row r="146" spans="1:14" s="13" customFormat="1" ht="12.75" hidden="1" outlineLevel="1">
      <c r="A146" s="197"/>
      <c r="B146" s="59"/>
      <c r="C146" s="124" t="s">
        <v>365</v>
      </c>
      <c r="D146" s="198">
        <v>970</v>
      </c>
      <c r="E146" s="198">
        <v>344</v>
      </c>
      <c r="F146" s="198">
        <v>344</v>
      </c>
      <c r="G146" s="198">
        <v>0</v>
      </c>
      <c r="H146" s="199">
        <v>1.6</v>
      </c>
      <c r="J146" s="182"/>
      <c r="K146" s="194"/>
      <c r="L146" s="175"/>
      <c r="M146" s="175"/>
      <c r="N146" s="175"/>
    </row>
    <row r="147" spans="1:14" s="13" customFormat="1" ht="12.75" hidden="1" outlineLevel="1">
      <c r="A147" s="197"/>
      <c r="B147" s="75"/>
      <c r="C147" s="124" t="s">
        <v>401</v>
      </c>
      <c r="D147" s="198">
        <v>565</v>
      </c>
      <c r="E147" s="198">
        <v>365</v>
      </c>
      <c r="F147" s="198">
        <v>365</v>
      </c>
      <c r="G147" s="198">
        <v>0</v>
      </c>
      <c r="H147" s="199">
        <v>1.4</v>
      </c>
      <c r="J147" s="182"/>
      <c r="K147" s="194"/>
      <c r="L147" s="175"/>
      <c r="M147" s="175"/>
      <c r="N147" s="175"/>
    </row>
    <row r="148" spans="1:14" s="13" customFormat="1" ht="12.75" collapsed="1">
      <c r="A148" s="193" t="s">
        <v>262</v>
      </c>
      <c r="B148" s="20" t="s">
        <v>658</v>
      </c>
      <c r="C148" s="184"/>
      <c r="D148" s="185">
        <f>SUM(D149)</f>
        <v>4</v>
      </c>
      <c r="E148" s="185">
        <f>SUM(E149)</f>
        <v>4</v>
      </c>
      <c r="F148" s="185">
        <f>SUM(F149)</f>
        <v>2</v>
      </c>
      <c r="G148" s="185">
        <f>SUM(G149)</f>
        <v>2</v>
      </c>
      <c r="H148" s="200"/>
      <c r="J148" s="182"/>
      <c r="K148" s="194"/>
      <c r="L148" s="175"/>
      <c r="M148" s="175"/>
      <c r="N148" s="175"/>
    </row>
    <row r="149" spans="1:14" s="13" customFormat="1" ht="12.75" hidden="1" outlineLevel="1">
      <c r="A149" s="201"/>
      <c r="B149" s="202" t="s">
        <v>194</v>
      </c>
      <c r="C149" s="128" t="s">
        <v>642</v>
      </c>
      <c r="D149" s="157">
        <v>4</v>
      </c>
      <c r="E149" s="157">
        <v>4</v>
      </c>
      <c r="F149" s="157">
        <v>2</v>
      </c>
      <c r="G149" s="157">
        <v>2</v>
      </c>
      <c r="H149" s="158">
        <v>6.5</v>
      </c>
      <c r="J149" s="182"/>
      <c r="K149" s="194"/>
      <c r="L149" s="175"/>
      <c r="M149" s="175"/>
      <c r="N149" s="175"/>
    </row>
    <row r="150" spans="1:14" s="13" customFormat="1" ht="12.75" collapsed="1">
      <c r="A150" s="203" t="s">
        <v>263</v>
      </c>
      <c r="B150" s="94" t="s">
        <v>631</v>
      </c>
      <c r="C150" s="204"/>
      <c r="D150" s="205">
        <f>SUM(D151:D153)</f>
        <v>413</v>
      </c>
      <c r="E150" s="205">
        <f>SUM(E151:E153)</f>
        <v>408</v>
      </c>
      <c r="F150" s="205">
        <f>SUM(F151:F153)</f>
        <v>397</v>
      </c>
      <c r="G150" s="205">
        <f>SUM(G151:G153)</f>
        <v>11</v>
      </c>
      <c r="H150" s="206"/>
      <c r="J150" s="182"/>
      <c r="K150" s="194"/>
      <c r="L150" s="175"/>
      <c r="M150" s="175"/>
      <c r="N150" s="175"/>
    </row>
    <row r="151" spans="1:14" s="13" customFormat="1" ht="12.75" hidden="1" outlineLevel="1">
      <c r="A151" s="207"/>
      <c r="B151" s="208" t="s">
        <v>194</v>
      </c>
      <c r="C151" s="189" t="s">
        <v>642</v>
      </c>
      <c r="D151" s="154">
        <v>12</v>
      </c>
      <c r="E151" s="154">
        <v>12</v>
      </c>
      <c r="F151" s="154">
        <v>1</v>
      </c>
      <c r="G151" s="154">
        <v>11</v>
      </c>
      <c r="H151" s="155">
        <v>6.5</v>
      </c>
      <c r="J151" s="209"/>
      <c r="K151" s="210"/>
      <c r="L151" s="175"/>
      <c r="M151" s="175"/>
      <c r="N151" s="175"/>
    </row>
    <row r="152" spans="1:14" s="13" customFormat="1" ht="12.75" hidden="1" outlineLevel="1">
      <c r="A152" s="197"/>
      <c r="B152" s="59" t="s">
        <v>248</v>
      </c>
      <c r="C152" s="124" t="s">
        <v>414</v>
      </c>
      <c r="D152" s="198">
        <v>10</v>
      </c>
      <c r="E152" s="198">
        <v>5</v>
      </c>
      <c r="F152" s="198">
        <v>5</v>
      </c>
      <c r="G152" s="198">
        <v>0</v>
      </c>
      <c r="H152" s="211" t="s">
        <v>541</v>
      </c>
      <c r="J152" s="182"/>
      <c r="K152" s="194"/>
      <c r="L152" s="175"/>
      <c r="M152" s="175"/>
      <c r="N152" s="175"/>
    </row>
    <row r="153" spans="1:14" s="13" customFormat="1" ht="12.75" hidden="1" outlineLevel="1">
      <c r="A153" s="201"/>
      <c r="B153" s="127" t="s">
        <v>98</v>
      </c>
      <c r="C153" s="128" t="s">
        <v>661</v>
      </c>
      <c r="D153" s="157">
        <v>391</v>
      </c>
      <c r="E153" s="157">
        <v>391</v>
      </c>
      <c r="F153" s="157">
        <v>391</v>
      </c>
      <c r="G153" s="157"/>
      <c r="H153" s="158">
        <v>0.3</v>
      </c>
      <c r="J153" s="182"/>
      <c r="K153" s="194"/>
      <c r="L153" s="175"/>
      <c r="M153" s="175"/>
      <c r="N153" s="175"/>
    </row>
    <row r="154" spans="1:14" s="13" customFormat="1" ht="12.75" collapsed="1">
      <c r="A154" s="193" t="s">
        <v>285</v>
      </c>
      <c r="B154" s="20" t="s">
        <v>662</v>
      </c>
      <c r="C154" s="184"/>
      <c r="D154" s="185">
        <f>SUM(D155:D156)</f>
        <v>751</v>
      </c>
      <c r="E154" s="185">
        <f>SUM(E155:E156)</f>
        <v>751</v>
      </c>
      <c r="F154" s="185">
        <f>SUM(F155:F156)</f>
        <v>751</v>
      </c>
      <c r="G154" s="185">
        <f>SUM(G155:G156)</f>
        <v>0</v>
      </c>
      <c r="H154" s="200"/>
      <c r="J154" s="182"/>
      <c r="K154" s="194"/>
      <c r="L154" s="175"/>
      <c r="M154" s="175"/>
      <c r="N154" s="175"/>
    </row>
    <row r="155" spans="1:14" s="13" customFormat="1" ht="12.75" hidden="1" outlineLevel="1">
      <c r="A155" s="195"/>
      <c r="B155" s="212" t="s">
        <v>98</v>
      </c>
      <c r="C155" s="189" t="s">
        <v>663</v>
      </c>
      <c r="D155" s="154">
        <v>680</v>
      </c>
      <c r="E155" s="154">
        <v>680</v>
      </c>
      <c r="F155" s="154">
        <v>680</v>
      </c>
      <c r="G155" s="154"/>
      <c r="H155" s="155">
        <v>1.2</v>
      </c>
      <c r="J155" s="182"/>
      <c r="K155" s="194"/>
      <c r="L155" s="175"/>
      <c r="M155" s="175"/>
      <c r="N155" s="175"/>
    </row>
    <row r="156" spans="1:14" s="13" customFormat="1" ht="12.75" hidden="1" outlineLevel="1">
      <c r="A156" s="201"/>
      <c r="B156" s="127"/>
      <c r="C156" s="128" t="s">
        <v>664</v>
      </c>
      <c r="D156" s="157">
        <v>71</v>
      </c>
      <c r="E156" s="157">
        <v>71</v>
      </c>
      <c r="F156" s="157">
        <v>71</v>
      </c>
      <c r="G156" s="157"/>
      <c r="H156" s="158">
        <v>1</v>
      </c>
      <c r="J156" s="182"/>
      <c r="K156" s="194"/>
      <c r="L156" s="175"/>
      <c r="M156" s="175"/>
      <c r="N156" s="175"/>
    </row>
    <row r="157" spans="1:14" s="13" customFormat="1" ht="12.75" collapsed="1">
      <c r="A157" s="213" t="s">
        <v>286</v>
      </c>
      <c r="B157" s="214" t="s">
        <v>170</v>
      </c>
      <c r="C157" s="30"/>
      <c r="D157" s="215">
        <f>SUM(D158:D162)</f>
        <v>1813</v>
      </c>
      <c r="E157" s="215">
        <f>SUM(E158:E162)</f>
        <v>467</v>
      </c>
      <c r="F157" s="215">
        <f>SUM(F158:F162)</f>
        <v>467</v>
      </c>
      <c r="G157" s="215">
        <f>SUM(G158:G162)</f>
        <v>0</v>
      </c>
      <c r="H157" s="216"/>
      <c r="J157" s="182"/>
      <c r="K157" s="194"/>
      <c r="L157" s="175"/>
      <c r="M157" s="175"/>
      <c r="N157" s="175"/>
    </row>
    <row r="158" spans="1:14" s="13" customFormat="1" ht="12.75" hidden="1" outlineLevel="1">
      <c r="A158" s="217"/>
      <c r="B158" s="196" t="s">
        <v>168</v>
      </c>
      <c r="C158" s="189" t="s">
        <v>365</v>
      </c>
      <c r="D158" s="154">
        <v>300</v>
      </c>
      <c r="E158" s="154">
        <v>118</v>
      </c>
      <c r="F158" s="154">
        <v>118</v>
      </c>
      <c r="G158" s="154"/>
      <c r="H158" s="190">
        <v>1.7</v>
      </c>
      <c r="J158" s="182"/>
      <c r="K158" s="194"/>
      <c r="L158" s="175"/>
      <c r="M158" s="175"/>
      <c r="N158" s="175"/>
    </row>
    <row r="159" spans="1:14" s="13" customFormat="1" ht="12.75" hidden="1" outlineLevel="1">
      <c r="A159" s="217"/>
      <c r="B159" s="43"/>
      <c r="C159" s="189" t="s">
        <v>366</v>
      </c>
      <c r="D159" s="154">
        <v>300</v>
      </c>
      <c r="E159" s="154">
        <v>233</v>
      </c>
      <c r="F159" s="154">
        <v>233</v>
      </c>
      <c r="G159" s="154"/>
      <c r="H159" s="190">
        <v>0.3</v>
      </c>
      <c r="J159" s="182"/>
      <c r="K159" s="194"/>
      <c r="L159" s="175"/>
      <c r="M159" s="175"/>
      <c r="N159" s="175"/>
    </row>
    <row r="160" spans="1:14" s="13" customFormat="1" ht="12.75" hidden="1" outlineLevel="1">
      <c r="A160" s="218"/>
      <c r="B160" s="59" t="s">
        <v>248</v>
      </c>
      <c r="C160" s="124" t="s">
        <v>542</v>
      </c>
      <c r="D160" s="198">
        <v>3</v>
      </c>
      <c r="E160" s="198">
        <v>3</v>
      </c>
      <c r="F160" s="198">
        <v>3</v>
      </c>
      <c r="G160" s="198">
        <v>0</v>
      </c>
      <c r="H160" s="199">
        <v>2.5</v>
      </c>
      <c r="J160" s="182"/>
      <c r="K160" s="194"/>
      <c r="L160" s="175"/>
      <c r="M160" s="175"/>
      <c r="N160" s="175"/>
    </row>
    <row r="161" spans="1:14" s="13" customFormat="1" ht="12.75" hidden="1" outlineLevel="1">
      <c r="A161" s="218"/>
      <c r="B161" s="43"/>
      <c r="C161" s="124" t="s">
        <v>367</v>
      </c>
      <c r="D161" s="198">
        <v>820</v>
      </c>
      <c r="E161" s="198">
        <v>13</v>
      </c>
      <c r="F161" s="198">
        <v>13</v>
      </c>
      <c r="G161" s="198">
        <v>0</v>
      </c>
      <c r="H161" s="199">
        <v>1.4</v>
      </c>
      <c r="J161" s="182"/>
      <c r="K161" s="194"/>
      <c r="L161" s="175"/>
      <c r="M161" s="175"/>
      <c r="N161" s="175"/>
    </row>
    <row r="162" spans="1:14" s="13" customFormat="1" ht="12.75" hidden="1" outlineLevel="1">
      <c r="A162" s="219"/>
      <c r="B162" s="220"/>
      <c r="C162" s="128" t="s">
        <v>396</v>
      </c>
      <c r="D162" s="157">
        <v>390</v>
      </c>
      <c r="E162" s="157">
        <v>100</v>
      </c>
      <c r="F162" s="157">
        <v>100</v>
      </c>
      <c r="G162" s="157">
        <v>0</v>
      </c>
      <c r="H162" s="192">
        <v>1.4</v>
      </c>
      <c r="J162" s="182"/>
      <c r="K162" s="194"/>
      <c r="L162" s="175"/>
      <c r="M162" s="175"/>
      <c r="N162" s="175"/>
    </row>
    <row r="163" spans="1:14" s="13" customFormat="1" ht="12.75" collapsed="1">
      <c r="A163" s="221" t="s">
        <v>287</v>
      </c>
      <c r="B163" s="37" t="s">
        <v>62</v>
      </c>
      <c r="C163" s="142"/>
      <c r="D163" s="222">
        <f>SUM(D164:D179)</f>
        <v>8313</v>
      </c>
      <c r="E163" s="222">
        <f>SUM(E164:E179)</f>
        <v>5729</v>
      </c>
      <c r="F163" s="222">
        <f>SUM(F164:F179)</f>
        <v>5127</v>
      </c>
      <c r="G163" s="222">
        <f>SUM(G164:G179)</f>
        <v>510</v>
      </c>
      <c r="H163" s="223"/>
      <c r="J163" s="182"/>
      <c r="K163" s="175"/>
      <c r="L163" s="175"/>
      <c r="M163" s="175"/>
      <c r="N163" s="175"/>
    </row>
    <row r="164" spans="1:14" s="13" customFormat="1" ht="12.75" hidden="1" outlineLevel="1">
      <c r="A164" s="217"/>
      <c r="B164" s="141" t="s">
        <v>180</v>
      </c>
      <c r="C164" s="27" t="s">
        <v>366</v>
      </c>
      <c r="D164" s="224"/>
      <c r="E164" s="224">
        <v>657</v>
      </c>
      <c r="F164" s="224">
        <v>657</v>
      </c>
      <c r="G164" s="224"/>
      <c r="H164" s="225">
        <v>0.28</v>
      </c>
      <c r="J164" s="182"/>
      <c r="K164" s="175"/>
      <c r="L164" s="175"/>
      <c r="M164" s="175"/>
      <c r="N164" s="175"/>
    </row>
    <row r="165" spans="1:14" s="13" customFormat="1" ht="12.75" hidden="1" outlineLevel="1">
      <c r="A165" s="217"/>
      <c r="B165" s="208" t="s">
        <v>194</v>
      </c>
      <c r="C165" s="189" t="s">
        <v>385</v>
      </c>
      <c r="D165" s="154">
        <v>107</v>
      </c>
      <c r="E165" s="224">
        <v>107</v>
      </c>
      <c r="F165" s="224">
        <v>103</v>
      </c>
      <c r="G165" s="224">
        <v>0</v>
      </c>
      <c r="H165" s="225">
        <v>1</v>
      </c>
      <c r="J165" s="182"/>
      <c r="K165" s="175"/>
      <c r="L165" s="175"/>
      <c r="M165" s="175"/>
      <c r="N165" s="175"/>
    </row>
    <row r="166" spans="1:14" s="13" customFormat="1" ht="12.75" hidden="1" outlineLevel="1">
      <c r="A166" s="217"/>
      <c r="B166" s="226"/>
      <c r="C166" s="189" t="s">
        <v>381</v>
      </c>
      <c r="D166" s="154">
        <v>187</v>
      </c>
      <c r="E166" s="224">
        <v>187</v>
      </c>
      <c r="F166" s="224">
        <v>187</v>
      </c>
      <c r="G166" s="224">
        <v>0</v>
      </c>
      <c r="H166" s="225">
        <v>1.3</v>
      </c>
      <c r="J166" s="182"/>
      <c r="K166" s="175"/>
      <c r="L166" s="175"/>
      <c r="M166" s="175"/>
      <c r="N166" s="175"/>
    </row>
    <row r="167" spans="1:14" s="13" customFormat="1" ht="12.75" hidden="1" outlineLevel="1">
      <c r="A167" s="217"/>
      <c r="B167" s="208"/>
      <c r="C167" s="189" t="s">
        <v>364</v>
      </c>
      <c r="D167" s="154">
        <v>62</v>
      </c>
      <c r="E167" s="224">
        <v>62</v>
      </c>
      <c r="F167" s="224">
        <v>44</v>
      </c>
      <c r="G167" s="224">
        <v>0</v>
      </c>
      <c r="H167" s="225">
        <v>1.1</v>
      </c>
      <c r="J167" s="182"/>
      <c r="K167" s="175"/>
      <c r="L167" s="175"/>
      <c r="M167" s="175"/>
      <c r="N167" s="175"/>
    </row>
    <row r="168" spans="1:14" s="13" customFormat="1" ht="12.75" hidden="1" outlineLevel="1">
      <c r="A168" s="217"/>
      <c r="B168" s="227"/>
      <c r="C168" s="189" t="s">
        <v>563</v>
      </c>
      <c r="D168" s="154">
        <v>180</v>
      </c>
      <c r="E168" s="224">
        <v>180</v>
      </c>
      <c r="F168" s="224">
        <v>140</v>
      </c>
      <c r="G168" s="224">
        <v>180</v>
      </c>
      <c r="H168" s="225">
        <v>2</v>
      </c>
      <c r="J168" s="182"/>
      <c r="K168" s="175"/>
      <c r="L168" s="175"/>
      <c r="M168" s="175"/>
      <c r="N168" s="175"/>
    </row>
    <row r="169" spans="1:14" s="13" customFormat="1" ht="12.75" hidden="1" outlineLevel="1">
      <c r="A169" s="217"/>
      <c r="B169" s="228"/>
      <c r="C169" s="189" t="s">
        <v>642</v>
      </c>
      <c r="D169" s="154">
        <v>330</v>
      </c>
      <c r="E169" s="224">
        <v>330</v>
      </c>
      <c r="F169" s="224">
        <v>0</v>
      </c>
      <c r="G169" s="224">
        <v>330</v>
      </c>
      <c r="H169" s="225">
        <v>5</v>
      </c>
      <c r="J169" s="182"/>
      <c r="K169" s="175"/>
      <c r="L169" s="175"/>
      <c r="M169" s="175"/>
      <c r="N169" s="175"/>
    </row>
    <row r="170" spans="1:14" s="13" customFormat="1" ht="12.75" hidden="1" outlineLevel="1">
      <c r="A170" s="217"/>
      <c r="B170" s="229" t="s">
        <v>260</v>
      </c>
      <c r="C170" s="189" t="s">
        <v>385</v>
      </c>
      <c r="D170" s="154">
        <v>319</v>
      </c>
      <c r="E170" s="224">
        <v>319</v>
      </c>
      <c r="F170" s="224">
        <v>319</v>
      </c>
      <c r="G170" s="224"/>
      <c r="H170" s="225">
        <v>0.8</v>
      </c>
      <c r="J170" s="182"/>
      <c r="K170" s="175"/>
      <c r="L170" s="175"/>
      <c r="M170" s="175"/>
      <c r="N170" s="175"/>
    </row>
    <row r="171" spans="1:14" s="13" customFormat="1" ht="12.75" hidden="1" outlineLevel="1">
      <c r="A171" s="217"/>
      <c r="B171" s="26" t="s">
        <v>248</v>
      </c>
      <c r="C171" s="189" t="s">
        <v>374</v>
      </c>
      <c r="D171" s="154">
        <v>370</v>
      </c>
      <c r="E171" s="224">
        <v>236</v>
      </c>
      <c r="F171" s="224">
        <v>26</v>
      </c>
      <c r="G171" s="224">
        <v>0</v>
      </c>
      <c r="H171" s="225">
        <v>1.4</v>
      </c>
      <c r="J171" s="182"/>
      <c r="K171" s="175"/>
      <c r="L171" s="175"/>
      <c r="M171" s="175"/>
      <c r="N171" s="175"/>
    </row>
    <row r="172" spans="1:14" s="13" customFormat="1" ht="12.75" hidden="1" outlineLevel="1">
      <c r="A172" s="217"/>
      <c r="B172" s="230"/>
      <c r="C172" s="189" t="s">
        <v>367</v>
      </c>
      <c r="D172" s="154">
        <v>115</v>
      </c>
      <c r="E172" s="224">
        <v>17</v>
      </c>
      <c r="F172" s="224">
        <v>17</v>
      </c>
      <c r="G172" s="224">
        <v>0</v>
      </c>
      <c r="H172" s="225">
        <v>1.4</v>
      </c>
      <c r="J172" s="182"/>
      <c r="K172" s="175"/>
      <c r="L172" s="175"/>
      <c r="M172" s="175"/>
      <c r="N172" s="175"/>
    </row>
    <row r="173" spans="1:14" s="13" customFormat="1" ht="12.75" hidden="1" outlineLevel="1">
      <c r="A173" s="217"/>
      <c r="B173" s="229"/>
      <c r="C173" s="189" t="s">
        <v>364</v>
      </c>
      <c r="D173" s="154">
        <v>400</v>
      </c>
      <c r="E173" s="224">
        <v>18</v>
      </c>
      <c r="F173" s="224">
        <v>18</v>
      </c>
      <c r="G173" s="224">
        <v>0</v>
      </c>
      <c r="H173" s="225">
        <v>1.8</v>
      </c>
      <c r="J173" s="182"/>
      <c r="K173" s="175"/>
      <c r="L173" s="175"/>
      <c r="M173" s="175"/>
      <c r="N173" s="175"/>
    </row>
    <row r="174" spans="1:14" s="13" customFormat="1" ht="12.75" hidden="1" outlineLevel="1">
      <c r="A174" s="195"/>
      <c r="B174" s="212" t="s">
        <v>98</v>
      </c>
      <c r="C174" s="27" t="s">
        <v>661</v>
      </c>
      <c r="D174" s="224">
        <v>955</v>
      </c>
      <c r="E174" s="224">
        <v>955</v>
      </c>
      <c r="F174" s="224">
        <v>955</v>
      </c>
      <c r="G174" s="224"/>
      <c r="H174" s="225">
        <v>0.2</v>
      </c>
      <c r="J174" s="182"/>
      <c r="K174" s="175"/>
      <c r="L174" s="175"/>
      <c r="M174" s="175"/>
      <c r="N174" s="175"/>
    </row>
    <row r="175" spans="1:14" s="13" customFormat="1" ht="12.75" hidden="1" outlineLevel="1">
      <c r="A175" s="197"/>
      <c r="B175" s="75"/>
      <c r="C175" s="51" t="s">
        <v>665</v>
      </c>
      <c r="D175" s="231">
        <v>96</v>
      </c>
      <c r="E175" s="231">
        <v>96</v>
      </c>
      <c r="F175" s="231">
        <v>96</v>
      </c>
      <c r="G175" s="231"/>
      <c r="H175" s="232">
        <v>0.4</v>
      </c>
      <c r="J175" s="182"/>
      <c r="K175" s="175"/>
      <c r="L175" s="175"/>
      <c r="M175" s="175"/>
      <c r="N175" s="175"/>
    </row>
    <row r="176" spans="1:14" s="13" customFormat="1" ht="12.75" hidden="1" outlineLevel="1">
      <c r="A176" s="197"/>
      <c r="B176" s="75"/>
      <c r="C176" s="51" t="s">
        <v>666</v>
      </c>
      <c r="D176" s="231">
        <v>1240</v>
      </c>
      <c r="E176" s="231">
        <v>1240</v>
      </c>
      <c r="F176" s="231">
        <v>1240</v>
      </c>
      <c r="G176" s="231"/>
      <c r="H176" s="232">
        <v>0.5</v>
      </c>
      <c r="J176" s="182"/>
      <c r="K176" s="175"/>
      <c r="L176" s="175"/>
      <c r="M176" s="175"/>
      <c r="N176" s="175"/>
    </row>
    <row r="177" spans="1:14" s="13" customFormat="1" ht="12.75" hidden="1" outlineLevel="1">
      <c r="A177" s="197"/>
      <c r="B177" s="75"/>
      <c r="C177" s="51" t="s">
        <v>667</v>
      </c>
      <c r="D177" s="231">
        <v>934</v>
      </c>
      <c r="E177" s="231">
        <v>934</v>
      </c>
      <c r="F177" s="231">
        <v>934</v>
      </c>
      <c r="G177" s="231"/>
      <c r="H177" s="232">
        <v>0.6</v>
      </c>
      <c r="J177" s="182"/>
      <c r="K177" s="175"/>
      <c r="L177" s="175"/>
      <c r="M177" s="175"/>
      <c r="N177" s="175"/>
    </row>
    <row r="178" spans="1:14" s="13" customFormat="1" ht="12.75" hidden="1" outlineLevel="1">
      <c r="A178" s="197"/>
      <c r="B178" s="75"/>
      <c r="C178" s="51" t="s">
        <v>668</v>
      </c>
      <c r="D178" s="231">
        <v>18</v>
      </c>
      <c r="E178" s="231">
        <v>18</v>
      </c>
      <c r="F178" s="231">
        <v>18</v>
      </c>
      <c r="G178" s="231"/>
      <c r="H178" s="232">
        <v>1.5</v>
      </c>
      <c r="J178" s="182"/>
      <c r="K178" s="175"/>
      <c r="L178" s="175"/>
      <c r="M178" s="175"/>
      <c r="N178" s="175"/>
    </row>
    <row r="179" spans="1:14" s="13" customFormat="1" ht="12.75" hidden="1" outlineLevel="1">
      <c r="A179" s="197"/>
      <c r="B179" s="75"/>
      <c r="C179" s="51" t="s">
        <v>669</v>
      </c>
      <c r="D179" s="231">
        <v>3000</v>
      </c>
      <c r="E179" s="231">
        <v>373</v>
      </c>
      <c r="F179" s="231">
        <v>373</v>
      </c>
      <c r="G179" s="231"/>
      <c r="H179" s="232">
        <v>1.3</v>
      </c>
      <c r="J179" s="233"/>
      <c r="K179" s="175"/>
      <c r="L179" s="175"/>
      <c r="M179" s="175"/>
      <c r="N179" s="175"/>
    </row>
    <row r="180" spans="1:14" s="13" customFormat="1" ht="12.75" collapsed="1">
      <c r="A180" s="193" t="s">
        <v>288</v>
      </c>
      <c r="B180" s="234" t="s">
        <v>169</v>
      </c>
      <c r="C180" s="235"/>
      <c r="D180" s="236">
        <f>SUM(D181:D199)</f>
        <v>3479</v>
      </c>
      <c r="E180" s="236">
        <f>SUM(E181:E199)</f>
        <v>1688</v>
      </c>
      <c r="F180" s="236">
        <f>SUM(F181:F199)</f>
        <v>1639</v>
      </c>
      <c r="G180" s="236">
        <f>SUM(G181:G199)</f>
        <v>9</v>
      </c>
      <c r="H180" s="237"/>
      <c r="J180" s="233"/>
      <c r="K180" s="175"/>
      <c r="L180" s="175"/>
      <c r="M180" s="175"/>
      <c r="N180" s="175"/>
    </row>
    <row r="181" spans="1:14" s="13" customFormat="1" ht="12.75" hidden="1" outlineLevel="1">
      <c r="A181" s="195"/>
      <c r="B181" s="238" t="s">
        <v>168</v>
      </c>
      <c r="C181" s="51" t="s">
        <v>373</v>
      </c>
      <c r="D181" s="231">
        <v>50</v>
      </c>
      <c r="E181" s="231">
        <v>36</v>
      </c>
      <c r="F181" s="231">
        <v>36</v>
      </c>
      <c r="G181" s="231"/>
      <c r="H181" s="232">
        <v>1.2</v>
      </c>
      <c r="J181" s="233"/>
      <c r="K181" s="175"/>
      <c r="L181" s="175"/>
      <c r="M181" s="175"/>
      <c r="N181" s="175"/>
    </row>
    <row r="182" spans="1:14" s="13" customFormat="1" ht="12.75" hidden="1" outlineLevel="1">
      <c r="A182" s="217"/>
      <c r="B182" s="228"/>
      <c r="C182" s="189" t="s">
        <v>408</v>
      </c>
      <c r="D182" s="154">
        <v>340</v>
      </c>
      <c r="E182" s="224">
        <v>209</v>
      </c>
      <c r="F182" s="224">
        <v>209</v>
      </c>
      <c r="G182" s="224"/>
      <c r="H182" s="225">
        <v>0.6</v>
      </c>
      <c r="J182" s="233"/>
      <c r="K182" s="175"/>
      <c r="L182" s="175"/>
      <c r="M182" s="175"/>
      <c r="N182" s="175"/>
    </row>
    <row r="183" spans="1:14" s="13" customFormat="1" ht="12.75" hidden="1" outlineLevel="1">
      <c r="A183" s="195"/>
      <c r="B183" s="75"/>
      <c r="C183" s="51" t="s">
        <v>365</v>
      </c>
      <c r="D183" s="231">
        <v>60</v>
      </c>
      <c r="E183" s="231">
        <v>23</v>
      </c>
      <c r="F183" s="231">
        <v>23</v>
      </c>
      <c r="G183" s="231"/>
      <c r="H183" s="232">
        <v>1.8</v>
      </c>
      <c r="J183" s="233"/>
      <c r="K183" s="175"/>
      <c r="L183" s="175"/>
      <c r="M183" s="175"/>
      <c r="N183" s="175"/>
    </row>
    <row r="184" spans="1:14" s="13" customFormat="1" ht="12.75" hidden="1" outlineLevel="1">
      <c r="A184" s="195"/>
      <c r="B184" s="239" t="s">
        <v>194</v>
      </c>
      <c r="C184" s="51" t="s">
        <v>382</v>
      </c>
      <c r="D184" s="231">
        <v>200</v>
      </c>
      <c r="E184" s="231">
        <v>72</v>
      </c>
      <c r="F184" s="231">
        <v>72</v>
      </c>
      <c r="G184" s="231">
        <v>0</v>
      </c>
      <c r="H184" s="232">
        <v>0.4</v>
      </c>
      <c r="J184" s="233"/>
      <c r="K184" s="175"/>
      <c r="L184" s="175"/>
      <c r="M184" s="175"/>
      <c r="N184" s="175"/>
    </row>
    <row r="185" spans="1:14" s="13" customFormat="1" ht="12.75" hidden="1" outlineLevel="1">
      <c r="A185" s="195"/>
      <c r="B185" s="75" t="s">
        <v>260</v>
      </c>
      <c r="C185" s="51" t="s">
        <v>414</v>
      </c>
      <c r="D185" s="231">
        <v>20</v>
      </c>
      <c r="E185" s="231">
        <v>20</v>
      </c>
      <c r="F185" s="231"/>
      <c r="G185" s="231"/>
      <c r="H185" s="232">
        <v>0.4</v>
      </c>
      <c r="J185" s="233"/>
      <c r="K185" s="175"/>
      <c r="L185" s="175"/>
      <c r="M185" s="175"/>
      <c r="N185" s="175"/>
    </row>
    <row r="186" spans="1:14" s="13" customFormat="1" ht="12.75" hidden="1" outlineLevel="1">
      <c r="A186" s="195"/>
      <c r="B186" s="75"/>
      <c r="C186" s="51" t="s">
        <v>403</v>
      </c>
      <c r="D186" s="231">
        <v>430</v>
      </c>
      <c r="E186" s="231">
        <v>35</v>
      </c>
      <c r="F186" s="231">
        <v>35</v>
      </c>
      <c r="G186" s="231"/>
      <c r="H186" s="232">
        <v>0.35</v>
      </c>
      <c r="J186" s="233"/>
      <c r="K186" s="175"/>
      <c r="L186" s="175"/>
      <c r="M186" s="175"/>
      <c r="N186" s="175"/>
    </row>
    <row r="187" spans="1:14" s="13" customFormat="1" ht="12.75" hidden="1" outlineLevel="1">
      <c r="A187" s="195"/>
      <c r="B187" s="75"/>
      <c r="C187" s="51" t="s">
        <v>381</v>
      </c>
      <c r="D187" s="231">
        <v>390</v>
      </c>
      <c r="E187" s="231">
        <v>165</v>
      </c>
      <c r="F187" s="231">
        <v>165</v>
      </c>
      <c r="G187" s="231"/>
      <c r="H187" s="126">
        <v>0.6606060606060606</v>
      </c>
      <c r="J187" s="233"/>
      <c r="K187" s="175"/>
      <c r="L187" s="175"/>
      <c r="M187" s="175"/>
      <c r="N187" s="175"/>
    </row>
    <row r="188" spans="1:14" s="13" customFormat="1" ht="12.75" hidden="1" outlineLevel="1">
      <c r="A188" s="195"/>
      <c r="B188" s="75"/>
      <c r="C188" s="51" t="s">
        <v>406</v>
      </c>
      <c r="D188" s="231">
        <v>350</v>
      </c>
      <c r="E188" s="231">
        <v>163</v>
      </c>
      <c r="F188" s="231">
        <v>163</v>
      </c>
      <c r="G188" s="231"/>
      <c r="H188" s="126">
        <v>1.7</v>
      </c>
      <c r="J188" s="233"/>
      <c r="K188" s="175"/>
      <c r="L188" s="175"/>
      <c r="M188" s="175"/>
      <c r="N188" s="175"/>
    </row>
    <row r="189" spans="1:14" s="13" customFormat="1" ht="12.75" hidden="1" outlineLevel="1">
      <c r="A189" s="195"/>
      <c r="B189" s="75"/>
      <c r="C189" s="51" t="s">
        <v>367</v>
      </c>
      <c r="D189" s="231">
        <v>100</v>
      </c>
      <c r="E189" s="231">
        <v>6</v>
      </c>
      <c r="F189" s="231">
        <v>6</v>
      </c>
      <c r="G189" s="231"/>
      <c r="H189" s="126">
        <v>0.8</v>
      </c>
      <c r="J189" s="233"/>
      <c r="K189" s="175"/>
      <c r="L189" s="175"/>
      <c r="M189" s="175"/>
      <c r="N189" s="175"/>
    </row>
    <row r="190" spans="1:14" s="13" customFormat="1" ht="12.75" hidden="1" outlineLevel="1">
      <c r="A190" s="195"/>
      <c r="B190" s="75"/>
      <c r="C190" s="51" t="s">
        <v>364</v>
      </c>
      <c r="D190" s="231">
        <v>77</v>
      </c>
      <c r="E190" s="231">
        <v>49</v>
      </c>
      <c r="F190" s="231">
        <v>29</v>
      </c>
      <c r="G190" s="231"/>
      <c r="H190" s="126">
        <v>0.9897959183673469</v>
      </c>
      <c r="J190" s="233"/>
      <c r="K190" s="175"/>
      <c r="L190" s="175"/>
      <c r="M190" s="175"/>
      <c r="N190" s="175"/>
    </row>
    <row r="191" spans="1:14" s="13" customFormat="1" ht="12.75" hidden="1" outlineLevel="1">
      <c r="A191" s="195"/>
      <c r="B191" s="75"/>
      <c r="C191" s="51" t="s">
        <v>726</v>
      </c>
      <c r="D191" s="231">
        <v>25</v>
      </c>
      <c r="E191" s="231">
        <v>15</v>
      </c>
      <c r="F191" s="231">
        <v>15</v>
      </c>
      <c r="G191" s="231"/>
      <c r="H191" s="126">
        <v>2</v>
      </c>
      <c r="J191" s="233"/>
      <c r="K191" s="175"/>
      <c r="L191" s="175"/>
      <c r="M191" s="175"/>
      <c r="N191" s="175"/>
    </row>
    <row r="192" spans="1:14" s="13" customFormat="1" ht="12.75" hidden="1" outlineLevel="1">
      <c r="A192" s="195"/>
      <c r="B192" s="59" t="s">
        <v>248</v>
      </c>
      <c r="C192" s="51" t="s">
        <v>414</v>
      </c>
      <c r="D192" s="231">
        <v>364</v>
      </c>
      <c r="E192" s="231">
        <v>218</v>
      </c>
      <c r="F192" s="231">
        <v>218</v>
      </c>
      <c r="G192" s="231">
        <v>0</v>
      </c>
      <c r="H192" s="232" t="s">
        <v>543</v>
      </c>
      <c r="J192" s="233"/>
      <c r="K192" s="175"/>
      <c r="L192" s="175"/>
      <c r="M192" s="175"/>
      <c r="N192" s="175"/>
    </row>
    <row r="193" spans="1:14" s="13" customFormat="1" ht="12.75" hidden="1" outlineLevel="1">
      <c r="A193" s="195"/>
      <c r="B193" s="59"/>
      <c r="C193" s="51" t="s">
        <v>413</v>
      </c>
      <c r="D193" s="231">
        <v>120</v>
      </c>
      <c r="E193" s="231">
        <v>79</v>
      </c>
      <c r="F193" s="231">
        <v>79</v>
      </c>
      <c r="G193" s="231">
        <v>0</v>
      </c>
      <c r="H193" s="232">
        <v>0</v>
      </c>
      <c r="J193" s="233"/>
      <c r="K193" s="175"/>
      <c r="L193" s="175"/>
      <c r="M193" s="175"/>
      <c r="N193" s="175"/>
    </row>
    <row r="194" spans="1:14" s="13" customFormat="1" ht="12.75" hidden="1" outlineLevel="1">
      <c r="A194" s="195"/>
      <c r="B194" s="59"/>
      <c r="C194" s="51" t="s">
        <v>403</v>
      </c>
      <c r="D194" s="231">
        <v>288</v>
      </c>
      <c r="E194" s="231">
        <v>130</v>
      </c>
      <c r="F194" s="231">
        <v>130</v>
      </c>
      <c r="G194" s="231">
        <v>0</v>
      </c>
      <c r="H194" s="232">
        <v>1.6</v>
      </c>
      <c r="J194" s="233"/>
      <c r="K194" s="175"/>
      <c r="L194" s="175"/>
      <c r="M194" s="175"/>
      <c r="N194" s="175"/>
    </row>
    <row r="195" spans="1:14" s="13" customFormat="1" ht="12.75" hidden="1" outlineLevel="1">
      <c r="A195" s="195"/>
      <c r="B195" s="75"/>
      <c r="C195" s="51" t="s">
        <v>404</v>
      </c>
      <c r="D195" s="231">
        <v>340</v>
      </c>
      <c r="E195" s="231">
        <v>156</v>
      </c>
      <c r="F195" s="231">
        <v>147</v>
      </c>
      <c r="G195" s="231">
        <v>9</v>
      </c>
      <c r="H195" s="232" t="s">
        <v>544</v>
      </c>
      <c r="J195" s="233"/>
      <c r="K195" s="175"/>
      <c r="L195" s="175"/>
      <c r="M195" s="175"/>
      <c r="N195" s="175"/>
    </row>
    <row r="196" spans="1:14" s="13" customFormat="1" ht="12.75" hidden="1" outlineLevel="1">
      <c r="A196" s="195"/>
      <c r="B196" s="75"/>
      <c r="C196" s="51" t="s">
        <v>366</v>
      </c>
      <c r="D196" s="231">
        <v>53</v>
      </c>
      <c r="E196" s="231">
        <v>48</v>
      </c>
      <c r="F196" s="231">
        <v>48</v>
      </c>
      <c r="G196" s="231">
        <v>0</v>
      </c>
      <c r="H196" s="232">
        <v>0.6</v>
      </c>
      <c r="J196" s="233"/>
      <c r="K196" s="175"/>
      <c r="L196" s="175"/>
      <c r="M196" s="175"/>
      <c r="N196" s="175"/>
    </row>
    <row r="197" spans="1:14" s="13" customFormat="1" ht="12.75" hidden="1" outlineLevel="1">
      <c r="A197" s="195"/>
      <c r="B197" s="75"/>
      <c r="C197" s="51" t="s">
        <v>367</v>
      </c>
      <c r="D197" s="231">
        <v>0</v>
      </c>
      <c r="E197" s="231">
        <v>40</v>
      </c>
      <c r="F197" s="231">
        <v>40</v>
      </c>
      <c r="G197" s="231">
        <v>0</v>
      </c>
      <c r="H197" s="232"/>
      <c r="J197" s="233"/>
      <c r="K197" s="175"/>
      <c r="L197" s="175"/>
      <c r="M197" s="175"/>
      <c r="N197" s="175"/>
    </row>
    <row r="198" spans="1:8" s="13" customFormat="1" ht="14.25" customHeight="1" hidden="1" outlineLevel="1">
      <c r="A198" s="25"/>
      <c r="B198" s="212" t="s">
        <v>98</v>
      </c>
      <c r="C198" s="27" t="s">
        <v>691</v>
      </c>
      <c r="D198" s="224">
        <v>170</v>
      </c>
      <c r="E198" s="224">
        <v>170</v>
      </c>
      <c r="F198" s="224">
        <v>170</v>
      </c>
      <c r="G198" s="224"/>
      <c r="H198" s="225">
        <v>0.15</v>
      </c>
    </row>
    <row r="199" spans="1:8" s="13" customFormat="1" ht="14.25" customHeight="1" hidden="1" outlineLevel="1">
      <c r="A199" s="25"/>
      <c r="B199" s="43"/>
      <c r="C199" s="240" t="s">
        <v>705</v>
      </c>
      <c r="D199" s="154">
        <v>102</v>
      </c>
      <c r="E199" s="154">
        <v>54</v>
      </c>
      <c r="F199" s="154">
        <v>54</v>
      </c>
      <c r="G199" s="154"/>
      <c r="H199" s="190">
        <v>0.85</v>
      </c>
    </row>
    <row r="200" spans="1:16" s="13" customFormat="1" ht="12.75" collapsed="1">
      <c r="A200" s="193" t="s">
        <v>289</v>
      </c>
      <c r="B200" s="20" t="s">
        <v>40</v>
      </c>
      <c r="C200" s="60"/>
      <c r="D200" s="131">
        <f>SUM(D201:D239)</f>
        <v>16075</v>
      </c>
      <c r="E200" s="131">
        <f>SUM(E201:E239)</f>
        <v>8578</v>
      </c>
      <c r="F200" s="131">
        <f>SUM(F201:F239)</f>
        <v>7862</v>
      </c>
      <c r="G200" s="131">
        <f>SUM(G201:G239)</f>
        <v>266</v>
      </c>
      <c r="H200" s="132"/>
      <c r="J200" s="182"/>
      <c r="K200" s="241"/>
      <c r="L200" s="241"/>
      <c r="M200" s="241"/>
      <c r="N200" s="241"/>
      <c r="O200" s="241"/>
      <c r="P200" s="242"/>
    </row>
    <row r="201" spans="1:16" s="13" customFormat="1" ht="12.75" hidden="1" outlineLevel="1">
      <c r="A201" s="195"/>
      <c r="B201" s="196" t="s">
        <v>168</v>
      </c>
      <c r="C201" s="243" t="s">
        <v>364</v>
      </c>
      <c r="D201" s="154">
        <v>1000</v>
      </c>
      <c r="E201" s="154">
        <v>133</v>
      </c>
      <c r="F201" s="154">
        <v>133</v>
      </c>
      <c r="G201" s="154"/>
      <c r="H201" s="155">
        <v>3.2</v>
      </c>
      <c r="J201" s="182"/>
      <c r="K201" s="241"/>
      <c r="L201" s="241"/>
      <c r="M201" s="241"/>
      <c r="N201" s="241"/>
      <c r="O201" s="241"/>
      <c r="P201" s="242"/>
    </row>
    <row r="202" spans="1:16" s="13" customFormat="1" ht="12.75" hidden="1" outlineLevel="1">
      <c r="A202" s="195"/>
      <c r="B202" s="43"/>
      <c r="C202" s="243" t="s">
        <v>367</v>
      </c>
      <c r="D202" s="154">
        <v>1923</v>
      </c>
      <c r="E202" s="154">
        <v>765</v>
      </c>
      <c r="F202" s="154">
        <v>665</v>
      </c>
      <c r="G202" s="154"/>
      <c r="H202" s="155">
        <v>1.2</v>
      </c>
      <c r="J202" s="182"/>
      <c r="K202" s="241"/>
      <c r="L202" s="241"/>
      <c r="M202" s="241"/>
      <c r="N202" s="241"/>
      <c r="O202" s="241"/>
      <c r="P202" s="242"/>
    </row>
    <row r="203" spans="1:16" s="13" customFormat="1" ht="12.75" hidden="1" outlineLevel="1">
      <c r="A203" s="195"/>
      <c r="B203" s="244"/>
      <c r="C203" s="243" t="s">
        <v>364</v>
      </c>
      <c r="D203" s="154">
        <v>1000</v>
      </c>
      <c r="E203" s="154">
        <v>263</v>
      </c>
      <c r="F203" s="154">
        <v>263</v>
      </c>
      <c r="G203" s="154"/>
      <c r="H203" s="155">
        <v>2.1</v>
      </c>
      <c r="J203" s="182"/>
      <c r="K203" s="241"/>
      <c r="L203" s="241"/>
      <c r="M203" s="241"/>
      <c r="N203" s="241"/>
      <c r="O203" s="241"/>
      <c r="P203" s="242"/>
    </row>
    <row r="204" spans="1:16" s="13" customFormat="1" ht="12.75" hidden="1" outlineLevel="1">
      <c r="A204" s="195"/>
      <c r="B204" s="244"/>
      <c r="C204" s="243" t="s">
        <v>368</v>
      </c>
      <c r="D204" s="154">
        <v>400</v>
      </c>
      <c r="E204" s="154">
        <v>329</v>
      </c>
      <c r="F204" s="154">
        <v>329</v>
      </c>
      <c r="G204" s="154"/>
      <c r="H204" s="155">
        <v>1.5</v>
      </c>
      <c r="J204" s="182"/>
      <c r="K204" s="241"/>
      <c r="L204" s="241"/>
      <c r="M204" s="241"/>
      <c r="N204" s="241"/>
      <c r="O204" s="241"/>
      <c r="P204" s="242"/>
    </row>
    <row r="205" spans="1:16" s="13" customFormat="1" ht="12.75" hidden="1" outlineLevel="1">
      <c r="A205" s="207"/>
      <c r="B205" s="245" t="s">
        <v>180</v>
      </c>
      <c r="C205" s="243" t="s">
        <v>367</v>
      </c>
      <c r="D205" s="154"/>
      <c r="E205" s="154">
        <v>24</v>
      </c>
      <c r="F205" s="154">
        <v>24</v>
      </c>
      <c r="G205" s="154"/>
      <c r="H205" s="155">
        <v>0.52</v>
      </c>
      <c r="J205" s="209"/>
      <c r="K205" s="241"/>
      <c r="L205" s="241"/>
      <c r="M205" s="241"/>
      <c r="N205" s="241"/>
      <c r="O205" s="241"/>
      <c r="P205" s="242"/>
    </row>
    <row r="206" spans="1:16" s="13" customFormat="1" ht="12.75" hidden="1" outlineLevel="1">
      <c r="A206" s="207"/>
      <c r="B206" s="246"/>
      <c r="C206" s="243" t="s">
        <v>367</v>
      </c>
      <c r="D206" s="154"/>
      <c r="E206" s="154">
        <v>115</v>
      </c>
      <c r="F206" s="154">
        <v>115</v>
      </c>
      <c r="G206" s="154"/>
      <c r="H206" s="155">
        <v>1.3</v>
      </c>
      <c r="J206" s="209"/>
      <c r="K206" s="241"/>
      <c r="L206" s="241"/>
      <c r="M206" s="241"/>
      <c r="N206" s="241"/>
      <c r="O206" s="241"/>
      <c r="P206" s="242"/>
    </row>
    <row r="207" spans="1:16" s="13" customFormat="1" ht="12.75" hidden="1" outlineLevel="1">
      <c r="A207" s="207"/>
      <c r="B207" s="246"/>
      <c r="C207" s="243" t="s">
        <v>364</v>
      </c>
      <c r="D207" s="154">
        <v>1000</v>
      </c>
      <c r="E207" s="154">
        <v>170</v>
      </c>
      <c r="F207" s="154">
        <v>170</v>
      </c>
      <c r="G207" s="154"/>
      <c r="H207" s="155">
        <v>1.7</v>
      </c>
      <c r="J207" s="209"/>
      <c r="K207" s="241"/>
      <c r="L207" s="241"/>
      <c r="M207" s="241"/>
      <c r="N207" s="241"/>
      <c r="O207" s="241"/>
      <c r="P207" s="242"/>
    </row>
    <row r="208" spans="1:16" s="13" customFormat="1" ht="12.75" hidden="1" outlineLevel="1">
      <c r="A208" s="207"/>
      <c r="B208" s="246"/>
      <c r="C208" s="243" t="s">
        <v>396</v>
      </c>
      <c r="D208" s="154">
        <v>500</v>
      </c>
      <c r="E208" s="154">
        <v>306</v>
      </c>
      <c r="F208" s="154">
        <v>300</v>
      </c>
      <c r="G208" s="154"/>
      <c r="H208" s="155">
        <v>1</v>
      </c>
      <c r="J208" s="209"/>
      <c r="K208" s="241"/>
      <c r="L208" s="241"/>
      <c r="M208" s="241"/>
      <c r="N208" s="241"/>
      <c r="O208" s="241"/>
      <c r="P208" s="242"/>
    </row>
    <row r="209" spans="1:16" s="13" customFormat="1" ht="12.75" hidden="1" outlineLevel="1">
      <c r="A209" s="207"/>
      <c r="B209" s="247" t="s">
        <v>194</v>
      </c>
      <c r="C209" s="243" t="s">
        <v>413</v>
      </c>
      <c r="D209" s="154">
        <v>32</v>
      </c>
      <c r="E209" s="154">
        <v>32</v>
      </c>
      <c r="F209" s="154">
        <v>32</v>
      </c>
      <c r="G209" s="154">
        <v>0</v>
      </c>
      <c r="H209" s="155">
        <v>0.4</v>
      </c>
      <c r="J209" s="209"/>
      <c r="K209" s="241"/>
      <c r="L209" s="241"/>
      <c r="M209" s="241"/>
      <c r="N209" s="241"/>
      <c r="O209" s="241"/>
      <c r="P209" s="242"/>
    </row>
    <row r="210" spans="1:16" s="13" customFormat="1" ht="12.75" hidden="1" outlineLevel="1">
      <c r="A210" s="207"/>
      <c r="B210" s="247"/>
      <c r="C210" s="243" t="s">
        <v>402</v>
      </c>
      <c r="D210" s="154">
        <v>613</v>
      </c>
      <c r="E210" s="154">
        <v>613</v>
      </c>
      <c r="F210" s="154">
        <v>590</v>
      </c>
      <c r="G210" s="154">
        <v>0</v>
      </c>
      <c r="H210" s="155">
        <v>1.5</v>
      </c>
      <c r="J210" s="209"/>
      <c r="K210" s="241"/>
      <c r="L210" s="241"/>
      <c r="M210" s="241"/>
      <c r="N210" s="241"/>
      <c r="O210" s="241"/>
      <c r="P210" s="242"/>
    </row>
    <row r="211" spans="1:16" s="13" customFormat="1" ht="12.75" hidden="1" outlineLevel="1">
      <c r="A211" s="207"/>
      <c r="B211" s="247"/>
      <c r="C211" s="243" t="s">
        <v>373</v>
      </c>
      <c r="D211" s="154">
        <v>435</v>
      </c>
      <c r="E211" s="154">
        <v>435</v>
      </c>
      <c r="F211" s="154">
        <v>435</v>
      </c>
      <c r="G211" s="154">
        <v>0</v>
      </c>
      <c r="H211" s="155">
        <v>0.6</v>
      </c>
      <c r="J211" s="209"/>
      <c r="K211" s="241"/>
      <c r="L211" s="241"/>
      <c r="M211" s="241"/>
      <c r="N211" s="241"/>
      <c r="O211" s="241"/>
      <c r="P211" s="242"/>
    </row>
    <row r="212" spans="1:16" s="13" customFormat="1" ht="12.75" hidden="1" outlineLevel="1">
      <c r="A212" s="207"/>
      <c r="B212" s="246"/>
      <c r="C212" s="243" t="s">
        <v>403</v>
      </c>
      <c r="D212" s="154">
        <v>35</v>
      </c>
      <c r="E212" s="154">
        <v>35</v>
      </c>
      <c r="F212" s="154">
        <v>35</v>
      </c>
      <c r="G212" s="154">
        <v>0</v>
      </c>
      <c r="H212" s="155">
        <v>1.3</v>
      </c>
      <c r="J212" s="209"/>
      <c r="K212" s="241"/>
      <c r="L212" s="241"/>
      <c r="M212" s="241"/>
      <c r="N212" s="241"/>
      <c r="O212" s="241"/>
      <c r="P212" s="242"/>
    </row>
    <row r="213" spans="1:16" s="13" customFormat="1" ht="12.75" hidden="1" outlineLevel="1">
      <c r="A213" s="207"/>
      <c r="B213" s="246"/>
      <c r="C213" s="243" t="s">
        <v>381</v>
      </c>
      <c r="D213" s="154">
        <v>26</v>
      </c>
      <c r="E213" s="154">
        <v>26</v>
      </c>
      <c r="F213" s="154">
        <v>26</v>
      </c>
      <c r="G213" s="154">
        <v>0</v>
      </c>
      <c r="H213" s="155">
        <v>1.6</v>
      </c>
      <c r="J213" s="209"/>
      <c r="K213" s="241"/>
      <c r="L213" s="241"/>
      <c r="M213" s="241"/>
      <c r="N213" s="241"/>
      <c r="O213" s="241"/>
      <c r="P213" s="242"/>
    </row>
    <row r="214" spans="1:16" s="13" customFormat="1" ht="12.75" hidden="1" outlineLevel="1">
      <c r="A214" s="207"/>
      <c r="B214" s="246"/>
      <c r="C214" s="243" t="s">
        <v>371</v>
      </c>
      <c r="D214" s="154">
        <v>46</v>
      </c>
      <c r="E214" s="154">
        <v>46</v>
      </c>
      <c r="F214" s="154">
        <v>26</v>
      </c>
      <c r="G214" s="154">
        <v>20</v>
      </c>
      <c r="H214" s="155">
        <v>2.25</v>
      </c>
      <c r="J214" s="209"/>
      <c r="K214" s="241"/>
      <c r="L214" s="241"/>
      <c r="M214" s="241"/>
      <c r="N214" s="241"/>
      <c r="O214" s="241"/>
      <c r="P214" s="242"/>
    </row>
    <row r="215" spans="1:16" s="13" customFormat="1" ht="12.75" hidden="1" outlineLevel="1">
      <c r="A215" s="207"/>
      <c r="B215" s="246"/>
      <c r="C215" s="243" t="s">
        <v>643</v>
      </c>
      <c r="D215" s="154">
        <v>16</v>
      </c>
      <c r="E215" s="154">
        <v>16</v>
      </c>
      <c r="F215" s="154">
        <v>0</v>
      </c>
      <c r="G215" s="154">
        <v>16</v>
      </c>
      <c r="H215" s="155">
        <v>6.5</v>
      </c>
      <c r="J215" s="209"/>
      <c r="K215" s="241"/>
      <c r="L215" s="241"/>
      <c r="M215" s="241"/>
      <c r="N215" s="241"/>
      <c r="O215" s="241"/>
      <c r="P215" s="242"/>
    </row>
    <row r="216" spans="1:16" s="13" customFormat="1" ht="12.75" hidden="1" outlineLevel="1">
      <c r="A216" s="207"/>
      <c r="B216" s="246" t="s">
        <v>260</v>
      </c>
      <c r="C216" s="243" t="s">
        <v>385</v>
      </c>
      <c r="D216" s="154">
        <v>245</v>
      </c>
      <c r="E216" s="154">
        <v>39</v>
      </c>
      <c r="F216" s="154">
        <v>39</v>
      </c>
      <c r="G216" s="154"/>
      <c r="H216" s="190">
        <v>0.4</v>
      </c>
      <c r="J216" s="209"/>
      <c r="K216" s="241"/>
      <c r="L216" s="241"/>
      <c r="M216" s="241"/>
      <c r="N216" s="241"/>
      <c r="O216" s="241"/>
      <c r="P216" s="242"/>
    </row>
    <row r="217" spans="1:16" s="13" customFormat="1" ht="12.75" hidden="1" outlineLevel="1">
      <c r="A217" s="207"/>
      <c r="B217" s="246"/>
      <c r="C217" s="243" t="s">
        <v>373</v>
      </c>
      <c r="D217" s="154">
        <v>162</v>
      </c>
      <c r="E217" s="154">
        <v>162</v>
      </c>
      <c r="F217" s="154"/>
      <c r="G217" s="154"/>
      <c r="H217" s="190">
        <v>0.5</v>
      </c>
      <c r="J217" s="209"/>
      <c r="K217" s="241"/>
      <c r="L217" s="241"/>
      <c r="M217" s="241"/>
      <c r="N217" s="241"/>
      <c r="O217" s="241"/>
      <c r="P217" s="242"/>
    </row>
    <row r="218" spans="1:16" s="13" customFormat="1" ht="12.75" hidden="1" outlineLevel="1">
      <c r="A218" s="207"/>
      <c r="B218" s="246"/>
      <c r="C218" s="243" t="s">
        <v>374</v>
      </c>
      <c r="D218" s="154">
        <v>336</v>
      </c>
      <c r="E218" s="154">
        <v>312</v>
      </c>
      <c r="F218" s="154">
        <v>308</v>
      </c>
      <c r="G218" s="154"/>
      <c r="H218" s="190">
        <v>0.8711538461538462</v>
      </c>
      <c r="J218" s="209"/>
      <c r="K218" s="241"/>
      <c r="L218" s="241"/>
      <c r="M218" s="241"/>
      <c r="N218" s="241"/>
      <c r="O218" s="241"/>
      <c r="P218" s="242"/>
    </row>
    <row r="219" spans="1:16" s="13" customFormat="1" ht="12.75" hidden="1" outlineLevel="1">
      <c r="A219" s="207"/>
      <c r="B219" s="246"/>
      <c r="C219" s="243" t="s">
        <v>367</v>
      </c>
      <c r="D219" s="154">
        <v>708</v>
      </c>
      <c r="E219" s="154">
        <v>601</v>
      </c>
      <c r="F219" s="154">
        <v>601</v>
      </c>
      <c r="G219" s="154"/>
      <c r="H219" s="190">
        <v>1.7961730449251248</v>
      </c>
      <c r="J219" s="209"/>
      <c r="K219" s="241"/>
      <c r="L219" s="241"/>
      <c r="M219" s="241"/>
      <c r="N219" s="241"/>
      <c r="O219" s="241"/>
      <c r="P219" s="242"/>
    </row>
    <row r="220" spans="1:16" s="13" customFormat="1" ht="12.75" hidden="1" outlineLevel="1">
      <c r="A220" s="207"/>
      <c r="B220" s="246"/>
      <c r="C220" s="243" t="s">
        <v>364</v>
      </c>
      <c r="D220" s="154">
        <v>297</v>
      </c>
      <c r="E220" s="154">
        <v>297</v>
      </c>
      <c r="F220" s="154">
        <v>280</v>
      </c>
      <c r="G220" s="154"/>
      <c r="H220" s="190">
        <v>1.9</v>
      </c>
      <c r="J220" s="209"/>
      <c r="K220" s="241"/>
      <c r="L220" s="241"/>
      <c r="M220" s="241"/>
      <c r="N220" s="241"/>
      <c r="O220" s="241"/>
      <c r="P220" s="242"/>
    </row>
    <row r="221" spans="1:16" s="13" customFormat="1" ht="12.75" hidden="1" outlineLevel="1">
      <c r="A221" s="207"/>
      <c r="B221" s="246"/>
      <c r="C221" s="243" t="s">
        <v>415</v>
      </c>
      <c r="D221" s="154">
        <v>182</v>
      </c>
      <c r="E221" s="154">
        <v>182</v>
      </c>
      <c r="F221" s="154"/>
      <c r="G221" s="154">
        <v>182</v>
      </c>
      <c r="H221" s="190">
        <v>1.5</v>
      </c>
      <c r="J221" s="209"/>
      <c r="K221" s="241"/>
      <c r="L221" s="241"/>
      <c r="M221" s="241"/>
      <c r="N221" s="241"/>
      <c r="O221" s="241"/>
      <c r="P221" s="242"/>
    </row>
    <row r="222" spans="1:16" s="13" customFormat="1" ht="12.75" hidden="1" outlineLevel="1">
      <c r="A222" s="207"/>
      <c r="B222" s="246"/>
      <c r="C222" s="243" t="s">
        <v>563</v>
      </c>
      <c r="D222" s="154">
        <v>1250</v>
      </c>
      <c r="E222" s="154">
        <v>900</v>
      </c>
      <c r="F222" s="154">
        <v>900</v>
      </c>
      <c r="G222" s="154"/>
      <c r="H222" s="190">
        <v>1</v>
      </c>
      <c r="J222" s="209"/>
      <c r="K222" s="241"/>
      <c r="L222" s="241"/>
      <c r="M222" s="241"/>
      <c r="N222" s="241"/>
      <c r="O222" s="241"/>
      <c r="P222" s="242"/>
    </row>
    <row r="223" spans="1:16" s="13" customFormat="1" ht="12.75" hidden="1" outlineLevel="1">
      <c r="A223" s="207"/>
      <c r="B223" s="246"/>
      <c r="C223" s="243" t="s">
        <v>368</v>
      </c>
      <c r="D223" s="154">
        <v>100</v>
      </c>
      <c r="E223" s="154">
        <v>90</v>
      </c>
      <c r="F223" s="154"/>
      <c r="G223" s="154">
        <v>0</v>
      </c>
      <c r="H223" s="190">
        <v>0.8</v>
      </c>
      <c r="J223" s="209"/>
      <c r="K223" s="241"/>
      <c r="L223" s="241"/>
      <c r="M223" s="241"/>
      <c r="N223" s="241"/>
      <c r="O223" s="241"/>
      <c r="P223" s="242"/>
    </row>
    <row r="224" spans="1:16" s="13" customFormat="1" ht="12.75" hidden="1" outlineLevel="1">
      <c r="A224" s="207"/>
      <c r="B224" s="246"/>
      <c r="C224" s="243" t="s">
        <v>396</v>
      </c>
      <c r="D224" s="154">
        <v>692</v>
      </c>
      <c r="E224" s="154">
        <v>221</v>
      </c>
      <c r="F224" s="154">
        <v>179</v>
      </c>
      <c r="G224" s="154"/>
      <c r="H224" s="190">
        <v>0.7791855203619908</v>
      </c>
      <c r="J224" s="209"/>
      <c r="K224" s="241"/>
      <c r="L224" s="241"/>
      <c r="M224" s="241"/>
      <c r="N224" s="241"/>
      <c r="O224" s="241"/>
      <c r="P224" s="242"/>
    </row>
    <row r="225" spans="1:16" s="13" customFormat="1" ht="12.75" hidden="1" outlineLevel="1">
      <c r="A225" s="207"/>
      <c r="B225" s="246"/>
      <c r="C225" s="243" t="s">
        <v>365</v>
      </c>
      <c r="D225" s="154">
        <v>452</v>
      </c>
      <c r="E225" s="154">
        <v>426</v>
      </c>
      <c r="F225" s="154">
        <v>420</v>
      </c>
      <c r="G225" s="154"/>
      <c r="H225" s="190">
        <v>1.6408450704225352</v>
      </c>
      <c r="J225" s="209"/>
      <c r="K225" s="241"/>
      <c r="L225" s="241"/>
      <c r="M225" s="241"/>
      <c r="N225" s="241"/>
      <c r="O225" s="241"/>
      <c r="P225" s="242"/>
    </row>
    <row r="226" spans="1:16" s="13" customFormat="1" ht="12.75" hidden="1" outlineLevel="1">
      <c r="A226" s="207"/>
      <c r="B226" s="145" t="s">
        <v>248</v>
      </c>
      <c r="C226" s="243" t="s">
        <v>384</v>
      </c>
      <c r="D226" s="154">
        <v>28</v>
      </c>
      <c r="E226" s="154">
        <v>28</v>
      </c>
      <c r="F226" s="154">
        <v>28</v>
      </c>
      <c r="G226" s="154">
        <v>0</v>
      </c>
      <c r="H226" s="155">
        <v>0</v>
      </c>
      <c r="J226" s="209"/>
      <c r="K226" s="241"/>
      <c r="L226" s="241"/>
      <c r="M226" s="241"/>
      <c r="N226" s="241"/>
      <c r="O226" s="241"/>
      <c r="P226" s="242"/>
    </row>
    <row r="227" spans="1:16" s="13" customFormat="1" ht="12.75" hidden="1" outlineLevel="1">
      <c r="A227" s="207"/>
      <c r="B227" s="246"/>
      <c r="C227" s="243" t="s">
        <v>403</v>
      </c>
      <c r="D227" s="154">
        <v>100</v>
      </c>
      <c r="E227" s="154">
        <v>8</v>
      </c>
      <c r="F227" s="154">
        <v>8</v>
      </c>
      <c r="G227" s="154">
        <v>0</v>
      </c>
      <c r="H227" s="155">
        <v>1.9</v>
      </c>
      <c r="J227" s="209"/>
      <c r="K227" s="241"/>
      <c r="L227" s="241"/>
      <c r="M227" s="241"/>
      <c r="N227" s="241"/>
      <c r="O227" s="241"/>
      <c r="P227" s="242"/>
    </row>
    <row r="228" spans="1:16" s="13" customFormat="1" ht="12.75" hidden="1" outlineLevel="1">
      <c r="A228" s="207"/>
      <c r="B228" s="246"/>
      <c r="C228" s="243" t="s">
        <v>364</v>
      </c>
      <c r="D228" s="154">
        <v>6</v>
      </c>
      <c r="E228" s="154">
        <v>4</v>
      </c>
      <c r="F228" s="154">
        <v>4</v>
      </c>
      <c r="G228" s="154">
        <v>0</v>
      </c>
      <c r="H228" s="155">
        <v>2.5</v>
      </c>
      <c r="J228" s="209"/>
      <c r="K228" s="241"/>
      <c r="L228" s="241"/>
      <c r="M228" s="241"/>
      <c r="N228" s="241"/>
      <c r="O228" s="241"/>
      <c r="P228" s="242"/>
    </row>
    <row r="229" spans="1:16" s="13" customFormat="1" ht="12.75" hidden="1" outlineLevel="1">
      <c r="A229" s="207"/>
      <c r="B229" s="246"/>
      <c r="C229" s="243" t="s">
        <v>396</v>
      </c>
      <c r="D229" s="154">
        <v>987</v>
      </c>
      <c r="E229" s="154">
        <v>422</v>
      </c>
      <c r="F229" s="154">
        <v>422</v>
      </c>
      <c r="G229" s="154">
        <v>0</v>
      </c>
      <c r="H229" s="155" t="s">
        <v>543</v>
      </c>
      <c r="J229" s="209"/>
      <c r="K229" s="241"/>
      <c r="L229" s="241"/>
      <c r="M229" s="241"/>
      <c r="N229" s="241"/>
      <c r="O229" s="241"/>
      <c r="P229" s="242"/>
    </row>
    <row r="230" spans="1:16" s="13" customFormat="1" ht="12.75" hidden="1" outlineLevel="1">
      <c r="A230" s="207"/>
      <c r="B230" s="246"/>
      <c r="C230" s="243" t="s">
        <v>365</v>
      </c>
      <c r="D230" s="154">
        <v>11</v>
      </c>
      <c r="E230" s="154">
        <v>9</v>
      </c>
      <c r="F230" s="154">
        <v>9</v>
      </c>
      <c r="G230" s="154">
        <v>0</v>
      </c>
      <c r="H230" s="155" t="s">
        <v>547</v>
      </c>
      <c r="J230" s="209"/>
      <c r="K230" s="241"/>
      <c r="L230" s="241"/>
      <c r="M230" s="241"/>
      <c r="N230" s="241"/>
      <c r="O230" s="241"/>
      <c r="P230" s="242"/>
    </row>
    <row r="231" spans="1:16" s="13" customFormat="1" ht="12.75" hidden="1" outlineLevel="1">
      <c r="A231" s="207"/>
      <c r="B231" s="246"/>
      <c r="C231" s="243" t="s">
        <v>548</v>
      </c>
      <c r="D231" s="154">
        <v>0</v>
      </c>
      <c r="E231" s="154">
        <v>23</v>
      </c>
      <c r="F231" s="154">
        <v>23</v>
      </c>
      <c r="G231" s="154">
        <v>0</v>
      </c>
      <c r="H231" s="155">
        <v>3.5</v>
      </c>
      <c r="J231" s="209"/>
      <c r="K231" s="241"/>
      <c r="L231" s="241"/>
      <c r="M231" s="241"/>
      <c r="N231" s="241"/>
      <c r="O231" s="241"/>
      <c r="P231" s="242"/>
    </row>
    <row r="232" spans="1:16" s="13" customFormat="1" ht="12.75" hidden="1" outlineLevel="1">
      <c r="A232" s="195"/>
      <c r="B232" s="212" t="s">
        <v>98</v>
      </c>
      <c r="C232" s="189" t="s">
        <v>670</v>
      </c>
      <c r="D232" s="224">
        <v>283</v>
      </c>
      <c r="E232" s="224">
        <v>283</v>
      </c>
      <c r="F232" s="224">
        <v>283</v>
      </c>
      <c r="G232" s="224"/>
      <c r="H232" s="225">
        <v>0.35</v>
      </c>
      <c r="J232" s="182"/>
      <c r="K232" s="241"/>
      <c r="L232" s="241"/>
      <c r="M232" s="241"/>
      <c r="N232" s="241"/>
      <c r="O232" s="241"/>
      <c r="P232" s="242"/>
    </row>
    <row r="233" spans="1:16" s="13" customFormat="1" ht="12.75" hidden="1" outlineLevel="1">
      <c r="A233" s="195"/>
      <c r="B233" s="43"/>
      <c r="C233" s="189" t="s">
        <v>663</v>
      </c>
      <c r="D233" s="224">
        <v>104</v>
      </c>
      <c r="E233" s="224">
        <v>104</v>
      </c>
      <c r="F233" s="224">
        <v>104</v>
      </c>
      <c r="G233" s="224"/>
      <c r="H233" s="225">
        <v>1</v>
      </c>
      <c r="J233" s="182"/>
      <c r="K233" s="241"/>
      <c r="L233" s="241"/>
      <c r="M233" s="241"/>
      <c r="N233" s="241"/>
      <c r="O233" s="241"/>
      <c r="P233" s="242"/>
    </row>
    <row r="234" spans="1:16" s="13" customFormat="1" ht="12.75" hidden="1" outlineLevel="1">
      <c r="A234" s="195"/>
      <c r="B234" s="43"/>
      <c r="C234" s="189" t="s">
        <v>665</v>
      </c>
      <c r="D234" s="224">
        <v>60</v>
      </c>
      <c r="E234" s="224">
        <v>52</v>
      </c>
      <c r="F234" s="224">
        <v>52</v>
      </c>
      <c r="G234" s="224"/>
      <c r="H234" s="225">
        <v>0.9</v>
      </c>
      <c r="J234" s="182"/>
      <c r="K234" s="241"/>
      <c r="L234" s="241"/>
      <c r="M234" s="241"/>
      <c r="N234" s="241"/>
      <c r="O234" s="241"/>
      <c r="P234" s="242"/>
    </row>
    <row r="235" spans="1:16" s="13" customFormat="1" ht="12.75" hidden="1" outlineLevel="1">
      <c r="A235" s="195"/>
      <c r="B235" s="43"/>
      <c r="C235" s="189" t="s">
        <v>671</v>
      </c>
      <c r="D235" s="224">
        <v>1541</v>
      </c>
      <c r="E235" s="224">
        <v>528</v>
      </c>
      <c r="F235" s="224">
        <v>528</v>
      </c>
      <c r="G235" s="224"/>
      <c r="H235" s="225">
        <v>0.85</v>
      </c>
      <c r="J235" s="182"/>
      <c r="K235" s="241"/>
      <c r="L235" s="241"/>
      <c r="M235" s="241"/>
      <c r="N235" s="241"/>
      <c r="O235" s="241"/>
      <c r="P235" s="242"/>
    </row>
    <row r="236" spans="1:14" s="13" customFormat="1" ht="12.75" hidden="1" outlineLevel="1">
      <c r="A236" s="195"/>
      <c r="B236" s="43"/>
      <c r="C236" s="189" t="s">
        <v>672</v>
      </c>
      <c r="D236" s="224">
        <v>122</v>
      </c>
      <c r="E236" s="224">
        <v>97</v>
      </c>
      <c r="F236" s="224">
        <v>49</v>
      </c>
      <c r="G236" s="224">
        <v>48</v>
      </c>
      <c r="H236" s="225">
        <v>1.8</v>
      </c>
      <c r="J236" s="175"/>
      <c r="K236" s="175"/>
      <c r="L236" s="175"/>
      <c r="M236" s="175"/>
      <c r="N236" s="175"/>
    </row>
    <row r="237" spans="1:14" s="13" customFormat="1" ht="12.75" hidden="1" outlineLevel="1">
      <c r="A237" s="207"/>
      <c r="B237" s="43"/>
      <c r="C237" s="189" t="s">
        <v>673</v>
      </c>
      <c r="D237" s="224">
        <v>1300</v>
      </c>
      <c r="E237" s="224">
        <v>399</v>
      </c>
      <c r="F237" s="224">
        <v>399</v>
      </c>
      <c r="G237" s="224"/>
      <c r="H237" s="225">
        <v>1.8</v>
      </c>
      <c r="J237" s="175"/>
      <c r="K237" s="175"/>
      <c r="L237" s="175"/>
      <c r="M237" s="175"/>
      <c r="N237" s="175"/>
    </row>
    <row r="238" spans="1:8" s="13" customFormat="1" ht="12.75" hidden="1" outlineLevel="1">
      <c r="A238" s="195"/>
      <c r="B238" s="43"/>
      <c r="C238" s="189" t="s">
        <v>674</v>
      </c>
      <c r="D238" s="224">
        <v>79</v>
      </c>
      <c r="E238" s="224">
        <v>79</v>
      </c>
      <c r="F238" s="224">
        <v>79</v>
      </c>
      <c r="G238" s="224"/>
      <c r="H238" s="225">
        <v>1.5</v>
      </c>
    </row>
    <row r="239" spans="1:8" s="13" customFormat="1" ht="12.75" hidden="1" outlineLevel="1">
      <c r="A239" s="201"/>
      <c r="B239" s="44"/>
      <c r="C239" s="40" t="s">
        <v>675</v>
      </c>
      <c r="D239" s="248">
        <v>4</v>
      </c>
      <c r="E239" s="248">
        <v>4</v>
      </c>
      <c r="F239" s="248">
        <v>4</v>
      </c>
      <c r="G239" s="248"/>
      <c r="H239" s="249">
        <v>4</v>
      </c>
    </row>
    <row r="240" spans="1:8" s="13" customFormat="1" ht="12.75" collapsed="1">
      <c r="A240" s="193" t="s">
        <v>290</v>
      </c>
      <c r="B240" s="20" t="s">
        <v>354</v>
      </c>
      <c r="C240" s="30"/>
      <c r="D240" s="131">
        <f>SUM(D241)</f>
        <v>280</v>
      </c>
      <c r="E240" s="131">
        <f>SUM(E241)</f>
        <v>230</v>
      </c>
      <c r="F240" s="131">
        <f>SUM(F241)</f>
        <v>230</v>
      </c>
      <c r="G240" s="131">
        <f>SUM(G241)</f>
        <v>0</v>
      </c>
      <c r="H240" s="132"/>
    </row>
    <row r="241" spans="1:8" s="13" customFormat="1" ht="12.75" hidden="1" outlineLevel="1">
      <c r="A241" s="201"/>
      <c r="B241" s="44" t="s">
        <v>260</v>
      </c>
      <c r="C241" s="40" t="s">
        <v>385</v>
      </c>
      <c r="D241" s="248">
        <v>280</v>
      </c>
      <c r="E241" s="248">
        <v>230</v>
      </c>
      <c r="F241" s="248">
        <v>230</v>
      </c>
      <c r="G241" s="248"/>
      <c r="H241" s="249">
        <v>0.2</v>
      </c>
    </row>
    <row r="242" spans="1:8" s="13" customFormat="1" ht="12.75" collapsed="1">
      <c r="A242" s="221" t="s">
        <v>291</v>
      </c>
      <c r="B242" s="250" t="s">
        <v>87</v>
      </c>
      <c r="C242" s="142"/>
      <c r="D242" s="222">
        <f>SUM(D243:D250)</f>
        <v>8882</v>
      </c>
      <c r="E242" s="222">
        <f>SUM(E243:E250)</f>
        <v>4698</v>
      </c>
      <c r="F242" s="222">
        <f>SUM(F243:F250)</f>
        <v>4693</v>
      </c>
      <c r="G242" s="222">
        <f>SUM(G243:G250)</f>
        <v>0</v>
      </c>
      <c r="H242" s="223"/>
    </row>
    <row r="243" spans="1:8" s="13" customFormat="1" ht="12.75" hidden="1" outlineLevel="1">
      <c r="A243" s="221"/>
      <c r="B243" s="196" t="s">
        <v>168</v>
      </c>
      <c r="C243" s="189" t="s">
        <v>367</v>
      </c>
      <c r="D243" s="224">
        <v>200</v>
      </c>
      <c r="E243" s="224">
        <v>12</v>
      </c>
      <c r="F243" s="224">
        <v>10</v>
      </c>
      <c r="G243" s="224"/>
      <c r="H243" s="225">
        <v>0.4</v>
      </c>
    </row>
    <row r="244" spans="1:8" s="13" customFormat="1" ht="12.75" hidden="1" outlineLevel="1">
      <c r="A244" s="221"/>
      <c r="B244" s="43"/>
      <c r="C244" s="189" t="s">
        <v>367</v>
      </c>
      <c r="D244" s="224">
        <v>245</v>
      </c>
      <c r="E244" s="224">
        <v>43</v>
      </c>
      <c r="F244" s="224">
        <v>40</v>
      </c>
      <c r="G244" s="224"/>
      <c r="H244" s="225">
        <v>0.5</v>
      </c>
    </row>
    <row r="245" spans="1:8" s="13" customFormat="1" ht="12.75" hidden="1" outlineLevel="1">
      <c r="A245" s="221"/>
      <c r="B245" s="43" t="s">
        <v>260</v>
      </c>
      <c r="C245" s="189" t="s">
        <v>384</v>
      </c>
      <c r="D245" s="224">
        <v>30</v>
      </c>
      <c r="E245" s="224">
        <v>25</v>
      </c>
      <c r="F245" s="224">
        <v>25</v>
      </c>
      <c r="G245" s="224"/>
      <c r="H245" s="225">
        <v>0.3</v>
      </c>
    </row>
    <row r="246" spans="1:8" s="13" customFormat="1" ht="12.75" hidden="1" outlineLevel="1">
      <c r="A246" s="221"/>
      <c r="B246" s="43"/>
      <c r="C246" s="189" t="s">
        <v>414</v>
      </c>
      <c r="D246" s="224">
        <v>20</v>
      </c>
      <c r="E246" s="224">
        <v>12</v>
      </c>
      <c r="F246" s="224">
        <v>12</v>
      </c>
      <c r="G246" s="224"/>
      <c r="H246" s="225">
        <v>0.4</v>
      </c>
    </row>
    <row r="247" spans="1:8" s="13" customFormat="1" ht="12.75" hidden="1" outlineLevel="1">
      <c r="A247" s="221"/>
      <c r="B247" s="43"/>
      <c r="C247" s="189" t="s">
        <v>404</v>
      </c>
      <c r="D247" s="224">
        <v>1800</v>
      </c>
      <c r="E247" s="224">
        <v>910</v>
      </c>
      <c r="F247" s="224">
        <v>910</v>
      </c>
      <c r="G247" s="224"/>
      <c r="H247" s="225">
        <v>0.6</v>
      </c>
    </row>
    <row r="248" spans="1:8" s="13" customFormat="1" ht="12.75" hidden="1" outlineLevel="1">
      <c r="A248" s="221"/>
      <c r="B248" s="26" t="s">
        <v>248</v>
      </c>
      <c r="C248" s="189" t="s">
        <v>367</v>
      </c>
      <c r="D248" s="224">
        <v>900</v>
      </c>
      <c r="E248" s="224">
        <v>136</v>
      </c>
      <c r="F248" s="224">
        <v>136</v>
      </c>
      <c r="G248" s="224">
        <v>0</v>
      </c>
      <c r="H248" s="225">
        <v>0.5</v>
      </c>
    </row>
    <row r="249" spans="1:8" s="13" customFormat="1" ht="12.75" hidden="1" outlineLevel="1">
      <c r="A249" s="195"/>
      <c r="B249" s="212" t="s">
        <v>98</v>
      </c>
      <c r="C249" s="189" t="s">
        <v>676</v>
      </c>
      <c r="D249" s="224">
        <v>332</v>
      </c>
      <c r="E249" s="154">
        <v>143</v>
      </c>
      <c r="F249" s="154">
        <v>143</v>
      </c>
      <c r="G249" s="154"/>
      <c r="H249" s="155">
        <v>0.4</v>
      </c>
    </row>
    <row r="250" spans="1:8" s="13" customFormat="1" ht="12.75" hidden="1" outlineLevel="1">
      <c r="A250" s="197"/>
      <c r="B250" s="75"/>
      <c r="C250" s="51" t="s">
        <v>672</v>
      </c>
      <c r="D250" s="251">
        <v>5355</v>
      </c>
      <c r="E250" s="251">
        <v>3417</v>
      </c>
      <c r="F250" s="251">
        <v>3417</v>
      </c>
      <c r="G250" s="251"/>
      <c r="H250" s="252">
        <v>0.35</v>
      </c>
    </row>
    <row r="251" spans="1:8" s="13" customFormat="1" ht="12.75" collapsed="1">
      <c r="A251" s="193" t="s">
        <v>292</v>
      </c>
      <c r="B251" s="134" t="s">
        <v>67</v>
      </c>
      <c r="C251" s="60"/>
      <c r="D251" s="131">
        <f>SUM(D252:D271)</f>
        <v>7457</v>
      </c>
      <c r="E251" s="131">
        <f>SUM(E252:E271)</f>
        <v>3911</v>
      </c>
      <c r="F251" s="131">
        <f>SUM(F252:F271)</f>
        <v>3875</v>
      </c>
      <c r="G251" s="131">
        <f>SUM(G252:G271)</f>
        <v>0</v>
      </c>
      <c r="H251" s="132"/>
    </row>
    <row r="252" spans="1:8" s="13" customFormat="1" ht="12.75" hidden="1" outlineLevel="1">
      <c r="A252" s="195"/>
      <c r="B252" s="196" t="s">
        <v>168</v>
      </c>
      <c r="C252" s="189" t="s">
        <v>369</v>
      </c>
      <c r="D252" s="224">
        <v>150</v>
      </c>
      <c r="E252" s="154">
        <v>135</v>
      </c>
      <c r="F252" s="154">
        <v>135</v>
      </c>
      <c r="G252" s="154"/>
      <c r="H252" s="155">
        <v>0.8</v>
      </c>
    </row>
    <row r="253" spans="1:8" s="13" customFormat="1" ht="12.75" hidden="1" outlineLevel="1">
      <c r="A253" s="195"/>
      <c r="B253" s="43"/>
      <c r="C253" s="27" t="s">
        <v>367</v>
      </c>
      <c r="D253" s="253">
        <v>637</v>
      </c>
      <c r="E253" s="253">
        <v>485</v>
      </c>
      <c r="F253" s="253">
        <v>483</v>
      </c>
      <c r="G253" s="253"/>
      <c r="H253" s="254">
        <v>0.5</v>
      </c>
    </row>
    <row r="254" spans="1:8" s="13" customFormat="1" ht="12.75" hidden="1" outlineLevel="1">
      <c r="A254" s="217"/>
      <c r="B254" s="141" t="s">
        <v>180</v>
      </c>
      <c r="C254" s="189" t="s">
        <v>364</v>
      </c>
      <c r="D254" s="154">
        <v>280</v>
      </c>
      <c r="E254" s="154">
        <v>20</v>
      </c>
      <c r="F254" s="154">
        <v>20</v>
      </c>
      <c r="G254" s="154"/>
      <c r="H254" s="254">
        <v>1</v>
      </c>
    </row>
    <row r="255" spans="1:8" s="13" customFormat="1" ht="12.75" hidden="1" outlineLevel="1">
      <c r="A255" s="217"/>
      <c r="B255" s="224"/>
      <c r="C255" s="189" t="s">
        <v>396</v>
      </c>
      <c r="D255" s="154">
        <v>450</v>
      </c>
      <c r="E255" s="154">
        <v>43</v>
      </c>
      <c r="F255" s="154">
        <v>43</v>
      </c>
      <c r="G255" s="253"/>
      <c r="H255" s="254">
        <v>0.4</v>
      </c>
    </row>
    <row r="256" spans="1:8" s="13" customFormat="1" ht="12.75" hidden="1" outlineLevel="1">
      <c r="A256" s="217"/>
      <c r="B256" s="208" t="s">
        <v>194</v>
      </c>
      <c r="C256" s="189" t="s">
        <v>373</v>
      </c>
      <c r="D256" s="154">
        <v>238</v>
      </c>
      <c r="E256" s="154">
        <v>238</v>
      </c>
      <c r="F256" s="154">
        <v>238</v>
      </c>
      <c r="G256" s="253">
        <v>0</v>
      </c>
      <c r="H256" s="254">
        <v>0.61</v>
      </c>
    </row>
    <row r="257" spans="1:8" s="13" customFormat="1" ht="12.75" hidden="1" outlineLevel="1">
      <c r="A257" s="217"/>
      <c r="B257" s="43" t="s">
        <v>260</v>
      </c>
      <c r="C257" s="189" t="s">
        <v>373</v>
      </c>
      <c r="D257" s="154">
        <v>23</v>
      </c>
      <c r="E257" s="154">
        <v>23</v>
      </c>
      <c r="F257" s="154"/>
      <c r="G257" s="253"/>
      <c r="H257" s="254">
        <v>0.5</v>
      </c>
    </row>
    <row r="258" spans="1:8" s="13" customFormat="1" ht="12.75" hidden="1" outlineLevel="1">
      <c r="A258" s="217"/>
      <c r="B258" s="43"/>
      <c r="C258" s="189" t="s">
        <v>374</v>
      </c>
      <c r="D258" s="154">
        <v>51</v>
      </c>
      <c r="E258" s="154">
        <v>51</v>
      </c>
      <c r="F258" s="154">
        <v>40</v>
      </c>
      <c r="G258" s="253"/>
      <c r="H258" s="254">
        <v>0.5</v>
      </c>
    </row>
    <row r="259" spans="1:8" s="13" customFormat="1" ht="12.75" hidden="1" outlineLevel="1">
      <c r="A259" s="217"/>
      <c r="B259" s="26" t="s">
        <v>248</v>
      </c>
      <c r="C259" s="189" t="s">
        <v>414</v>
      </c>
      <c r="D259" s="154">
        <v>60</v>
      </c>
      <c r="E259" s="154">
        <v>56</v>
      </c>
      <c r="F259" s="154">
        <v>56</v>
      </c>
      <c r="G259" s="253">
        <v>0</v>
      </c>
      <c r="H259" s="254">
        <v>0.35</v>
      </c>
    </row>
    <row r="260" spans="1:8" s="13" customFormat="1" ht="12.75" hidden="1" outlineLevel="1">
      <c r="A260" s="217"/>
      <c r="B260" s="26"/>
      <c r="C260" s="189" t="s">
        <v>402</v>
      </c>
      <c r="D260" s="154">
        <v>8</v>
      </c>
      <c r="E260" s="154">
        <v>8</v>
      </c>
      <c r="F260" s="154">
        <v>8</v>
      </c>
      <c r="G260" s="253">
        <v>0</v>
      </c>
      <c r="H260" s="254">
        <v>0.9</v>
      </c>
    </row>
    <row r="261" spans="1:8" s="13" customFormat="1" ht="12.75" hidden="1" outlineLevel="1">
      <c r="A261" s="217"/>
      <c r="B261" s="43"/>
      <c r="C261" s="189" t="s">
        <v>403</v>
      </c>
      <c r="D261" s="154">
        <v>6</v>
      </c>
      <c r="E261" s="154">
        <v>6</v>
      </c>
      <c r="F261" s="154">
        <v>6</v>
      </c>
      <c r="G261" s="253">
        <v>0</v>
      </c>
      <c r="H261" s="254">
        <v>0.9</v>
      </c>
    </row>
    <row r="262" spans="1:8" s="13" customFormat="1" ht="12.75" hidden="1" outlineLevel="1">
      <c r="A262" s="217"/>
      <c r="B262" s="43"/>
      <c r="C262" s="189" t="s">
        <v>367</v>
      </c>
      <c r="D262" s="154">
        <v>50</v>
      </c>
      <c r="E262" s="154">
        <v>32</v>
      </c>
      <c r="F262" s="154">
        <v>32</v>
      </c>
      <c r="G262" s="253">
        <v>0</v>
      </c>
      <c r="H262" s="254">
        <v>0.5</v>
      </c>
    </row>
    <row r="263" spans="1:8" s="13" customFormat="1" ht="12.75" hidden="1" outlineLevel="1">
      <c r="A263" s="217"/>
      <c r="B263" s="43"/>
      <c r="C263" s="189" t="s">
        <v>396</v>
      </c>
      <c r="D263" s="154">
        <v>680</v>
      </c>
      <c r="E263" s="154">
        <v>435</v>
      </c>
      <c r="F263" s="154">
        <v>435</v>
      </c>
      <c r="G263" s="253">
        <v>0</v>
      </c>
      <c r="H263" s="254">
        <v>0.4</v>
      </c>
    </row>
    <row r="264" spans="1:8" s="13" customFormat="1" ht="12.75" hidden="1" outlineLevel="1">
      <c r="A264" s="217"/>
      <c r="B264" s="43"/>
      <c r="C264" s="189" t="s">
        <v>378</v>
      </c>
      <c r="D264" s="154">
        <v>600</v>
      </c>
      <c r="E264" s="154">
        <v>201</v>
      </c>
      <c r="F264" s="154">
        <v>201</v>
      </c>
      <c r="G264" s="253">
        <v>0</v>
      </c>
      <c r="H264" s="254">
        <v>0.2</v>
      </c>
    </row>
    <row r="265" spans="1:8" s="13" customFormat="1" ht="12.75" hidden="1" outlineLevel="1">
      <c r="A265" s="217"/>
      <c r="B265" s="43"/>
      <c r="C265" s="189" t="s">
        <v>398</v>
      </c>
      <c r="D265" s="154">
        <v>1110</v>
      </c>
      <c r="E265" s="154">
        <v>320</v>
      </c>
      <c r="F265" s="154">
        <v>320</v>
      </c>
      <c r="G265" s="253">
        <v>0</v>
      </c>
      <c r="H265" s="254">
        <v>0.15</v>
      </c>
    </row>
    <row r="266" spans="1:8" s="13" customFormat="1" ht="12.75" hidden="1" outlineLevel="1">
      <c r="A266" s="217"/>
      <c r="B266" s="43"/>
      <c r="C266" s="189" t="s">
        <v>545</v>
      </c>
      <c r="D266" s="154">
        <v>300</v>
      </c>
      <c r="E266" s="154">
        <v>267</v>
      </c>
      <c r="F266" s="154">
        <v>267</v>
      </c>
      <c r="G266" s="253">
        <v>0</v>
      </c>
      <c r="H266" s="254">
        <v>0.3</v>
      </c>
    </row>
    <row r="267" spans="1:8" s="13" customFormat="1" ht="12.75" hidden="1" outlineLevel="1">
      <c r="A267" s="195"/>
      <c r="B267" s="212" t="s">
        <v>98</v>
      </c>
      <c r="C267" s="27" t="s">
        <v>670</v>
      </c>
      <c r="D267" s="224">
        <v>354</v>
      </c>
      <c r="E267" s="224">
        <v>354</v>
      </c>
      <c r="F267" s="224">
        <v>354</v>
      </c>
      <c r="G267" s="224"/>
      <c r="H267" s="254">
        <v>0.2</v>
      </c>
    </row>
    <row r="268" spans="1:8" s="13" customFormat="1" ht="12.75" hidden="1" outlineLevel="1">
      <c r="A268" s="195"/>
      <c r="B268" s="43"/>
      <c r="C268" s="27" t="s">
        <v>663</v>
      </c>
      <c r="D268" s="224">
        <v>337</v>
      </c>
      <c r="E268" s="224">
        <v>337</v>
      </c>
      <c r="F268" s="224">
        <v>337</v>
      </c>
      <c r="G268" s="224"/>
      <c r="H268" s="254">
        <v>0.5</v>
      </c>
    </row>
    <row r="269" spans="1:8" s="13" customFormat="1" ht="12.75" hidden="1" outlineLevel="1">
      <c r="A269" s="195"/>
      <c r="B269" s="43"/>
      <c r="C269" s="27" t="s">
        <v>677</v>
      </c>
      <c r="D269" s="224">
        <v>123</v>
      </c>
      <c r="E269" s="224">
        <v>123</v>
      </c>
      <c r="F269" s="224">
        <v>123</v>
      </c>
      <c r="G269" s="224"/>
      <c r="H269" s="254">
        <v>0.5</v>
      </c>
    </row>
    <row r="270" spans="1:8" s="13" customFormat="1" ht="12.75" hidden="1" outlineLevel="1">
      <c r="A270" s="195"/>
      <c r="B270" s="43"/>
      <c r="C270" s="27" t="s">
        <v>678</v>
      </c>
      <c r="D270" s="224">
        <v>150</v>
      </c>
      <c r="E270" s="154">
        <v>50</v>
      </c>
      <c r="F270" s="154">
        <v>50</v>
      </c>
      <c r="G270" s="154"/>
      <c r="H270" s="254">
        <v>0.9</v>
      </c>
    </row>
    <row r="271" spans="1:8" s="13" customFormat="1" ht="12.75" hidden="1" outlineLevel="1">
      <c r="A271" s="201"/>
      <c r="B271" s="44"/>
      <c r="C271" s="40" t="s">
        <v>679</v>
      </c>
      <c r="D271" s="248">
        <v>1850</v>
      </c>
      <c r="E271" s="248">
        <v>727</v>
      </c>
      <c r="F271" s="248">
        <v>727</v>
      </c>
      <c r="G271" s="248"/>
      <c r="H271" s="254">
        <v>0.6</v>
      </c>
    </row>
    <row r="272" spans="1:8" s="13" customFormat="1" ht="12.75" collapsed="1">
      <c r="A272" s="193" t="s">
        <v>293</v>
      </c>
      <c r="B272" s="20" t="s">
        <v>41</v>
      </c>
      <c r="C272" s="60"/>
      <c r="D272" s="131">
        <f>SUM(D273:D285)</f>
        <v>6756</v>
      </c>
      <c r="E272" s="131">
        <f>SUM(E273:E285)</f>
        <v>3713</v>
      </c>
      <c r="F272" s="131">
        <f>SUM(F273:F285)</f>
        <v>3592</v>
      </c>
      <c r="G272" s="131">
        <f>SUM(G273:G285)</f>
        <v>0</v>
      </c>
      <c r="H272" s="132"/>
    </row>
    <row r="273" spans="1:8" s="13" customFormat="1" ht="12.75" hidden="1" outlineLevel="1">
      <c r="A273" s="221"/>
      <c r="B273" s="196" t="s">
        <v>168</v>
      </c>
      <c r="C273" s="189" t="s">
        <v>367</v>
      </c>
      <c r="D273" s="224">
        <v>400</v>
      </c>
      <c r="E273" s="154">
        <v>217</v>
      </c>
      <c r="F273" s="154">
        <v>217</v>
      </c>
      <c r="G273" s="154"/>
      <c r="H273" s="155">
        <v>0.5</v>
      </c>
    </row>
    <row r="274" spans="1:8" s="13" customFormat="1" ht="12.75" hidden="1" outlineLevel="1">
      <c r="A274" s="221"/>
      <c r="B274" s="43"/>
      <c r="C274" s="27" t="s">
        <v>367</v>
      </c>
      <c r="D274" s="253">
        <v>561</v>
      </c>
      <c r="E274" s="253">
        <v>390</v>
      </c>
      <c r="F274" s="253">
        <v>389</v>
      </c>
      <c r="G274" s="253"/>
      <c r="H274" s="254">
        <v>0.5</v>
      </c>
    </row>
    <row r="275" spans="1:8" s="13" customFormat="1" ht="12.75" hidden="1" outlineLevel="1">
      <c r="A275" s="221"/>
      <c r="B275" s="141" t="s">
        <v>180</v>
      </c>
      <c r="C275" s="189" t="s">
        <v>396</v>
      </c>
      <c r="D275" s="154">
        <v>550</v>
      </c>
      <c r="E275" s="154">
        <v>122</v>
      </c>
      <c r="F275" s="154">
        <v>122</v>
      </c>
      <c r="G275" s="253"/>
      <c r="H275" s="225">
        <v>0.5</v>
      </c>
    </row>
    <row r="276" spans="1:8" s="13" customFormat="1" ht="12.75" hidden="1" outlineLevel="1">
      <c r="A276" s="221"/>
      <c r="B276" s="208" t="s">
        <v>194</v>
      </c>
      <c r="C276" s="189" t="s">
        <v>373</v>
      </c>
      <c r="D276" s="154">
        <v>270</v>
      </c>
      <c r="E276" s="154">
        <v>270</v>
      </c>
      <c r="F276" s="154">
        <v>270</v>
      </c>
      <c r="G276" s="253">
        <v>0</v>
      </c>
      <c r="H276" s="225">
        <v>0.61</v>
      </c>
    </row>
    <row r="277" spans="1:8" s="13" customFormat="1" ht="12.75" hidden="1" outlineLevel="1">
      <c r="A277" s="221"/>
      <c r="B277" s="43"/>
      <c r="C277" s="189" t="s">
        <v>586</v>
      </c>
      <c r="D277" s="154">
        <v>71</v>
      </c>
      <c r="E277" s="154">
        <v>71</v>
      </c>
      <c r="F277" s="154">
        <v>71</v>
      </c>
      <c r="G277" s="253">
        <v>0</v>
      </c>
      <c r="H277" s="225">
        <v>3.3</v>
      </c>
    </row>
    <row r="278" spans="1:8" s="13" customFormat="1" ht="12.75" hidden="1" outlineLevel="1">
      <c r="A278" s="221"/>
      <c r="B278" s="43" t="s">
        <v>260</v>
      </c>
      <c r="C278" s="189" t="s">
        <v>385</v>
      </c>
      <c r="D278" s="154">
        <v>1730</v>
      </c>
      <c r="E278" s="154">
        <v>616</v>
      </c>
      <c r="F278" s="154">
        <v>496</v>
      </c>
      <c r="G278" s="253"/>
      <c r="H278" s="225">
        <v>0.4</v>
      </c>
    </row>
    <row r="279" spans="1:8" s="13" customFormat="1" ht="12.75" hidden="1" outlineLevel="1">
      <c r="A279" s="221"/>
      <c r="B279" s="26" t="s">
        <v>248</v>
      </c>
      <c r="C279" s="189" t="s">
        <v>402</v>
      </c>
      <c r="D279" s="154">
        <v>9</v>
      </c>
      <c r="E279" s="154">
        <v>9</v>
      </c>
      <c r="F279" s="154">
        <v>9</v>
      </c>
      <c r="G279" s="253">
        <v>0</v>
      </c>
      <c r="H279" s="225">
        <v>0.9</v>
      </c>
    </row>
    <row r="280" spans="1:8" s="13" customFormat="1" ht="12.75" hidden="1" outlineLevel="1">
      <c r="A280" s="221"/>
      <c r="B280" s="43"/>
      <c r="C280" s="189" t="s">
        <v>403</v>
      </c>
      <c r="D280" s="154">
        <v>9</v>
      </c>
      <c r="E280" s="154">
        <v>9</v>
      </c>
      <c r="F280" s="154">
        <v>9</v>
      </c>
      <c r="G280" s="253">
        <v>0</v>
      </c>
      <c r="H280" s="225">
        <v>0.9</v>
      </c>
    </row>
    <row r="281" spans="1:8" s="13" customFormat="1" ht="12.75" hidden="1" outlineLevel="1">
      <c r="A281" s="221"/>
      <c r="B281" s="43"/>
      <c r="C281" s="189" t="s">
        <v>367</v>
      </c>
      <c r="D281" s="154">
        <v>50</v>
      </c>
      <c r="E281" s="154">
        <v>5</v>
      </c>
      <c r="F281" s="154">
        <v>5</v>
      </c>
      <c r="G281" s="253">
        <v>0</v>
      </c>
      <c r="H281" s="225">
        <v>0.5</v>
      </c>
    </row>
    <row r="282" spans="1:8" s="13" customFormat="1" ht="12.75" hidden="1" outlineLevel="1">
      <c r="A282" s="221"/>
      <c r="B282" s="43"/>
      <c r="C282" s="189" t="s">
        <v>396</v>
      </c>
      <c r="D282" s="154">
        <v>400</v>
      </c>
      <c r="E282" s="154">
        <v>210</v>
      </c>
      <c r="F282" s="154">
        <v>210</v>
      </c>
      <c r="G282" s="253">
        <v>0</v>
      </c>
      <c r="H282" s="225">
        <v>0.6</v>
      </c>
    </row>
    <row r="283" spans="1:8" s="13" customFormat="1" ht="12.75" hidden="1" outlineLevel="1">
      <c r="A283" s="221"/>
      <c r="B283" s="43"/>
      <c r="C283" s="189" t="s">
        <v>383</v>
      </c>
      <c r="D283" s="154">
        <v>620</v>
      </c>
      <c r="E283" s="154">
        <v>380</v>
      </c>
      <c r="F283" s="154">
        <v>380</v>
      </c>
      <c r="G283" s="253">
        <v>0</v>
      </c>
      <c r="H283" s="225">
        <v>0.6</v>
      </c>
    </row>
    <row r="284" spans="1:8" s="13" customFormat="1" ht="12.75" hidden="1" outlineLevel="1">
      <c r="A284" s="195"/>
      <c r="B284" s="212" t="s">
        <v>98</v>
      </c>
      <c r="C284" s="189" t="s">
        <v>672</v>
      </c>
      <c r="D284" s="224">
        <v>586</v>
      </c>
      <c r="E284" s="224">
        <v>586</v>
      </c>
      <c r="F284" s="224">
        <v>586</v>
      </c>
      <c r="G284" s="224"/>
      <c r="H284" s="225">
        <v>0.7</v>
      </c>
    </row>
    <row r="285" spans="1:8" s="13" customFormat="1" ht="12.75" hidden="1" outlineLevel="1">
      <c r="A285" s="197"/>
      <c r="B285" s="75"/>
      <c r="C285" s="124" t="s">
        <v>680</v>
      </c>
      <c r="D285" s="231">
        <v>1500</v>
      </c>
      <c r="E285" s="231">
        <v>828</v>
      </c>
      <c r="F285" s="231">
        <v>828</v>
      </c>
      <c r="G285" s="231"/>
      <c r="H285" s="126">
        <v>0.8</v>
      </c>
    </row>
    <row r="286" spans="1:8" s="13" customFormat="1" ht="12.75" customHeight="1" collapsed="1">
      <c r="A286" s="255" t="s">
        <v>294</v>
      </c>
      <c r="B286" s="234" t="s">
        <v>104</v>
      </c>
      <c r="C286" s="256"/>
      <c r="D286" s="257">
        <f>SUM(D287:D289)</f>
        <v>2390</v>
      </c>
      <c r="E286" s="257">
        <f>SUM(E287:E289)</f>
        <v>1691</v>
      </c>
      <c r="F286" s="257">
        <f>SUM(F287:F289)</f>
        <v>512</v>
      </c>
      <c r="G286" s="257">
        <f>SUM(G287:G289)</f>
        <v>9</v>
      </c>
      <c r="H286" s="258"/>
    </row>
    <row r="287" spans="1:8" s="13" customFormat="1" ht="12.75" customHeight="1" hidden="1" outlineLevel="1">
      <c r="A287" s="197"/>
      <c r="B287" s="196" t="s">
        <v>168</v>
      </c>
      <c r="C287" s="189" t="s">
        <v>377</v>
      </c>
      <c r="D287" s="224">
        <v>390</v>
      </c>
      <c r="E287" s="224">
        <v>9</v>
      </c>
      <c r="F287" s="224"/>
      <c r="G287" s="224">
        <v>9</v>
      </c>
      <c r="H287" s="225">
        <v>2.5</v>
      </c>
    </row>
    <row r="288" spans="1:8" s="13" customFormat="1" ht="12.75" customHeight="1" hidden="1" outlineLevel="1">
      <c r="A288" s="197"/>
      <c r="B288" s="43" t="s">
        <v>260</v>
      </c>
      <c r="C288" s="189" t="s">
        <v>408</v>
      </c>
      <c r="D288" s="224">
        <v>830</v>
      </c>
      <c r="E288" s="224">
        <v>512</v>
      </c>
      <c r="F288" s="224">
        <v>512</v>
      </c>
      <c r="G288" s="224"/>
      <c r="H288" s="225">
        <v>0.15</v>
      </c>
    </row>
    <row r="289" spans="1:8" s="13" customFormat="1" ht="12.75" customHeight="1" hidden="1" outlineLevel="1">
      <c r="A289" s="201"/>
      <c r="B289" s="39" t="s">
        <v>248</v>
      </c>
      <c r="C289" s="128" t="s">
        <v>546</v>
      </c>
      <c r="D289" s="259">
        <v>1170</v>
      </c>
      <c r="E289" s="259">
        <v>1170</v>
      </c>
      <c r="F289" s="259">
        <v>0</v>
      </c>
      <c r="G289" s="259">
        <v>0</v>
      </c>
      <c r="H289" s="260">
        <v>0</v>
      </c>
    </row>
    <row r="290" spans="1:8" s="13" customFormat="1" ht="12.75" customHeight="1" collapsed="1">
      <c r="A290" s="193" t="s">
        <v>295</v>
      </c>
      <c r="B290" s="20" t="s">
        <v>42</v>
      </c>
      <c r="C290" s="60"/>
      <c r="D290" s="131">
        <f>SUM(D291:D330)</f>
        <v>114993</v>
      </c>
      <c r="E290" s="131">
        <f>SUM(E291:E330)</f>
        <v>89374</v>
      </c>
      <c r="F290" s="131">
        <f>SUM(F291:F330)</f>
        <v>88839</v>
      </c>
      <c r="G290" s="131">
        <f>SUM(G291:G330)</f>
        <v>389</v>
      </c>
      <c r="H290" s="132"/>
    </row>
    <row r="291" spans="1:8" s="13" customFormat="1" ht="12.75" customHeight="1" hidden="1" outlineLevel="1">
      <c r="A291" s="221"/>
      <c r="B291" s="196" t="s">
        <v>168</v>
      </c>
      <c r="C291" s="189" t="s">
        <v>365</v>
      </c>
      <c r="D291" s="224">
        <v>800</v>
      </c>
      <c r="E291" s="224">
        <v>750</v>
      </c>
      <c r="F291" s="224">
        <v>750</v>
      </c>
      <c r="G291" s="224"/>
      <c r="H291" s="225">
        <v>0.8</v>
      </c>
    </row>
    <row r="292" spans="1:8" s="13" customFormat="1" ht="12.75" customHeight="1" hidden="1" outlineLevel="1">
      <c r="A292" s="221"/>
      <c r="B292" s="43"/>
      <c r="C292" s="189" t="s">
        <v>369</v>
      </c>
      <c r="D292" s="224">
        <v>750</v>
      </c>
      <c r="E292" s="224">
        <v>741</v>
      </c>
      <c r="F292" s="224">
        <v>741</v>
      </c>
      <c r="G292" s="224"/>
      <c r="H292" s="225">
        <v>0.8</v>
      </c>
    </row>
    <row r="293" spans="1:8" s="13" customFormat="1" ht="12.75" customHeight="1" hidden="1" outlineLevel="1">
      <c r="A293" s="221"/>
      <c r="B293" s="43"/>
      <c r="C293" s="189" t="s">
        <v>370</v>
      </c>
      <c r="D293" s="224">
        <v>290</v>
      </c>
      <c r="E293" s="224">
        <v>14</v>
      </c>
      <c r="F293" s="224">
        <v>14</v>
      </c>
      <c r="G293" s="224"/>
      <c r="H293" s="232">
        <v>1.7</v>
      </c>
    </row>
    <row r="294" spans="1:8" s="13" customFormat="1" ht="12.75" customHeight="1" hidden="1" outlineLevel="1">
      <c r="A294" s="221"/>
      <c r="B294" s="43"/>
      <c r="C294" s="189" t="s">
        <v>371</v>
      </c>
      <c r="D294" s="224">
        <v>200</v>
      </c>
      <c r="E294" s="224">
        <v>5</v>
      </c>
      <c r="F294" s="224">
        <v>5</v>
      </c>
      <c r="G294" s="224"/>
      <c r="H294" s="261"/>
    </row>
    <row r="295" spans="1:8" s="13" customFormat="1" ht="12.75" customHeight="1" hidden="1" outlineLevel="1">
      <c r="A295" s="217"/>
      <c r="B295" s="141" t="s">
        <v>180</v>
      </c>
      <c r="C295" s="189" t="s">
        <v>516</v>
      </c>
      <c r="D295" s="224"/>
      <c r="E295" s="224">
        <v>260</v>
      </c>
      <c r="F295" s="224">
        <v>260</v>
      </c>
      <c r="G295" s="224"/>
      <c r="H295" s="225">
        <v>0.55</v>
      </c>
    </row>
    <row r="296" spans="1:8" s="13" customFormat="1" ht="12.75" customHeight="1" hidden="1" outlineLevel="1">
      <c r="A296" s="217"/>
      <c r="B296" s="224"/>
      <c r="C296" s="189" t="s">
        <v>365</v>
      </c>
      <c r="D296" s="224">
        <v>2300</v>
      </c>
      <c r="E296" s="224">
        <v>529</v>
      </c>
      <c r="F296" s="224">
        <v>529</v>
      </c>
      <c r="G296" s="224"/>
      <c r="H296" s="225">
        <v>1</v>
      </c>
    </row>
    <row r="297" spans="1:8" s="13" customFormat="1" ht="12.75" customHeight="1" hidden="1" outlineLevel="1">
      <c r="A297" s="217"/>
      <c r="B297" s="224"/>
      <c r="C297" s="189" t="s">
        <v>401</v>
      </c>
      <c r="D297" s="224">
        <v>500</v>
      </c>
      <c r="E297" s="224">
        <v>199</v>
      </c>
      <c r="F297" s="224">
        <v>199</v>
      </c>
      <c r="G297" s="224"/>
      <c r="H297" s="225">
        <v>0.6</v>
      </c>
    </row>
    <row r="298" spans="1:8" s="13" customFormat="1" ht="12.75" customHeight="1" hidden="1" outlineLevel="1">
      <c r="A298" s="217"/>
      <c r="B298" s="208" t="s">
        <v>194</v>
      </c>
      <c r="C298" s="189" t="s">
        <v>413</v>
      </c>
      <c r="D298" s="224">
        <v>370</v>
      </c>
      <c r="E298" s="224">
        <v>370</v>
      </c>
      <c r="F298" s="224">
        <v>370</v>
      </c>
      <c r="G298" s="224">
        <v>0</v>
      </c>
      <c r="H298" s="225">
        <v>0.3</v>
      </c>
    </row>
    <row r="299" spans="1:8" s="13" customFormat="1" ht="12.75" customHeight="1" hidden="1" outlineLevel="1">
      <c r="A299" s="217"/>
      <c r="B299" s="224"/>
      <c r="C299" s="189" t="s">
        <v>366</v>
      </c>
      <c r="D299" s="224">
        <v>1860</v>
      </c>
      <c r="E299" s="224">
        <v>1860</v>
      </c>
      <c r="F299" s="224">
        <v>1860</v>
      </c>
      <c r="G299" s="224">
        <v>0</v>
      </c>
      <c r="H299" s="225">
        <v>0.3</v>
      </c>
    </row>
    <row r="300" spans="1:8" s="13" customFormat="1" ht="12.75" customHeight="1" hidden="1" outlineLevel="1">
      <c r="A300" s="217"/>
      <c r="B300" s="224"/>
      <c r="C300" s="189" t="s">
        <v>372</v>
      </c>
      <c r="D300" s="224">
        <v>3200</v>
      </c>
      <c r="E300" s="224">
        <v>747</v>
      </c>
      <c r="F300" s="224">
        <v>747</v>
      </c>
      <c r="G300" s="224">
        <v>0</v>
      </c>
      <c r="H300" s="225">
        <v>0.2</v>
      </c>
    </row>
    <row r="301" spans="1:8" s="13" customFormat="1" ht="12.75" customHeight="1" hidden="1" outlineLevel="1">
      <c r="A301" s="217"/>
      <c r="B301" s="224"/>
      <c r="C301" s="189" t="s">
        <v>367</v>
      </c>
      <c r="D301" s="224">
        <v>24252</v>
      </c>
      <c r="E301" s="224">
        <v>24252</v>
      </c>
      <c r="F301" s="224">
        <v>24252</v>
      </c>
      <c r="G301" s="224">
        <v>0</v>
      </c>
      <c r="H301" s="225">
        <v>0.56</v>
      </c>
    </row>
    <row r="302" spans="1:8" s="13" customFormat="1" ht="12.75" customHeight="1" hidden="1" outlineLevel="1">
      <c r="A302" s="217"/>
      <c r="B302" s="224"/>
      <c r="C302" s="189" t="s">
        <v>396</v>
      </c>
      <c r="D302" s="224">
        <v>383</v>
      </c>
      <c r="E302" s="224">
        <v>383</v>
      </c>
      <c r="F302" s="224">
        <v>344</v>
      </c>
      <c r="G302" s="224">
        <v>0</v>
      </c>
      <c r="H302" s="225">
        <v>0.8</v>
      </c>
    </row>
    <row r="303" spans="1:8" s="13" customFormat="1" ht="12.75" customHeight="1" hidden="1" outlineLevel="1">
      <c r="A303" s="217"/>
      <c r="B303" s="224"/>
      <c r="C303" s="189" t="s">
        <v>364</v>
      </c>
      <c r="D303" s="224">
        <v>40984</v>
      </c>
      <c r="E303" s="224">
        <v>40984</v>
      </c>
      <c r="F303" s="224">
        <v>40984</v>
      </c>
      <c r="G303" s="224">
        <v>0</v>
      </c>
      <c r="H303" s="225">
        <v>0.75</v>
      </c>
    </row>
    <row r="304" spans="1:8" s="13" customFormat="1" ht="12.75" customHeight="1" hidden="1" outlineLevel="1">
      <c r="A304" s="217"/>
      <c r="B304" s="224"/>
      <c r="C304" s="189" t="s">
        <v>406</v>
      </c>
      <c r="D304" s="224">
        <v>513</v>
      </c>
      <c r="E304" s="224">
        <v>513</v>
      </c>
      <c r="F304" s="224">
        <v>513</v>
      </c>
      <c r="G304" s="224">
        <v>0</v>
      </c>
      <c r="H304" s="262">
        <v>0.8582846003898635</v>
      </c>
    </row>
    <row r="305" spans="1:8" s="13" customFormat="1" ht="12.75" customHeight="1" hidden="1" outlineLevel="1">
      <c r="A305" s="217"/>
      <c r="B305" s="224"/>
      <c r="C305" s="189" t="s">
        <v>415</v>
      </c>
      <c r="D305" s="224">
        <v>1845</v>
      </c>
      <c r="E305" s="224">
        <v>970</v>
      </c>
      <c r="F305" s="224">
        <v>940</v>
      </c>
      <c r="G305" s="224">
        <v>0</v>
      </c>
      <c r="H305" s="262">
        <v>1.134020618556701</v>
      </c>
    </row>
    <row r="306" spans="1:8" s="13" customFormat="1" ht="12.75" customHeight="1" hidden="1" outlineLevel="1">
      <c r="A306" s="217"/>
      <c r="B306" s="224"/>
      <c r="C306" s="189" t="s">
        <v>468</v>
      </c>
      <c r="D306" s="224">
        <v>570</v>
      </c>
      <c r="E306" s="224">
        <v>570</v>
      </c>
      <c r="F306" s="224">
        <v>570</v>
      </c>
      <c r="G306" s="224">
        <v>0</v>
      </c>
      <c r="H306" s="225">
        <v>0.68</v>
      </c>
    </row>
    <row r="307" spans="1:8" s="13" customFormat="1" ht="12.75" customHeight="1" hidden="1" outlineLevel="1">
      <c r="A307" s="217"/>
      <c r="B307" s="224"/>
      <c r="C307" s="189" t="s">
        <v>563</v>
      </c>
      <c r="D307" s="224">
        <v>40</v>
      </c>
      <c r="E307" s="224">
        <v>40</v>
      </c>
      <c r="F307" s="224">
        <v>35</v>
      </c>
      <c r="G307" s="224">
        <v>0</v>
      </c>
      <c r="H307" s="225">
        <v>2</v>
      </c>
    </row>
    <row r="308" spans="1:8" s="13" customFormat="1" ht="12.75" customHeight="1" hidden="1" outlineLevel="1">
      <c r="A308" s="217"/>
      <c r="B308" s="43" t="s">
        <v>260</v>
      </c>
      <c r="C308" s="189" t="s">
        <v>406</v>
      </c>
      <c r="D308" s="224">
        <v>1000</v>
      </c>
      <c r="E308" s="224">
        <v>389</v>
      </c>
      <c r="F308" s="224"/>
      <c r="G308" s="224">
        <v>389</v>
      </c>
      <c r="H308" s="225">
        <v>1</v>
      </c>
    </row>
    <row r="309" spans="1:8" s="13" customFormat="1" ht="12.75" customHeight="1" hidden="1" outlineLevel="1">
      <c r="A309" s="217"/>
      <c r="B309" s="43"/>
      <c r="C309" s="189" t="s">
        <v>366</v>
      </c>
      <c r="D309" s="224">
        <v>1020</v>
      </c>
      <c r="E309" s="224">
        <v>1020</v>
      </c>
      <c r="F309" s="224">
        <v>1020</v>
      </c>
      <c r="G309" s="224"/>
      <c r="H309" s="225">
        <v>0.15</v>
      </c>
    </row>
    <row r="310" spans="1:8" s="13" customFormat="1" ht="12.75" customHeight="1" hidden="1" outlineLevel="1">
      <c r="A310" s="217"/>
      <c r="B310" s="43"/>
      <c r="C310" s="189" t="s">
        <v>374</v>
      </c>
      <c r="D310" s="224">
        <v>220</v>
      </c>
      <c r="E310" s="224">
        <v>120</v>
      </c>
      <c r="F310" s="224">
        <v>120</v>
      </c>
      <c r="G310" s="224"/>
      <c r="H310" s="225">
        <v>0.4</v>
      </c>
    </row>
    <row r="311" spans="1:8" s="13" customFormat="1" ht="12.75" customHeight="1" hidden="1" outlineLevel="1">
      <c r="A311" s="217"/>
      <c r="B311" s="43"/>
      <c r="C311" s="189" t="s">
        <v>393</v>
      </c>
      <c r="D311" s="224">
        <v>3150</v>
      </c>
      <c r="E311" s="224">
        <v>3150</v>
      </c>
      <c r="F311" s="224">
        <v>3150</v>
      </c>
      <c r="G311" s="224"/>
      <c r="H311" s="225">
        <v>0.4</v>
      </c>
    </row>
    <row r="312" spans="1:8" s="13" customFormat="1" ht="12.75" customHeight="1" hidden="1" outlineLevel="1">
      <c r="A312" s="217"/>
      <c r="B312" s="43"/>
      <c r="C312" s="189" t="s">
        <v>368</v>
      </c>
      <c r="D312" s="224">
        <v>229</v>
      </c>
      <c r="E312" s="224">
        <v>156</v>
      </c>
      <c r="F312" s="224">
        <v>156</v>
      </c>
      <c r="G312" s="224"/>
      <c r="H312" s="225">
        <v>0.4</v>
      </c>
    </row>
    <row r="313" spans="1:8" s="13" customFormat="1" ht="12.75" customHeight="1" hidden="1" outlineLevel="1">
      <c r="A313" s="217"/>
      <c r="B313" s="43"/>
      <c r="C313" s="189" t="s">
        <v>396</v>
      </c>
      <c r="D313" s="224">
        <v>230</v>
      </c>
      <c r="E313" s="224">
        <v>189</v>
      </c>
      <c r="F313" s="224">
        <v>189</v>
      </c>
      <c r="G313" s="224"/>
      <c r="H313" s="262">
        <v>0.7764550264550265</v>
      </c>
    </row>
    <row r="314" spans="1:8" s="13" customFormat="1" ht="12.75" customHeight="1" hidden="1" outlineLevel="1">
      <c r="A314" s="217"/>
      <c r="B314" s="224"/>
      <c r="C314" s="189" t="s">
        <v>726</v>
      </c>
      <c r="D314" s="224">
        <v>72</v>
      </c>
      <c r="E314" s="224">
        <v>72</v>
      </c>
      <c r="F314" s="224"/>
      <c r="G314" s="224">
        <v>0</v>
      </c>
      <c r="H314" s="225">
        <v>1</v>
      </c>
    </row>
    <row r="315" spans="1:8" s="13" customFormat="1" ht="12.75" customHeight="1" hidden="1" outlineLevel="1">
      <c r="A315" s="217"/>
      <c r="B315" s="224"/>
      <c r="C315" s="189" t="s">
        <v>546</v>
      </c>
      <c r="D315" s="224">
        <v>620</v>
      </c>
      <c r="E315" s="224">
        <v>346</v>
      </c>
      <c r="F315" s="224">
        <v>346</v>
      </c>
      <c r="G315" s="224"/>
      <c r="H315" s="225">
        <v>0.15</v>
      </c>
    </row>
    <row r="316" spans="1:8" s="13" customFormat="1" ht="12.75" customHeight="1" hidden="1" outlineLevel="1">
      <c r="A316" s="217"/>
      <c r="B316" s="224"/>
      <c r="C316" s="189" t="s">
        <v>378</v>
      </c>
      <c r="D316" s="224">
        <v>700</v>
      </c>
      <c r="E316" s="224">
        <v>700</v>
      </c>
      <c r="F316" s="224">
        <v>700</v>
      </c>
      <c r="G316" s="224"/>
      <c r="H316" s="225">
        <v>0.45</v>
      </c>
    </row>
    <row r="317" spans="1:8" s="13" customFormat="1" ht="12.75" customHeight="1" hidden="1" outlineLevel="1">
      <c r="A317" s="217"/>
      <c r="B317" s="224"/>
      <c r="C317" s="189" t="s">
        <v>369</v>
      </c>
      <c r="D317" s="224">
        <v>143</v>
      </c>
      <c r="E317" s="224">
        <v>141</v>
      </c>
      <c r="F317" s="224">
        <v>141</v>
      </c>
      <c r="G317" s="224"/>
      <c r="H317" s="225">
        <v>0.5</v>
      </c>
    </row>
    <row r="318" spans="1:8" s="13" customFormat="1" ht="12.75" customHeight="1" hidden="1" outlineLevel="1">
      <c r="A318" s="217"/>
      <c r="B318" s="26" t="s">
        <v>248</v>
      </c>
      <c r="C318" s="189" t="s">
        <v>401</v>
      </c>
      <c r="D318" s="224">
        <v>420</v>
      </c>
      <c r="E318" s="224">
        <v>294</v>
      </c>
      <c r="F318" s="224">
        <v>294</v>
      </c>
      <c r="G318" s="224">
        <v>0</v>
      </c>
      <c r="H318" s="225">
        <v>0.8</v>
      </c>
    </row>
    <row r="319" spans="1:8" s="13" customFormat="1" ht="12.75" customHeight="1" hidden="1" outlineLevel="1">
      <c r="A319" s="217"/>
      <c r="B319" s="43"/>
      <c r="C319" s="189" t="s">
        <v>398</v>
      </c>
      <c r="D319" s="224">
        <v>200</v>
      </c>
      <c r="E319" s="224">
        <v>109</v>
      </c>
      <c r="F319" s="224">
        <v>109</v>
      </c>
      <c r="G319" s="224">
        <v>0</v>
      </c>
      <c r="H319" s="225">
        <v>0.3</v>
      </c>
    </row>
    <row r="320" spans="1:8" s="13" customFormat="1" ht="12.75" customHeight="1" hidden="1" outlineLevel="1">
      <c r="A320" s="217"/>
      <c r="B320" s="224"/>
      <c r="C320" s="189" t="s">
        <v>369</v>
      </c>
      <c r="D320" s="224">
        <v>620</v>
      </c>
      <c r="E320" s="224">
        <v>421</v>
      </c>
      <c r="F320" s="224">
        <v>421</v>
      </c>
      <c r="G320" s="224">
        <v>0</v>
      </c>
      <c r="H320" s="225">
        <v>0.5</v>
      </c>
    </row>
    <row r="321" spans="1:8" s="13" customFormat="1" ht="12.75" customHeight="1" hidden="1" outlineLevel="1">
      <c r="A321" s="195"/>
      <c r="B321" s="212" t="s">
        <v>98</v>
      </c>
      <c r="C321" s="27" t="s">
        <v>670</v>
      </c>
      <c r="D321" s="224">
        <v>6063</v>
      </c>
      <c r="E321" s="224">
        <v>2301</v>
      </c>
      <c r="F321" s="224">
        <v>2301</v>
      </c>
      <c r="G321" s="224"/>
      <c r="H321" s="262">
        <v>0.2</v>
      </c>
    </row>
    <row r="322" spans="1:8" s="13" customFormat="1" ht="12.75" customHeight="1" hidden="1" outlineLevel="1">
      <c r="A322" s="195"/>
      <c r="B322" s="43"/>
      <c r="C322" s="27" t="s">
        <v>681</v>
      </c>
      <c r="D322" s="224">
        <v>221</v>
      </c>
      <c r="E322" s="224">
        <v>150</v>
      </c>
      <c r="F322" s="224">
        <v>150</v>
      </c>
      <c r="G322" s="224"/>
      <c r="H322" s="262">
        <v>1.05</v>
      </c>
    </row>
    <row r="323" spans="1:8" s="13" customFormat="1" ht="12.75" customHeight="1" hidden="1" outlineLevel="1">
      <c r="A323" s="195"/>
      <c r="B323" s="43"/>
      <c r="C323" s="27" t="s">
        <v>672</v>
      </c>
      <c r="D323" s="224">
        <v>6000</v>
      </c>
      <c r="E323" s="224">
        <v>1610</v>
      </c>
      <c r="F323" s="224">
        <v>1610</v>
      </c>
      <c r="G323" s="224"/>
      <c r="H323" s="262">
        <v>0.8</v>
      </c>
    </row>
    <row r="324" spans="1:8" s="13" customFormat="1" ht="12.75" customHeight="1" hidden="1" outlineLevel="1">
      <c r="A324" s="195"/>
      <c r="B324" s="43"/>
      <c r="C324" s="27" t="s">
        <v>682</v>
      </c>
      <c r="D324" s="224">
        <v>2000</v>
      </c>
      <c r="E324" s="224">
        <v>1009</v>
      </c>
      <c r="F324" s="224">
        <v>1009</v>
      </c>
      <c r="G324" s="224"/>
      <c r="H324" s="262">
        <v>0.95</v>
      </c>
    </row>
    <row r="325" spans="1:8" s="13" customFormat="1" ht="12.75" customHeight="1" hidden="1" outlineLevel="1">
      <c r="A325" s="195"/>
      <c r="B325" s="43"/>
      <c r="C325" s="27" t="s">
        <v>674</v>
      </c>
      <c r="D325" s="224">
        <v>4480</v>
      </c>
      <c r="E325" s="224">
        <v>1050</v>
      </c>
      <c r="F325" s="224">
        <v>1050</v>
      </c>
      <c r="G325" s="224"/>
      <c r="H325" s="262">
        <v>1.5</v>
      </c>
    </row>
    <row r="326" spans="1:8" s="13" customFormat="1" ht="12.75" customHeight="1" hidden="1" outlineLevel="1">
      <c r="A326" s="195"/>
      <c r="B326" s="43"/>
      <c r="C326" s="189" t="s">
        <v>683</v>
      </c>
      <c r="D326" s="224">
        <v>220</v>
      </c>
      <c r="E326" s="224">
        <v>206</v>
      </c>
      <c r="F326" s="224">
        <v>206</v>
      </c>
      <c r="G326" s="224"/>
      <c r="H326" s="225">
        <v>0.75</v>
      </c>
    </row>
    <row r="327" spans="1:8" s="13" customFormat="1" ht="12.75" customHeight="1" hidden="1" outlineLevel="1">
      <c r="A327" s="195"/>
      <c r="B327" s="43"/>
      <c r="C327" s="27" t="s">
        <v>668</v>
      </c>
      <c r="D327" s="224">
        <v>470</v>
      </c>
      <c r="E327" s="224">
        <v>430</v>
      </c>
      <c r="F327" s="224">
        <v>430</v>
      </c>
      <c r="G327" s="224"/>
      <c r="H327" s="225">
        <v>1.2</v>
      </c>
    </row>
    <row r="328" spans="1:8" s="13" customFormat="1" ht="12.75" customHeight="1" hidden="1" outlineLevel="1">
      <c r="A328" s="195"/>
      <c r="B328" s="43"/>
      <c r="C328" s="189" t="s">
        <v>684</v>
      </c>
      <c r="D328" s="154">
        <v>2845</v>
      </c>
      <c r="E328" s="154">
        <v>226</v>
      </c>
      <c r="F328" s="154">
        <v>226</v>
      </c>
      <c r="G328" s="154"/>
      <c r="H328" s="190">
        <v>2.1</v>
      </c>
    </row>
    <row r="329" spans="1:8" s="13" customFormat="1" ht="12.75" customHeight="1" hidden="1" outlineLevel="1">
      <c r="A329" s="195"/>
      <c r="B329" s="43"/>
      <c r="C329" s="189" t="s">
        <v>685</v>
      </c>
      <c r="D329" s="28">
        <v>2500</v>
      </c>
      <c r="E329" s="28">
        <v>1845</v>
      </c>
      <c r="F329" s="28">
        <v>1845</v>
      </c>
      <c r="G329" s="28"/>
      <c r="H329" s="29">
        <v>0.3</v>
      </c>
    </row>
    <row r="330" spans="1:8" s="13" customFormat="1" ht="12.75" customHeight="1" hidden="1" outlineLevel="1">
      <c r="A330" s="201"/>
      <c r="B330" s="44"/>
      <c r="C330" s="128" t="s">
        <v>686</v>
      </c>
      <c r="D330" s="41">
        <v>2713</v>
      </c>
      <c r="E330" s="41">
        <v>253</v>
      </c>
      <c r="F330" s="41">
        <v>253</v>
      </c>
      <c r="G330" s="41"/>
      <c r="H330" s="263">
        <v>2.2</v>
      </c>
    </row>
    <row r="331" spans="1:8" s="13" customFormat="1" ht="12.75" customHeight="1" collapsed="1">
      <c r="A331" s="255" t="s">
        <v>296</v>
      </c>
      <c r="B331" s="234" t="s">
        <v>103</v>
      </c>
      <c r="C331" s="256"/>
      <c r="D331" s="257">
        <f>SUM(D332:D342)</f>
        <v>3239</v>
      </c>
      <c r="E331" s="257">
        <f>SUM(E332:E342)</f>
        <v>2873</v>
      </c>
      <c r="F331" s="257">
        <f>SUM(F332:F342)</f>
        <v>2873</v>
      </c>
      <c r="G331" s="257">
        <f>SUM(G332:G342)</f>
        <v>0</v>
      </c>
      <c r="H331" s="264"/>
    </row>
    <row r="332" spans="1:8" s="13" customFormat="1" ht="12.75" customHeight="1" hidden="1" outlineLevel="1">
      <c r="A332" s="217"/>
      <c r="B332" s="196" t="s">
        <v>168</v>
      </c>
      <c r="C332" s="189" t="s">
        <v>372</v>
      </c>
      <c r="D332" s="224">
        <v>450</v>
      </c>
      <c r="E332" s="224">
        <v>290</v>
      </c>
      <c r="F332" s="224">
        <v>290</v>
      </c>
      <c r="G332" s="224"/>
      <c r="H332" s="225">
        <v>0.3</v>
      </c>
    </row>
    <row r="333" spans="1:8" s="13" customFormat="1" ht="12.75" customHeight="1" hidden="1" outlineLevel="1">
      <c r="A333" s="217"/>
      <c r="B333" s="141" t="s">
        <v>180</v>
      </c>
      <c r="C333" s="189" t="s">
        <v>520</v>
      </c>
      <c r="D333" s="224"/>
      <c r="E333" s="224">
        <v>70</v>
      </c>
      <c r="F333" s="224">
        <v>70</v>
      </c>
      <c r="G333" s="224"/>
      <c r="H333" s="225">
        <v>0.2</v>
      </c>
    </row>
    <row r="334" spans="1:8" s="13" customFormat="1" ht="12.75" customHeight="1" hidden="1" outlineLevel="1">
      <c r="A334" s="265"/>
      <c r="B334" s="55" t="s">
        <v>260</v>
      </c>
      <c r="C334" s="266" t="s">
        <v>413</v>
      </c>
      <c r="D334" s="267">
        <v>94</v>
      </c>
      <c r="E334" s="267">
        <v>73</v>
      </c>
      <c r="F334" s="267">
        <v>73</v>
      </c>
      <c r="G334" s="268"/>
      <c r="H334" s="269">
        <v>0.2</v>
      </c>
    </row>
    <row r="335" spans="1:8" s="13" customFormat="1" ht="12.75" customHeight="1" hidden="1" outlineLevel="1">
      <c r="A335" s="265"/>
      <c r="B335" s="55"/>
      <c r="C335" s="266" t="s">
        <v>373</v>
      </c>
      <c r="D335" s="267">
        <v>120</v>
      </c>
      <c r="E335" s="267">
        <v>89</v>
      </c>
      <c r="F335" s="267">
        <v>89</v>
      </c>
      <c r="G335" s="268"/>
      <c r="H335" s="269">
        <v>0.5</v>
      </c>
    </row>
    <row r="336" spans="1:8" s="13" customFormat="1" ht="12.75" customHeight="1" hidden="1" outlineLevel="1">
      <c r="A336" s="265"/>
      <c r="B336" s="55"/>
      <c r="C336" s="266" t="s">
        <v>372</v>
      </c>
      <c r="D336" s="267">
        <v>100</v>
      </c>
      <c r="E336" s="267">
        <v>35</v>
      </c>
      <c r="F336" s="267">
        <v>35</v>
      </c>
      <c r="G336" s="268"/>
      <c r="H336" s="269">
        <v>0.3</v>
      </c>
    </row>
    <row r="337" spans="1:8" s="13" customFormat="1" ht="12.75" customHeight="1" hidden="1" outlineLevel="1">
      <c r="A337" s="265"/>
      <c r="B337" s="55"/>
      <c r="C337" s="266" t="s">
        <v>470</v>
      </c>
      <c r="D337" s="267">
        <v>10</v>
      </c>
      <c r="E337" s="267">
        <v>8</v>
      </c>
      <c r="F337" s="267">
        <v>8</v>
      </c>
      <c r="G337" s="268"/>
      <c r="H337" s="269">
        <v>1.6</v>
      </c>
    </row>
    <row r="338" spans="1:8" s="13" customFormat="1" ht="12.75" customHeight="1" hidden="1" outlineLevel="1">
      <c r="A338" s="265"/>
      <c r="B338" s="267"/>
      <c r="C338" s="266" t="s">
        <v>476</v>
      </c>
      <c r="D338" s="267">
        <v>4</v>
      </c>
      <c r="E338" s="267">
        <v>3</v>
      </c>
      <c r="F338" s="267">
        <v>3</v>
      </c>
      <c r="G338" s="268"/>
      <c r="H338" s="269">
        <v>2</v>
      </c>
    </row>
    <row r="339" spans="1:8" s="13" customFormat="1" ht="12.75" customHeight="1" hidden="1" outlineLevel="1">
      <c r="A339" s="265"/>
      <c r="B339" s="267"/>
      <c r="C339" s="266" t="s">
        <v>554</v>
      </c>
      <c r="D339" s="267">
        <v>45</v>
      </c>
      <c r="E339" s="267">
        <v>38</v>
      </c>
      <c r="F339" s="267">
        <v>38</v>
      </c>
      <c r="G339" s="268"/>
      <c r="H339" s="269">
        <v>4.2</v>
      </c>
    </row>
    <row r="340" spans="1:8" s="13" customFormat="1" ht="12.75" customHeight="1" hidden="1" outlineLevel="1">
      <c r="A340" s="265"/>
      <c r="B340" s="267"/>
      <c r="C340" s="266" t="s">
        <v>727</v>
      </c>
      <c r="D340" s="267">
        <v>784</v>
      </c>
      <c r="E340" s="267">
        <v>682</v>
      </c>
      <c r="F340" s="267">
        <v>682</v>
      </c>
      <c r="G340" s="268"/>
      <c r="H340" s="269">
        <v>1.3</v>
      </c>
    </row>
    <row r="341" spans="1:8" s="13" customFormat="1" ht="12.75" customHeight="1" hidden="1" outlineLevel="1">
      <c r="A341" s="265"/>
      <c r="B341" s="267"/>
      <c r="C341" s="266" t="s">
        <v>573</v>
      </c>
      <c r="D341" s="267">
        <v>1432</v>
      </c>
      <c r="E341" s="267">
        <v>1385</v>
      </c>
      <c r="F341" s="267">
        <v>1385</v>
      </c>
      <c r="G341" s="268"/>
      <c r="H341" s="269">
        <v>1.5</v>
      </c>
    </row>
    <row r="342" spans="1:8" s="13" customFormat="1" ht="12.75" customHeight="1" hidden="1" outlineLevel="1">
      <c r="A342" s="270"/>
      <c r="B342" s="271" t="s">
        <v>98</v>
      </c>
      <c r="C342" s="272" t="s">
        <v>670</v>
      </c>
      <c r="D342" s="273">
        <v>200</v>
      </c>
      <c r="E342" s="273">
        <v>200</v>
      </c>
      <c r="F342" s="273">
        <v>200</v>
      </c>
      <c r="G342" s="274"/>
      <c r="H342" s="275">
        <v>0.3</v>
      </c>
    </row>
    <row r="343" spans="1:8" s="13" customFormat="1" ht="12.75" customHeight="1" collapsed="1">
      <c r="A343" s="193" t="s">
        <v>297</v>
      </c>
      <c r="B343" s="20" t="s">
        <v>43</v>
      </c>
      <c r="C343" s="60"/>
      <c r="D343" s="131">
        <f>SUM(D344:D408)</f>
        <v>21455</v>
      </c>
      <c r="E343" s="131">
        <f>SUM(E344:E408)</f>
        <v>17602</v>
      </c>
      <c r="F343" s="131">
        <f>SUM(F344:F408)</f>
        <v>16968</v>
      </c>
      <c r="G343" s="131">
        <f>SUM(G344:G408)</f>
        <v>59</v>
      </c>
      <c r="H343" s="132"/>
    </row>
    <row r="344" spans="1:12" s="13" customFormat="1" ht="12.75" customHeight="1" hidden="1" outlineLevel="1">
      <c r="A344" s="221"/>
      <c r="B344" s="196" t="s">
        <v>168</v>
      </c>
      <c r="C344" s="189" t="s">
        <v>364</v>
      </c>
      <c r="D344" s="28">
        <v>120</v>
      </c>
      <c r="E344" s="28">
        <v>21</v>
      </c>
      <c r="F344" s="28">
        <v>21</v>
      </c>
      <c r="G344" s="28"/>
      <c r="H344" s="29">
        <v>2.3</v>
      </c>
      <c r="L344" s="209"/>
    </row>
    <row r="345" spans="1:8" s="13" customFormat="1" ht="12.75" customHeight="1" hidden="1" outlineLevel="1">
      <c r="A345" s="221"/>
      <c r="B345" s="43"/>
      <c r="C345" s="189" t="s">
        <v>368</v>
      </c>
      <c r="D345" s="28">
        <v>100</v>
      </c>
      <c r="E345" s="28">
        <v>47</v>
      </c>
      <c r="F345" s="28">
        <v>47</v>
      </c>
      <c r="G345" s="28"/>
      <c r="H345" s="29">
        <v>1.6</v>
      </c>
    </row>
    <row r="346" spans="1:8" s="13" customFormat="1" ht="12.75" customHeight="1" hidden="1" outlineLevel="1">
      <c r="A346" s="221"/>
      <c r="B346" s="43"/>
      <c r="C346" s="189" t="s">
        <v>373</v>
      </c>
      <c r="D346" s="28">
        <v>90</v>
      </c>
      <c r="E346" s="28">
        <v>11</v>
      </c>
      <c r="F346" s="28">
        <v>11</v>
      </c>
      <c r="G346" s="28"/>
      <c r="H346" s="29">
        <v>1.2</v>
      </c>
    </row>
    <row r="347" spans="1:8" s="13" customFormat="1" ht="12.75" customHeight="1" hidden="1" outlineLevel="1">
      <c r="A347" s="221"/>
      <c r="B347" s="43"/>
      <c r="C347" s="189" t="s">
        <v>374</v>
      </c>
      <c r="D347" s="28">
        <v>100</v>
      </c>
      <c r="E347" s="28">
        <v>45</v>
      </c>
      <c r="F347" s="28">
        <v>45</v>
      </c>
      <c r="G347" s="28"/>
      <c r="H347" s="29">
        <v>1.2</v>
      </c>
    </row>
    <row r="348" spans="1:8" s="13" customFormat="1" ht="12.75" customHeight="1" hidden="1" outlineLevel="1">
      <c r="A348" s="221"/>
      <c r="B348" s="43"/>
      <c r="C348" s="189" t="s">
        <v>374</v>
      </c>
      <c r="D348" s="28">
        <v>177</v>
      </c>
      <c r="E348" s="28">
        <v>125</v>
      </c>
      <c r="F348" s="28">
        <v>125</v>
      </c>
      <c r="G348" s="28"/>
      <c r="H348" s="29">
        <v>2.2</v>
      </c>
    </row>
    <row r="349" spans="1:8" s="13" customFormat="1" ht="12.75" customHeight="1" hidden="1" outlineLevel="1">
      <c r="A349" s="221"/>
      <c r="B349" s="43"/>
      <c r="C349" s="189" t="s">
        <v>374</v>
      </c>
      <c r="D349" s="28">
        <v>429</v>
      </c>
      <c r="E349" s="28">
        <v>398</v>
      </c>
      <c r="F349" s="28">
        <v>398</v>
      </c>
      <c r="G349" s="28"/>
      <c r="H349" s="29">
        <v>1.1</v>
      </c>
    </row>
    <row r="350" spans="1:8" s="13" customFormat="1" ht="12.75" customHeight="1" hidden="1" outlineLevel="1">
      <c r="A350" s="221"/>
      <c r="B350" s="43"/>
      <c r="C350" s="189" t="s">
        <v>365</v>
      </c>
      <c r="D350" s="28">
        <v>590</v>
      </c>
      <c r="E350" s="28">
        <v>405</v>
      </c>
      <c r="F350" s="28">
        <v>344</v>
      </c>
      <c r="G350" s="28"/>
      <c r="H350" s="29">
        <v>2</v>
      </c>
    </row>
    <row r="351" spans="1:8" s="13" customFormat="1" ht="12.75" customHeight="1" hidden="1" outlineLevel="1">
      <c r="A351" s="221"/>
      <c r="B351" s="43"/>
      <c r="C351" s="189" t="s">
        <v>375</v>
      </c>
      <c r="D351" s="28">
        <v>355</v>
      </c>
      <c r="E351" s="28">
        <v>256</v>
      </c>
      <c r="F351" s="28">
        <v>256</v>
      </c>
      <c r="G351" s="28"/>
      <c r="H351" s="29">
        <v>2.5</v>
      </c>
    </row>
    <row r="352" spans="1:8" s="13" customFormat="1" ht="12.75" customHeight="1" hidden="1" outlineLevel="1">
      <c r="A352" s="221"/>
      <c r="B352" s="43"/>
      <c r="C352" s="189" t="s">
        <v>376</v>
      </c>
      <c r="D352" s="28">
        <v>1020</v>
      </c>
      <c r="E352" s="28">
        <v>900</v>
      </c>
      <c r="F352" s="28">
        <v>900</v>
      </c>
      <c r="G352" s="28"/>
      <c r="H352" s="29">
        <v>3.5</v>
      </c>
    </row>
    <row r="353" spans="1:8" s="13" customFormat="1" ht="12.75" customHeight="1" hidden="1" outlineLevel="1">
      <c r="A353" s="221"/>
      <c r="B353" s="141" t="s">
        <v>180</v>
      </c>
      <c r="C353" s="189" t="s">
        <v>389</v>
      </c>
      <c r="D353" s="28"/>
      <c r="E353" s="28">
        <v>55</v>
      </c>
      <c r="F353" s="28">
        <v>55</v>
      </c>
      <c r="G353" s="28"/>
      <c r="H353" s="29">
        <v>0.4</v>
      </c>
    </row>
    <row r="354" spans="1:8" s="13" customFormat="1" ht="12.75" customHeight="1" hidden="1" outlineLevel="1">
      <c r="A354" s="221"/>
      <c r="B354" s="43"/>
      <c r="C354" s="189" t="s">
        <v>374</v>
      </c>
      <c r="D354" s="28"/>
      <c r="E354" s="28">
        <v>50</v>
      </c>
      <c r="F354" s="28">
        <v>50</v>
      </c>
      <c r="G354" s="28"/>
      <c r="H354" s="29">
        <v>1.3</v>
      </c>
    </row>
    <row r="355" spans="1:8" s="13" customFormat="1" ht="12.75" customHeight="1" hidden="1" outlineLevel="1">
      <c r="A355" s="221"/>
      <c r="B355" s="208" t="s">
        <v>194</v>
      </c>
      <c r="C355" s="189" t="s">
        <v>414</v>
      </c>
      <c r="D355" s="28">
        <v>200</v>
      </c>
      <c r="E355" s="28">
        <v>160</v>
      </c>
      <c r="F355" s="28">
        <v>160</v>
      </c>
      <c r="G355" s="28">
        <v>0</v>
      </c>
      <c r="H355" s="29">
        <v>0.7</v>
      </c>
    </row>
    <row r="356" spans="1:8" s="13" customFormat="1" ht="12.75" customHeight="1" hidden="1" outlineLevel="1">
      <c r="A356" s="221"/>
      <c r="B356" s="43"/>
      <c r="C356" s="189" t="s">
        <v>413</v>
      </c>
      <c r="D356" s="28">
        <v>71</v>
      </c>
      <c r="E356" s="28">
        <v>71</v>
      </c>
      <c r="F356" s="28">
        <v>71</v>
      </c>
      <c r="G356" s="28">
        <v>0</v>
      </c>
      <c r="H356" s="29">
        <v>0.35</v>
      </c>
    </row>
    <row r="357" spans="1:8" s="13" customFormat="1" ht="12.75" customHeight="1" hidden="1" outlineLevel="1">
      <c r="A357" s="221"/>
      <c r="B357" s="43"/>
      <c r="C357" s="189" t="s">
        <v>402</v>
      </c>
      <c r="D357" s="28">
        <v>230</v>
      </c>
      <c r="E357" s="28">
        <v>230</v>
      </c>
      <c r="F357" s="28">
        <v>230</v>
      </c>
      <c r="G357" s="28">
        <v>0</v>
      </c>
      <c r="H357" s="29">
        <v>0.7</v>
      </c>
    </row>
    <row r="358" spans="1:8" s="13" customFormat="1" ht="12.75" customHeight="1" hidden="1" outlineLevel="1">
      <c r="A358" s="221"/>
      <c r="B358" s="43"/>
      <c r="C358" s="189" t="s">
        <v>403</v>
      </c>
      <c r="D358" s="28">
        <v>70</v>
      </c>
      <c r="E358" s="28">
        <v>70</v>
      </c>
      <c r="F358" s="28">
        <v>70</v>
      </c>
      <c r="G358" s="28">
        <v>0</v>
      </c>
      <c r="H358" s="29">
        <v>1.3</v>
      </c>
    </row>
    <row r="359" spans="1:8" s="13" customFormat="1" ht="12.75" customHeight="1" hidden="1" outlineLevel="1">
      <c r="A359" s="221"/>
      <c r="B359" s="43"/>
      <c r="C359" s="189" t="s">
        <v>374</v>
      </c>
      <c r="D359" s="28">
        <v>248</v>
      </c>
      <c r="E359" s="28">
        <v>248</v>
      </c>
      <c r="F359" s="28">
        <v>225</v>
      </c>
      <c r="G359" s="28">
        <v>0</v>
      </c>
      <c r="H359" s="29">
        <v>1.3</v>
      </c>
    </row>
    <row r="360" spans="1:8" s="13" customFormat="1" ht="12.75" customHeight="1" hidden="1" outlineLevel="1">
      <c r="A360" s="221"/>
      <c r="B360" s="43"/>
      <c r="C360" s="189" t="s">
        <v>381</v>
      </c>
      <c r="D360" s="28">
        <v>183</v>
      </c>
      <c r="E360" s="28">
        <v>183</v>
      </c>
      <c r="F360" s="28">
        <v>183</v>
      </c>
      <c r="G360" s="28">
        <v>0</v>
      </c>
      <c r="H360" s="276">
        <v>1.284153005464481</v>
      </c>
    </row>
    <row r="361" spans="1:8" s="13" customFormat="1" ht="12.75" customHeight="1" hidden="1" outlineLevel="1">
      <c r="A361" s="221"/>
      <c r="B361" s="43"/>
      <c r="C361" s="189" t="s">
        <v>371</v>
      </c>
      <c r="D361" s="28">
        <v>2148</v>
      </c>
      <c r="E361" s="28">
        <v>2045</v>
      </c>
      <c r="F361" s="28">
        <v>2043</v>
      </c>
      <c r="G361" s="28">
        <v>0</v>
      </c>
      <c r="H361" s="276">
        <v>1.6065525672371639</v>
      </c>
    </row>
    <row r="362" spans="1:8" s="13" customFormat="1" ht="12.75" customHeight="1" hidden="1" outlineLevel="1">
      <c r="A362" s="221"/>
      <c r="B362" s="43" t="s">
        <v>260</v>
      </c>
      <c r="C362" s="189" t="s">
        <v>403</v>
      </c>
      <c r="D362" s="28">
        <v>563</v>
      </c>
      <c r="E362" s="28">
        <v>563</v>
      </c>
      <c r="F362" s="28">
        <v>563</v>
      </c>
      <c r="G362" s="28"/>
      <c r="H362" s="276">
        <v>1.6650088809946713</v>
      </c>
    </row>
    <row r="363" spans="1:8" s="13" customFormat="1" ht="12.75" customHeight="1" hidden="1" outlineLevel="1">
      <c r="A363" s="221"/>
      <c r="B363" s="43"/>
      <c r="C363" s="189" t="s">
        <v>381</v>
      </c>
      <c r="D363" s="28">
        <v>288</v>
      </c>
      <c r="E363" s="28">
        <v>288</v>
      </c>
      <c r="F363" s="28">
        <v>288</v>
      </c>
      <c r="G363" s="28"/>
      <c r="H363" s="276">
        <v>2.3</v>
      </c>
    </row>
    <row r="364" spans="1:8" s="13" customFormat="1" ht="12.75" customHeight="1" hidden="1" outlineLevel="1">
      <c r="A364" s="221"/>
      <c r="B364" s="43"/>
      <c r="C364" s="189" t="s">
        <v>380</v>
      </c>
      <c r="D364" s="28">
        <v>70</v>
      </c>
      <c r="E364" s="28">
        <v>70</v>
      </c>
      <c r="F364" s="28"/>
      <c r="G364" s="28"/>
      <c r="H364" s="276">
        <v>0.2</v>
      </c>
    </row>
    <row r="365" spans="1:8" s="13" customFormat="1" ht="12.75" customHeight="1" hidden="1" outlineLevel="1">
      <c r="A365" s="221"/>
      <c r="B365" s="43"/>
      <c r="C365" s="189" t="s">
        <v>385</v>
      </c>
      <c r="D365" s="28">
        <v>56</v>
      </c>
      <c r="E365" s="28">
        <v>56</v>
      </c>
      <c r="F365" s="28">
        <v>56</v>
      </c>
      <c r="G365" s="28"/>
      <c r="H365" s="276">
        <v>0.7</v>
      </c>
    </row>
    <row r="366" spans="1:8" s="13" customFormat="1" ht="12.75" customHeight="1" hidden="1" outlineLevel="1">
      <c r="A366" s="221"/>
      <c r="B366" s="43"/>
      <c r="C366" s="189" t="s">
        <v>373</v>
      </c>
      <c r="D366" s="28">
        <v>300</v>
      </c>
      <c r="E366" s="28">
        <v>270</v>
      </c>
      <c r="F366" s="28"/>
      <c r="G366" s="28">
        <v>0</v>
      </c>
      <c r="H366" s="276">
        <v>0.4</v>
      </c>
    </row>
    <row r="367" spans="1:8" s="13" customFormat="1" ht="12.75" customHeight="1" hidden="1" outlineLevel="1">
      <c r="A367" s="221"/>
      <c r="B367" s="43"/>
      <c r="C367" s="189" t="s">
        <v>374</v>
      </c>
      <c r="D367" s="28">
        <v>461</v>
      </c>
      <c r="E367" s="28">
        <v>382</v>
      </c>
      <c r="F367" s="28">
        <v>366</v>
      </c>
      <c r="G367" s="28"/>
      <c r="H367" s="276">
        <v>0.4424607329842932</v>
      </c>
    </row>
    <row r="368" spans="1:8" s="13" customFormat="1" ht="12.75" customHeight="1" hidden="1" outlineLevel="1">
      <c r="A368" s="221"/>
      <c r="B368" s="43"/>
      <c r="C368" s="189" t="s">
        <v>367</v>
      </c>
      <c r="D368" s="28">
        <v>423</v>
      </c>
      <c r="E368" s="28">
        <v>409</v>
      </c>
      <c r="F368" s="28">
        <v>409</v>
      </c>
      <c r="G368" s="28"/>
      <c r="H368" s="276">
        <v>0.8425427872860636</v>
      </c>
    </row>
    <row r="369" spans="1:8" s="13" customFormat="1" ht="12.75" customHeight="1" hidden="1" outlineLevel="1">
      <c r="A369" s="221"/>
      <c r="B369" s="43"/>
      <c r="C369" s="189" t="s">
        <v>376</v>
      </c>
      <c r="D369" s="28">
        <v>20</v>
      </c>
      <c r="E369" s="28">
        <v>19</v>
      </c>
      <c r="F369" s="28"/>
      <c r="G369" s="28">
        <v>19</v>
      </c>
      <c r="H369" s="276">
        <v>1.3</v>
      </c>
    </row>
    <row r="370" spans="1:8" s="13" customFormat="1" ht="12.75" customHeight="1" hidden="1" outlineLevel="1">
      <c r="A370" s="221"/>
      <c r="B370" s="43"/>
      <c r="C370" s="189" t="s">
        <v>642</v>
      </c>
      <c r="D370" s="28">
        <v>8</v>
      </c>
      <c r="E370" s="28">
        <v>8</v>
      </c>
      <c r="F370" s="28">
        <v>8</v>
      </c>
      <c r="G370" s="28"/>
      <c r="H370" s="276">
        <v>3.5</v>
      </c>
    </row>
    <row r="371" spans="1:8" s="13" customFormat="1" ht="12.75" customHeight="1" hidden="1" outlineLevel="1">
      <c r="A371" s="221"/>
      <c r="B371" s="43"/>
      <c r="C371" s="189" t="s">
        <v>372</v>
      </c>
      <c r="D371" s="28">
        <v>220</v>
      </c>
      <c r="E371" s="28">
        <v>170</v>
      </c>
      <c r="F371" s="28">
        <v>50</v>
      </c>
      <c r="G371" s="28"/>
      <c r="H371" s="276">
        <v>0.5294117647058824</v>
      </c>
    </row>
    <row r="372" spans="1:8" s="13" customFormat="1" ht="12.75" customHeight="1" hidden="1" outlineLevel="1">
      <c r="A372" s="221"/>
      <c r="B372" s="43"/>
      <c r="C372" s="189" t="s">
        <v>396</v>
      </c>
      <c r="D372" s="28">
        <v>64</v>
      </c>
      <c r="E372" s="28">
        <v>64</v>
      </c>
      <c r="F372" s="28">
        <v>51</v>
      </c>
      <c r="G372" s="28"/>
      <c r="H372" s="29">
        <v>0.5</v>
      </c>
    </row>
    <row r="373" spans="1:8" s="13" customFormat="1" ht="12.75" customHeight="1" hidden="1" outlineLevel="1">
      <c r="A373" s="221"/>
      <c r="B373" s="43"/>
      <c r="C373" s="189" t="s">
        <v>365</v>
      </c>
      <c r="D373" s="28">
        <v>2355</v>
      </c>
      <c r="E373" s="28">
        <v>2284</v>
      </c>
      <c r="F373" s="28">
        <v>2284</v>
      </c>
      <c r="G373" s="28"/>
      <c r="H373" s="29">
        <v>1.8</v>
      </c>
    </row>
    <row r="374" spans="1:8" s="13" customFormat="1" ht="12.75" customHeight="1" hidden="1" outlineLevel="1">
      <c r="A374" s="221"/>
      <c r="B374" s="43"/>
      <c r="C374" s="189" t="s">
        <v>546</v>
      </c>
      <c r="D374" s="28">
        <v>150</v>
      </c>
      <c r="E374" s="28">
        <v>100</v>
      </c>
      <c r="F374" s="28">
        <v>100</v>
      </c>
      <c r="G374" s="28"/>
      <c r="H374" s="29">
        <v>0.6</v>
      </c>
    </row>
    <row r="375" spans="1:8" s="13" customFormat="1" ht="12.75" customHeight="1" hidden="1" outlineLevel="1">
      <c r="A375" s="221"/>
      <c r="B375" s="26" t="s">
        <v>248</v>
      </c>
      <c r="C375" s="189" t="s">
        <v>414</v>
      </c>
      <c r="D375" s="28">
        <v>343</v>
      </c>
      <c r="E375" s="28">
        <v>260</v>
      </c>
      <c r="F375" s="28">
        <v>260</v>
      </c>
      <c r="G375" s="28">
        <v>0</v>
      </c>
      <c r="H375" s="29">
        <v>0.4</v>
      </c>
    </row>
    <row r="376" spans="1:8" s="13" customFormat="1" ht="12.75" customHeight="1" hidden="1" outlineLevel="1">
      <c r="A376" s="221"/>
      <c r="B376" s="43"/>
      <c r="C376" s="189" t="s">
        <v>413</v>
      </c>
      <c r="D376" s="28">
        <v>1026</v>
      </c>
      <c r="E376" s="28">
        <v>828</v>
      </c>
      <c r="F376" s="28">
        <v>828</v>
      </c>
      <c r="G376" s="28">
        <v>0</v>
      </c>
      <c r="H376" s="29">
        <v>0.6</v>
      </c>
    </row>
    <row r="377" spans="1:8" s="13" customFormat="1" ht="12.75" customHeight="1" hidden="1" outlineLevel="1">
      <c r="A377" s="221"/>
      <c r="B377" s="43"/>
      <c r="C377" s="189" t="s">
        <v>403</v>
      </c>
      <c r="D377" s="28">
        <v>500</v>
      </c>
      <c r="E377" s="28">
        <v>3</v>
      </c>
      <c r="F377" s="28">
        <v>3</v>
      </c>
      <c r="G377" s="28">
        <v>0</v>
      </c>
      <c r="H377" s="29">
        <v>1.7</v>
      </c>
    </row>
    <row r="378" spans="1:8" s="13" customFormat="1" ht="12.75" customHeight="1" hidden="1" outlineLevel="1">
      <c r="A378" s="221"/>
      <c r="B378" s="43"/>
      <c r="C378" s="189" t="s">
        <v>381</v>
      </c>
      <c r="D378" s="28">
        <v>250</v>
      </c>
      <c r="E378" s="28">
        <v>30</v>
      </c>
      <c r="F378" s="28">
        <v>30</v>
      </c>
      <c r="G378" s="28">
        <v>0</v>
      </c>
      <c r="H378" s="29">
        <v>2.1</v>
      </c>
    </row>
    <row r="379" spans="1:8" s="13" customFormat="1" ht="12.75" customHeight="1" hidden="1" outlineLevel="1">
      <c r="A379" s="221"/>
      <c r="B379" s="43"/>
      <c r="C379" s="189" t="s">
        <v>404</v>
      </c>
      <c r="D379" s="28">
        <v>110</v>
      </c>
      <c r="E379" s="28">
        <v>7</v>
      </c>
      <c r="F379" s="28">
        <v>7</v>
      </c>
      <c r="G379" s="28">
        <v>0</v>
      </c>
      <c r="H379" s="29">
        <v>2.3</v>
      </c>
    </row>
    <row r="380" spans="1:8" s="13" customFormat="1" ht="12.75" customHeight="1" hidden="1" outlineLevel="1">
      <c r="A380" s="221"/>
      <c r="B380" s="43"/>
      <c r="C380" s="189" t="s">
        <v>411</v>
      </c>
      <c r="D380" s="28">
        <v>133</v>
      </c>
      <c r="E380" s="28">
        <v>132</v>
      </c>
      <c r="F380" s="28">
        <v>132</v>
      </c>
      <c r="G380" s="28">
        <v>0</v>
      </c>
      <c r="H380" s="29" t="s">
        <v>549</v>
      </c>
    </row>
    <row r="381" spans="1:8" s="13" customFormat="1" ht="12.75" customHeight="1" hidden="1" outlineLevel="1">
      <c r="A381" s="221"/>
      <c r="B381" s="43"/>
      <c r="C381" s="189" t="s">
        <v>542</v>
      </c>
      <c r="D381" s="28">
        <v>31</v>
      </c>
      <c r="E381" s="28">
        <v>31</v>
      </c>
      <c r="F381" s="28">
        <v>31</v>
      </c>
      <c r="G381" s="28">
        <v>0</v>
      </c>
      <c r="H381" s="29" t="s">
        <v>550</v>
      </c>
    </row>
    <row r="382" spans="1:8" s="13" customFormat="1" ht="12.75" customHeight="1" hidden="1" outlineLevel="1">
      <c r="A382" s="221"/>
      <c r="B382" s="43"/>
      <c r="C382" s="189" t="s">
        <v>551</v>
      </c>
      <c r="D382" s="28">
        <v>200</v>
      </c>
      <c r="E382" s="28">
        <v>200</v>
      </c>
      <c r="F382" s="28">
        <v>200</v>
      </c>
      <c r="G382" s="28">
        <v>0</v>
      </c>
      <c r="H382" s="29" t="s">
        <v>552</v>
      </c>
    </row>
    <row r="383" spans="1:8" s="13" customFormat="1" ht="12.75" customHeight="1" hidden="1" outlineLevel="1">
      <c r="A383" s="221"/>
      <c r="B383" s="43"/>
      <c r="C383" s="189" t="s">
        <v>380</v>
      </c>
      <c r="D383" s="28">
        <v>104</v>
      </c>
      <c r="E383" s="28">
        <v>87</v>
      </c>
      <c r="F383" s="28">
        <v>87</v>
      </c>
      <c r="G383" s="28">
        <v>0</v>
      </c>
      <c r="H383" s="29">
        <v>0.2</v>
      </c>
    </row>
    <row r="384" spans="1:8" s="13" customFormat="1" ht="12.75" customHeight="1" hidden="1" outlineLevel="1">
      <c r="A384" s="221"/>
      <c r="B384" s="43"/>
      <c r="C384" s="189" t="s">
        <v>385</v>
      </c>
      <c r="D384" s="28">
        <v>200</v>
      </c>
      <c r="E384" s="28">
        <v>21</v>
      </c>
      <c r="F384" s="28">
        <v>21</v>
      </c>
      <c r="G384" s="28">
        <v>0</v>
      </c>
      <c r="H384" s="29">
        <v>0.6</v>
      </c>
    </row>
    <row r="385" spans="1:8" s="13" customFormat="1" ht="12.75" customHeight="1" hidden="1" outlineLevel="1">
      <c r="A385" s="221"/>
      <c r="B385" s="43"/>
      <c r="C385" s="189" t="s">
        <v>373</v>
      </c>
      <c r="D385" s="28">
        <v>100</v>
      </c>
      <c r="E385" s="28">
        <v>48</v>
      </c>
      <c r="F385" s="28">
        <v>48</v>
      </c>
      <c r="G385" s="28">
        <v>0</v>
      </c>
      <c r="H385" s="29">
        <v>0.65</v>
      </c>
    </row>
    <row r="386" spans="1:8" s="13" customFormat="1" ht="12.75" customHeight="1" hidden="1" outlineLevel="1">
      <c r="A386" s="221"/>
      <c r="B386" s="43"/>
      <c r="C386" s="189" t="s">
        <v>374</v>
      </c>
      <c r="D386" s="28">
        <v>515</v>
      </c>
      <c r="E386" s="28">
        <v>302</v>
      </c>
      <c r="F386" s="28">
        <v>302</v>
      </c>
      <c r="G386" s="28">
        <v>0</v>
      </c>
      <c r="H386" s="29">
        <v>1.8</v>
      </c>
    </row>
    <row r="387" spans="1:8" s="13" customFormat="1" ht="12.75" customHeight="1" hidden="1" outlineLevel="1">
      <c r="A387" s="221"/>
      <c r="B387" s="43"/>
      <c r="C387" s="189" t="s">
        <v>367</v>
      </c>
      <c r="D387" s="28">
        <v>0</v>
      </c>
      <c r="E387" s="28">
        <v>4</v>
      </c>
      <c r="F387" s="28">
        <v>4</v>
      </c>
      <c r="G387" s="28">
        <v>0</v>
      </c>
      <c r="H387" s="29">
        <v>1.1</v>
      </c>
    </row>
    <row r="388" spans="1:8" s="13" customFormat="1" ht="12.75" customHeight="1" hidden="1" outlineLevel="1">
      <c r="A388" s="221"/>
      <c r="B388" s="43"/>
      <c r="C388" s="189" t="s">
        <v>470</v>
      </c>
      <c r="D388" s="28">
        <v>0</v>
      </c>
      <c r="E388" s="28">
        <v>8</v>
      </c>
      <c r="F388" s="28">
        <v>8</v>
      </c>
      <c r="G388" s="28">
        <v>0</v>
      </c>
      <c r="H388" s="29">
        <v>1.1</v>
      </c>
    </row>
    <row r="389" spans="1:8" s="13" customFormat="1" ht="12.75" customHeight="1" hidden="1" outlineLevel="1">
      <c r="A389" s="221"/>
      <c r="B389" s="43"/>
      <c r="C389" s="189" t="s">
        <v>553</v>
      </c>
      <c r="D389" s="28">
        <v>0</v>
      </c>
      <c r="E389" s="28">
        <v>165</v>
      </c>
      <c r="F389" s="28">
        <v>165</v>
      </c>
      <c r="G389" s="28">
        <v>0</v>
      </c>
      <c r="H389" s="29">
        <v>2</v>
      </c>
    </row>
    <row r="390" spans="1:8" s="13" customFormat="1" ht="12.75" customHeight="1" hidden="1" outlineLevel="1">
      <c r="A390" s="221"/>
      <c r="B390" s="43"/>
      <c r="C390" s="189" t="s">
        <v>554</v>
      </c>
      <c r="D390" s="28">
        <v>0</v>
      </c>
      <c r="E390" s="28">
        <v>440</v>
      </c>
      <c r="F390" s="28">
        <v>440</v>
      </c>
      <c r="G390" s="28">
        <v>0</v>
      </c>
      <c r="H390" s="29">
        <v>2</v>
      </c>
    </row>
    <row r="391" spans="1:8" s="13" customFormat="1" ht="12.75" customHeight="1" hidden="1" outlineLevel="1">
      <c r="A391" s="221"/>
      <c r="B391" s="43"/>
      <c r="C391" s="189" t="s">
        <v>555</v>
      </c>
      <c r="D391" s="28">
        <v>101</v>
      </c>
      <c r="E391" s="28">
        <v>89</v>
      </c>
      <c r="F391" s="28">
        <v>89</v>
      </c>
      <c r="G391" s="28">
        <v>0</v>
      </c>
      <c r="H391" s="29" t="s">
        <v>543</v>
      </c>
    </row>
    <row r="392" spans="1:8" s="13" customFormat="1" ht="12.75" customHeight="1" hidden="1" outlineLevel="1">
      <c r="A392" s="221"/>
      <c r="B392" s="43"/>
      <c r="C392" s="189" t="s">
        <v>556</v>
      </c>
      <c r="D392" s="28">
        <v>280</v>
      </c>
      <c r="E392" s="28">
        <v>200</v>
      </c>
      <c r="F392" s="28">
        <v>200</v>
      </c>
      <c r="G392" s="28">
        <v>0</v>
      </c>
      <c r="H392" s="29">
        <v>0.2</v>
      </c>
    </row>
    <row r="393" spans="1:8" s="13" customFormat="1" ht="12.75" customHeight="1" hidden="1" outlineLevel="1">
      <c r="A393" s="195"/>
      <c r="B393" s="212" t="s">
        <v>98</v>
      </c>
      <c r="C393" s="27" t="s">
        <v>670</v>
      </c>
      <c r="D393" s="154">
        <v>955</v>
      </c>
      <c r="E393" s="154">
        <v>821</v>
      </c>
      <c r="F393" s="154">
        <v>821</v>
      </c>
      <c r="G393" s="154"/>
      <c r="H393" s="155">
        <v>0.3</v>
      </c>
    </row>
    <row r="394" spans="1:8" s="13" customFormat="1" ht="12.75" customHeight="1" hidden="1" outlineLevel="1">
      <c r="A394" s="195"/>
      <c r="B394" s="43"/>
      <c r="C394" s="189" t="s">
        <v>687</v>
      </c>
      <c r="D394" s="224">
        <v>34</v>
      </c>
      <c r="E394" s="224">
        <v>32</v>
      </c>
      <c r="F394" s="224">
        <v>32</v>
      </c>
      <c r="G394" s="224"/>
      <c r="H394" s="225">
        <v>0.6</v>
      </c>
    </row>
    <row r="395" spans="1:8" s="13" customFormat="1" ht="12.75" hidden="1" outlineLevel="1">
      <c r="A395" s="195"/>
      <c r="B395" s="43"/>
      <c r="C395" s="189" t="s">
        <v>677</v>
      </c>
      <c r="D395" s="224">
        <v>116</v>
      </c>
      <c r="E395" s="154">
        <v>116</v>
      </c>
      <c r="F395" s="154">
        <v>116</v>
      </c>
      <c r="G395" s="154"/>
      <c r="H395" s="155">
        <v>1.8</v>
      </c>
    </row>
    <row r="396" spans="1:8" s="13" customFormat="1" ht="12.75" hidden="1" outlineLevel="1">
      <c r="A396" s="195"/>
      <c r="B396" s="43"/>
      <c r="C396" s="189" t="s">
        <v>688</v>
      </c>
      <c r="D396" s="28">
        <v>250</v>
      </c>
      <c r="E396" s="28">
        <v>204</v>
      </c>
      <c r="F396" s="28">
        <v>204</v>
      </c>
      <c r="G396" s="28"/>
      <c r="H396" s="29">
        <v>1</v>
      </c>
    </row>
    <row r="397" spans="1:8" s="13" customFormat="1" ht="12.75" hidden="1" outlineLevel="1">
      <c r="A397" s="195"/>
      <c r="B397" s="43"/>
      <c r="C397" s="189" t="s">
        <v>665</v>
      </c>
      <c r="D397" s="224">
        <v>1510</v>
      </c>
      <c r="E397" s="224">
        <v>1466</v>
      </c>
      <c r="F397" s="224">
        <v>1466</v>
      </c>
      <c r="G397" s="224"/>
      <c r="H397" s="225">
        <v>0.75</v>
      </c>
    </row>
    <row r="398" spans="1:8" s="13" customFormat="1" ht="12.75" hidden="1" outlineLevel="1">
      <c r="A398" s="195"/>
      <c r="B398" s="43"/>
      <c r="C398" s="189" t="s">
        <v>678</v>
      </c>
      <c r="D398" s="154">
        <v>522</v>
      </c>
      <c r="E398" s="154">
        <v>432</v>
      </c>
      <c r="F398" s="154">
        <v>432</v>
      </c>
      <c r="G398" s="154"/>
      <c r="H398" s="155">
        <v>1.5</v>
      </c>
    </row>
    <row r="399" spans="1:8" s="13" customFormat="1" ht="12.75" hidden="1" outlineLevel="1">
      <c r="A399" s="195"/>
      <c r="B399" s="43"/>
      <c r="C399" s="189" t="s">
        <v>671</v>
      </c>
      <c r="D399" s="224">
        <v>817</v>
      </c>
      <c r="E399" s="154">
        <v>802</v>
      </c>
      <c r="F399" s="154">
        <v>802</v>
      </c>
      <c r="G399" s="154"/>
      <c r="H399" s="190">
        <v>1.6</v>
      </c>
    </row>
    <row r="400" spans="1:8" s="13" customFormat="1" ht="12.75" hidden="1" outlineLevel="1">
      <c r="A400" s="195"/>
      <c r="B400" s="43"/>
      <c r="C400" s="27" t="s">
        <v>672</v>
      </c>
      <c r="D400" s="28">
        <v>1000</v>
      </c>
      <c r="E400" s="28">
        <v>103</v>
      </c>
      <c r="F400" s="28">
        <v>103</v>
      </c>
      <c r="G400" s="28"/>
      <c r="H400" s="29">
        <v>2</v>
      </c>
    </row>
    <row r="401" spans="1:8" s="13" customFormat="1" ht="12.75" hidden="1" outlineLevel="1">
      <c r="A401" s="195"/>
      <c r="B401" s="43"/>
      <c r="C401" s="189" t="s">
        <v>673</v>
      </c>
      <c r="D401" s="224">
        <v>50</v>
      </c>
      <c r="E401" s="154">
        <v>40</v>
      </c>
      <c r="F401" s="154"/>
      <c r="G401" s="154">
        <v>40</v>
      </c>
      <c r="H401" s="190">
        <v>2.35</v>
      </c>
    </row>
    <row r="402" spans="1:8" s="13" customFormat="1" ht="12.75" hidden="1" outlineLevel="1">
      <c r="A402" s="195"/>
      <c r="B402" s="43"/>
      <c r="C402" s="189" t="s">
        <v>682</v>
      </c>
      <c r="D402" s="154">
        <v>50</v>
      </c>
      <c r="E402" s="154">
        <v>10</v>
      </c>
      <c r="F402" s="154">
        <v>10</v>
      </c>
      <c r="G402" s="154"/>
      <c r="H402" s="155">
        <v>2</v>
      </c>
    </row>
    <row r="403" spans="1:8" s="13" customFormat="1" ht="12.75" hidden="1" outlineLevel="1">
      <c r="A403" s="195"/>
      <c r="B403" s="43"/>
      <c r="C403" s="189" t="s">
        <v>674</v>
      </c>
      <c r="D403" s="154">
        <v>191</v>
      </c>
      <c r="E403" s="154">
        <v>191</v>
      </c>
      <c r="F403" s="154">
        <v>191</v>
      </c>
      <c r="G403" s="154"/>
      <c r="H403" s="155">
        <v>2.5</v>
      </c>
    </row>
    <row r="404" spans="1:8" s="13" customFormat="1" ht="12.75" hidden="1" outlineLevel="1">
      <c r="A404" s="195"/>
      <c r="B404" s="43"/>
      <c r="C404" s="189" t="s">
        <v>689</v>
      </c>
      <c r="D404" s="224">
        <v>550</v>
      </c>
      <c r="E404" s="224">
        <v>358</v>
      </c>
      <c r="F404" s="224">
        <v>358</v>
      </c>
      <c r="G404" s="224"/>
      <c r="H404" s="225">
        <v>1.65</v>
      </c>
    </row>
    <row r="405" spans="1:8" s="13" customFormat="1" ht="12.75" hidden="1" outlineLevel="1">
      <c r="A405" s="195"/>
      <c r="B405" s="43"/>
      <c r="C405" s="189" t="s">
        <v>690</v>
      </c>
      <c r="D405" s="224">
        <v>200</v>
      </c>
      <c r="E405" s="224">
        <v>46</v>
      </c>
      <c r="F405" s="224">
        <v>46</v>
      </c>
      <c r="G405" s="224"/>
      <c r="H405" s="277">
        <v>3</v>
      </c>
    </row>
    <row r="406" spans="1:8" s="13" customFormat="1" ht="12.75" hidden="1" outlineLevel="1">
      <c r="A406" s="195"/>
      <c r="B406" s="43"/>
      <c r="C406" s="189" t="s">
        <v>675</v>
      </c>
      <c r="D406" s="224">
        <v>48</v>
      </c>
      <c r="E406" s="224">
        <v>48</v>
      </c>
      <c r="F406" s="224">
        <v>48</v>
      </c>
      <c r="G406" s="224"/>
      <c r="H406" s="262">
        <v>4</v>
      </c>
    </row>
    <row r="407" spans="1:8" s="13" customFormat="1" ht="12.75" hidden="1" outlineLevel="1">
      <c r="A407" s="195"/>
      <c r="B407" s="43"/>
      <c r="C407" s="189" t="s">
        <v>667</v>
      </c>
      <c r="D407" s="154">
        <v>90</v>
      </c>
      <c r="E407" s="154">
        <v>28</v>
      </c>
      <c r="F407" s="154">
        <v>28</v>
      </c>
      <c r="G407" s="154"/>
      <c r="H407" s="190">
        <v>0.3</v>
      </c>
    </row>
    <row r="408" spans="1:8" s="13" customFormat="1" ht="12.75" hidden="1" outlineLevel="1">
      <c r="A408" s="201"/>
      <c r="B408" s="44"/>
      <c r="C408" s="40" t="s">
        <v>679</v>
      </c>
      <c r="D408" s="157">
        <v>70</v>
      </c>
      <c r="E408" s="157">
        <v>47</v>
      </c>
      <c r="F408" s="157">
        <v>47</v>
      </c>
      <c r="G408" s="157"/>
      <c r="H408" s="278">
        <v>1.9</v>
      </c>
    </row>
    <row r="409" spans="1:8" s="13" customFormat="1" ht="12.75" collapsed="1">
      <c r="A409" s="195" t="s">
        <v>298</v>
      </c>
      <c r="B409" s="58" t="s">
        <v>196</v>
      </c>
      <c r="C409" s="189"/>
      <c r="D409" s="279">
        <f>SUM(D410:D414)</f>
        <v>572</v>
      </c>
      <c r="E409" s="279">
        <f>SUM(E410:E414)</f>
        <v>323</v>
      </c>
      <c r="F409" s="279">
        <f>SUM(F410:F414)</f>
        <v>315</v>
      </c>
      <c r="G409" s="279">
        <f>SUM(G410:G414)</f>
        <v>0</v>
      </c>
      <c r="H409" s="225"/>
    </row>
    <row r="410" spans="1:8" s="13" customFormat="1" ht="12.75" hidden="1" outlineLevel="1">
      <c r="A410" s="195"/>
      <c r="B410" s="208" t="s">
        <v>194</v>
      </c>
      <c r="C410" s="189" t="s">
        <v>374</v>
      </c>
      <c r="D410" s="224">
        <v>109</v>
      </c>
      <c r="E410" s="224">
        <v>109</v>
      </c>
      <c r="F410" s="224">
        <v>101</v>
      </c>
      <c r="G410" s="224">
        <v>0</v>
      </c>
      <c r="H410" s="225">
        <v>1</v>
      </c>
    </row>
    <row r="411" spans="1:8" s="13" customFormat="1" ht="12.75" hidden="1" outlineLevel="1">
      <c r="A411" s="195"/>
      <c r="B411" s="43"/>
      <c r="C411" s="189"/>
      <c r="D411" s="224"/>
      <c r="E411" s="224"/>
      <c r="F411" s="224"/>
      <c r="G411" s="224"/>
      <c r="H411" s="225"/>
    </row>
    <row r="412" spans="1:8" s="13" customFormat="1" ht="12.75" hidden="1" outlineLevel="1">
      <c r="A412" s="195"/>
      <c r="B412" s="26" t="s">
        <v>248</v>
      </c>
      <c r="C412" s="189" t="s">
        <v>403</v>
      </c>
      <c r="D412" s="224">
        <v>140</v>
      </c>
      <c r="E412" s="224">
        <v>28</v>
      </c>
      <c r="F412" s="224">
        <v>28</v>
      </c>
      <c r="G412" s="224">
        <v>0</v>
      </c>
      <c r="H412" s="225" t="s">
        <v>557</v>
      </c>
    </row>
    <row r="413" spans="1:8" s="13" customFormat="1" ht="12.75" hidden="1" outlineLevel="1">
      <c r="A413" s="195"/>
      <c r="B413" s="43"/>
      <c r="C413" s="189" t="s">
        <v>416</v>
      </c>
      <c r="D413" s="224">
        <v>23</v>
      </c>
      <c r="E413" s="224">
        <v>22</v>
      </c>
      <c r="F413" s="224">
        <v>22</v>
      </c>
      <c r="G413" s="224">
        <v>0</v>
      </c>
      <c r="H413" s="225">
        <v>4</v>
      </c>
    </row>
    <row r="414" spans="1:8" s="13" customFormat="1" ht="12.75" hidden="1" outlineLevel="1">
      <c r="A414" s="195"/>
      <c r="B414" s="43"/>
      <c r="C414" s="189" t="s">
        <v>396</v>
      </c>
      <c r="D414" s="224">
        <v>300</v>
      </c>
      <c r="E414" s="224">
        <v>164</v>
      </c>
      <c r="F414" s="224">
        <v>164</v>
      </c>
      <c r="G414" s="224">
        <v>0</v>
      </c>
      <c r="H414" s="225">
        <v>1.5</v>
      </c>
    </row>
    <row r="415" spans="1:8" s="13" customFormat="1" ht="12.75" collapsed="1">
      <c r="A415" s="193" t="s">
        <v>299</v>
      </c>
      <c r="B415" s="20" t="s">
        <v>44</v>
      </c>
      <c r="C415" s="60"/>
      <c r="D415" s="131">
        <f>SUM(D416:D457)</f>
        <v>9818</v>
      </c>
      <c r="E415" s="131">
        <f>SUM(E416:E457)</f>
        <v>8313</v>
      </c>
      <c r="F415" s="131">
        <f>SUM(F416:F457)</f>
        <v>8231</v>
      </c>
      <c r="G415" s="131">
        <f>SUM(G416:G457)</f>
        <v>0</v>
      </c>
      <c r="H415" s="132"/>
    </row>
    <row r="416" spans="1:8" s="13" customFormat="1" ht="12.75" hidden="1" outlineLevel="1">
      <c r="A416" s="221"/>
      <c r="B416" s="196" t="s">
        <v>168</v>
      </c>
      <c r="C416" s="189" t="s">
        <v>374</v>
      </c>
      <c r="D416" s="154">
        <v>100</v>
      </c>
      <c r="E416" s="154">
        <v>26</v>
      </c>
      <c r="F416" s="154">
        <v>21</v>
      </c>
      <c r="G416" s="154"/>
      <c r="H416" s="190">
        <v>1</v>
      </c>
    </row>
    <row r="417" spans="1:8" s="13" customFormat="1" ht="12.75" hidden="1" outlineLevel="1">
      <c r="A417" s="221"/>
      <c r="B417" s="43"/>
      <c r="C417" s="189" t="s">
        <v>368</v>
      </c>
      <c r="D417" s="154">
        <v>200</v>
      </c>
      <c r="E417" s="154">
        <v>82</v>
      </c>
      <c r="F417" s="154">
        <v>74</v>
      </c>
      <c r="G417" s="154"/>
      <c r="H417" s="190">
        <v>1.1</v>
      </c>
    </row>
    <row r="418" spans="1:8" s="13" customFormat="1" ht="12.75" hidden="1" outlineLevel="1">
      <c r="A418" s="221"/>
      <c r="B418" s="43"/>
      <c r="C418" s="189" t="s">
        <v>368</v>
      </c>
      <c r="D418" s="154">
        <v>550</v>
      </c>
      <c r="E418" s="154">
        <v>422</v>
      </c>
      <c r="F418" s="154">
        <v>422</v>
      </c>
      <c r="G418" s="154"/>
      <c r="H418" s="190">
        <v>1.4</v>
      </c>
    </row>
    <row r="419" spans="1:8" s="13" customFormat="1" ht="12.75" hidden="1" outlineLevel="1">
      <c r="A419" s="221"/>
      <c r="B419" s="43"/>
      <c r="C419" s="189" t="s">
        <v>378</v>
      </c>
      <c r="D419" s="154">
        <v>5</v>
      </c>
      <c r="E419" s="154">
        <v>3</v>
      </c>
      <c r="F419" s="154">
        <v>3</v>
      </c>
      <c r="G419" s="154"/>
      <c r="H419" s="190">
        <v>0.4</v>
      </c>
    </row>
    <row r="420" spans="1:8" s="13" customFormat="1" ht="12.75" hidden="1" outlineLevel="1">
      <c r="A420" s="221"/>
      <c r="B420" s="43"/>
      <c r="C420" s="189" t="s">
        <v>379</v>
      </c>
      <c r="D420" s="154">
        <v>195</v>
      </c>
      <c r="E420" s="154">
        <v>119</v>
      </c>
      <c r="F420" s="154">
        <v>119</v>
      </c>
      <c r="G420" s="154"/>
      <c r="H420" s="190">
        <v>0.2</v>
      </c>
    </row>
    <row r="421" spans="1:8" s="13" customFormat="1" ht="12.75" hidden="1" outlineLevel="1">
      <c r="A421" s="221"/>
      <c r="B421" s="43"/>
      <c r="C421" s="189" t="s">
        <v>372</v>
      </c>
      <c r="D421" s="154">
        <v>850</v>
      </c>
      <c r="E421" s="154">
        <v>808</v>
      </c>
      <c r="F421" s="154">
        <v>808</v>
      </c>
      <c r="G421" s="154"/>
      <c r="H421" s="190">
        <v>2</v>
      </c>
    </row>
    <row r="422" spans="1:8" s="13" customFormat="1" ht="12.75" hidden="1" outlineLevel="1">
      <c r="A422" s="217"/>
      <c r="B422" s="141" t="s">
        <v>180</v>
      </c>
      <c r="C422" s="27" t="s">
        <v>389</v>
      </c>
      <c r="D422" s="154"/>
      <c r="E422" s="154">
        <v>145</v>
      </c>
      <c r="F422" s="154">
        <v>145</v>
      </c>
      <c r="G422" s="154"/>
      <c r="H422" s="225">
        <v>0.4</v>
      </c>
    </row>
    <row r="423" spans="1:8" s="13" customFormat="1" ht="12.75" hidden="1" outlineLevel="1">
      <c r="A423" s="217"/>
      <c r="B423" s="43"/>
      <c r="C423" s="27" t="s">
        <v>413</v>
      </c>
      <c r="D423" s="154">
        <v>120</v>
      </c>
      <c r="E423" s="154">
        <v>96</v>
      </c>
      <c r="F423" s="154">
        <v>96</v>
      </c>
      <c r="G423" s="154"/>
      <c r="H423" s="225">
        <v>0.4</v>
      </c>
    </row>
    <row r="424" spans="1:8" s="13" customFormat="1" ht="12.75" hidden="1" outlineLevel="1">
      <c r="A424" s="217"/>
      <c r="B424" s="43"/>
      <c r="C424" s="27" t="s">
        <v>384</v>
      </c>
      <c r="D424" s="154">
        <v>10</v>
      </c>
      <c r="E424" s="154">
        <v>10</v>
      </c>
      <c r="F424" s="154">
        <v>10</v>
      </c>
      <c r="G424" s="154"/>
      <c r="H424" s="225">
        <v>0.4</v>
      </c>
    </row>
    <row r="425" spans="1:8" s="13" customFormat="1" ht="12.75" hidden="1" outlineLevel="1">
      <c r="A425" s="217"/>
      <c r="B425" s="43"/>
      <c r="C425" s="27"/>
      <c r="D425" s="154"/>
      <c r="E425" s="154"/>
      <c r="F425" s="154"/>
      <c r="G425" s="154"/>
      <c r="H425" s="225"/>
    </row>
    <row r="426" spans="1:8" s="13" customFormat="1" ht="12.75" hidden="1" outlineLevel="1">
      <c r="A426" s="217"/>
      <c r="B426" s="43"/>
      <c r="C426" s="27"/>
      <c r="D426" s="154"/>
      <c r="E426" s="154"/>
      <c r="F426" s="154"/>
      <c r="G426" s="154"/>
      <c r="H426" s="225"/>
    </row>
    <row r="427" spans="1:8" s="13" customFormat="1" ht="12.75" hidden="1" outlineLevel="1">
      <c r="A427" s="217"/>
      <c r="B427" s="43"/>
      <c r="C427" s="27"/>
      <c r="D427" s="154"/>
      <c r="E427" s="154"/>
      <c r="F427" s="154"/>
      <c r="G427" s="154"/>
      <c r="H427" s="225"/>
    </row>
    <row r="428" spans="1:8" s="13" customFormat="1" ht="12.75" hidden="1" outlineLevel="1">
      <c r="A428" s="217"/>
      <c r="B428" s="208" t="s">
        <v>194</v>
      </c>
      <c r="C428" s="27" t="s">
        <v>414</v>
      </c>
      <c r="D428" s="154">
        <v>200</v>
      </c>
      <c r="E428" s="154">
        <v>169</v>
      </c>
      <c r="F428" s="154">
        <v>169</v>
      </c>
      <c r="G428" s="154">
        <v>0</v>
      </c>
      <c r="H428" s="225">
        <v>0.5</v>
      </c>
    </row>
    <row r="429" spans="1:8" s="13" customFormat="1" ht="12.75" hidden="1" outlineLevel="1">
      <c r="A429" s="217"/>
      <c r="B429" s="43"/>
      <c r="C429" s="27" t="s">
        <v>413</v>
      </c>
      <c r="D429" s="154">
        <v>41</v>
      </c>
      <c r="E429" s="154">
        <v>41</v>
      </c>
      <c r="F429" s="154">
        <v>41</v>
      </c>
      <c r="G429" s="154">
        <v>0</v>
      </c>
      <c r="H429" s="225">
        <v>0.4</v>
      </c>
    </row>
    <row r="430" spans="1:8" s="13" customFormat="1" ht="12.75" hidden="1" outlineLevel="1">
      <c r="A430" s="217"/>
      <c r="B430" s="43"/>
      <c r="C430" s="27" t="s">
        <v>373</v>
      </c>
      <c r="D430" s="154">
        <v>510</v>
      </c>
      <c r="E430" s="154">
        <v>510</v>
      </c>
      <c r="F430" s="154">
        <v>510</v>
      </c>
      <c r="G430" s="154">
        <v>0</v>
      </c>
      <c r="H430" s="225">
        <v>0.6</v>
      </c>
    </row>
    <row r="431" spans="1:8" s="13" customFormat="1" ht="12.75" hidden="1" outlineLevel="1">
      <c r="A431" s="217"/>
      <c r="B431" s="43"/>
      <c r="C431" s="27" t="s">
        <v>403</v>
      </c>
      <c r="D431" s="154">
        <v>65</v>
      </c>
      <c r="E431" s="154">
        <v>65</v>
      </c>
      <c r="F431" s="154">
        <v>65</v>
      </c>
      <c r="G431" s="154">
        <v>0</v>
      </c>
      <c r="H431" s="225">
        <v>1.3</v>
      </c>
    </row>
    <row r="432" spans="1:8" s="13" customFormat="1" ht="12.75" hidden="1" outlineLevel="1">
      <c r="A432" s="217"/>
      <c r="B432" s="43"/>
      <c r="C432" s="27" t="s">
        <v>374</v>
      </c>
      <c r="D432" s="154">
        <v>145</v>
      </c>
      <c r="E432" s="154">
        <v>145</v>
      </c>
      <c r="F432" s="154">
        <v>142</v>
      </c>
      <c r="G432" s="154">
        <v>0</v>
      </c>
      <c r="H432" s="225">
        <v>0.6</v>
      </c>
    </row>
    <row r="433" spans="1:8" s="13" customFormat="1" ht="12.75" hidden="1" outlineLevel="1">
      <c r="A433" s="217"/>
      <c r="B433" s="43" t="s">
        <v>260</v>
      </c>
      <c r="C433" s="27" t="s">
        <v>402</v>
      </c>
      <c r="D433" s="154">
        <v>939</v>
      </c>
      <c r="E433" s="154">
        <v>882</v>
      </c>
      <c r="F433" s="154">
        <v>861</v>
      </c>
      <c r="G433" s="154"/>
      <c r="H433" s="225">
        <v>1</v>
      </c>
    </row>
    <row r="434" spans="1:8" s="13" customFormat="1" ht="12.75" hidden="1" outlineLevel="1">
      <c r="A434" s="217"/>
      <c r="B434" s="43"/>
      <c r="C434" s="27" t="s">
        <v>403</v>
      </c>
      <c r="D434" s="154">
        <v>422</v>
      </c>
      <c r="E434" s="154">
        <v>422</v>
      </c>
      <c r="F434" s="154">
        <v>422</v>
      </c>
      <c r="G434" s="154"/>
      <c r="H434" s="225">
        <v>1.3</v>
      </c>
    </row>
    <row r="435" spans="1:8" s="13" customFormat="1" ht="12.75" hidden="1" outlineLevel="1">
      <c r="A435" s="217"/>
      <c r="B435" s="43"/>
      <c r="C435" s="27" t="s">
        <v>385</v>
      </c>
      <c r="D435" s="154">
        <v>75</v>
      </c>
      <c r="E435" s="154">
        <v>22</v>
      </c>
      <c r="F435" s="154">
        <v>22</v>
      </c>
      <c r="G435" s="154"/>
      <c r="H435" s="225">
        <v>0.5</v>
      </c>
    </row>
    <row r="436" spans="1:8" s="13" customFormat="1" ht="12.75" hidden="1" outlineLevel="1">
      <c r="A436" s="217"/>
      <c r="B436" s="43"/>
      <c r="C436" s="27" t="s">
        <v>373</v>
      </c>
      <c r="D436" s="154">
        <v>34</v>
      </c>
      <c r="E436" s="154">
        <v>34</v>
      </c>
      <c r="F436" s="154">
        <v>27</v>
      </c>
      <c r="G436" s="154"/>
      <c r="H436" s="225">
        <v>1</v>
      </c>
    </row>
    <row r="437" spans="1:8" s="13" customFormat="1" ht="12.75" hidden="1" outlineLevel="1">
      <c r="A437" s="217"/>
      <c r="B437" s="43"/>
      <c r="C437" s="27" t="s">
        <v>374</v>
      </c>
      <c r="D437" s="154">
        <v>484</v>
      </c>
      <c r="E437" s="154">
        <v>376</v>
      </c>
      <c r="F437" s="154">
        <v>376</v>
      </c>
      <c r="G437" s="154"/>
      <c r="H437" s="262">
        <v>0.7893617021276597</v>
      </c>
    </row>
    <row r="438" spans="1:8" s="13" customFormat="1" ht="12.75" hidden="1" outlineLevel="1">
      <c r="A438" s="217"/>
      <c r="B438" s="43"/>
      <c r="C438" s="27" t="s">
        <v>372</v>
      </c>
      <c r="D438" s="154">
        <v>38</v>
      </c>
      <c r="E438" s="154">
        <v>38</v>
      </c>
      <c r="F438" s="154"/>
      <c r="G438" s="154"/>
      <c r="H438" s="225">
        <v>0.4</v>
      </c>
    </row>
    <row r="439" spans="1:8" s="13" customFormat="1" ht="12.75" hidden="1" outlineLevel="1">
      <c r="A439" s="217"/>
      <c r="B439" s="26" t="s">
        <v>248</v>
      </c>
      <c r="C439" s="27" t="s">
        <v>382</v>
      </c>
      <c r="D439" s="154">
        <v>50</v>
      </c>
      <c r="E439" s="154">
        <v>35</v>
      </c>
      <c r="F439" s="154">
        <v>35</v>
      </c>
      <c r="G439" s="154">
        <v>0</v>
      </c>
      <c r="H439" s="225">
        <v>0.2</v>
      </c>
    </row>
    <row r="440" spans="1:8" s="13" customFormat="1" ht="12.75" hidden="1" outlineLevel="1">
      <c r="A440" s="217"/>
      <c r="B440" s="26"/>
      <c r="C440" s="27" t="s">
        <v>413</v>
      </c>
      <c r="D440" s="154">
        <v>64</v>
      </c>
      <c r="E440" s="154">
        <v>64</v>
      </c>
      <c r="F440" s="154">
        <v>64</v>
      </c>
      <c r="G440" s="154">
        <v>0</v>
      </c>
      <c r="H440" s="225" t="s">
        <v>558</v>
      </c>
    </row>
    <row r="441" spans="1:8" s="13" customFormat="1" ht="12.75" hidden="1" outlineLevel="1">
      <c r="A441" s="217"/>
      <c r="B441" s="26"/>
      <c r="C441" s="27" t="s">
        <v>402</v>
      </c>
      <c r="D441" s="154">
        <v>6</v>
      </c>
      <c r="E441" s="154">
        <v>6</v>
      </c>
      <c r="F441" s="154">
        <v>6</v>
      </c>
      <c r="G441" s="154">
        <v>0</v>
      </c>
      <c r="H441" s="225">
        <v>1.8</v>
      </c>
    </row>
    <row r="442" spans="1:8" s="13" customFormat="1" ht="12.75" hidden="1" outlineLevel="1">
      <c r="A442" s="217"/>
      <c r="B442" s="43"/>
      <c r="C442" s="27" t="s">
        <v>403</v>
      </c>
      <c r="D442" s="154">
        <v>50</v>
      </c>
      <c r="E442" s="154">
        <v>4</v>
      </c>
      <c r="F442" s="154">
        <v>4</v>
      </c>
      <c r="G442" s="154">
        <v>0</v>
      </c>
      <c r="H442" s="225" t="s">
        <v>540</v>
      </c>
    </row>
    <row r="443" spans="1:8" s="13" customFormat="1" ht="12.75" hidden="1" outlineLevel="1">
      <c r="A443" s="217"/>
      <c r="B443" s="43"/>
      <c r="C443" s="27" t="s">
        <v>373</v>
      </c>
      <c r="D443" s="154">
        <v>200</v>
      </c>
      <c r="E443" s="154">
        <v>101</v>
      </c>
      <c r="F443" s="154">
        <v>101</v>
      </c>
      <c r="G443" s="154">
        <v>0</v>
      </c>
      <c r="H443" s="225">
        <v>0.62</v>
      </c>
    </row>
    <row r="444" spans="1:8" s="13" customFormat="1" ht="12.75" hidden="1" outlineLevel="1">
      <c r="A444" s="217"/>
      <c r="B444" s="43"/>
      <c r="C444" s="27" t="s">
        <v>374</v>
      </c>
      <c r="D444" s="154">
        <v>260</v>
      </c>
      <c r="E444" s="154">
        <v>166</v>
      </c>
      <c r="F444" s="154">
        <v>166</v>
      </c>
      <c r="G444" s="154">
        <v>0</v>
      </c>
      <c r="H444" s="225">
        <v>1.2</v>
      </c>
    </row>
    <row r="445" spans="1:8" s="13" customFormat="1" ht="12.75" hidden="1" outlineLevel="1">
      <c r="A445" s="217"/>
      <c r="B445" s="43"/>
      <c r="C445" s="27" t="s">
        <v>368</v>
      </c>
      <c r="D445" s="154">
        <v>581</v>
      </c>
      <c r="E445" s="154">
        <v>329</v>
      </c>
      <c r="F445" s="154">
        <v>329</v>
      </c>
      <c r="G445" s="154">
        <v>0</v>
      </c>
      <c r="H445" s="225" t="s">
        <v>536</v>
      </c>
    </row>
    <row r="446" spans="1:8" s="13" customFormat="1" ht="12.75" hidden="1" outlineLevel="1">
      <c r="A446" s="217"/>
      <c r="B446" s="43"/>
      <c r="C446" s="27" t="s">
        <v>553</v>
      </c>
      <c r="D446" s="154">
        <v>0</v>
      </c>
      <c r="E446" s="154">
        <v>102</v>
      </c>
      <c r="F446" s="154">
        <v>102</v>
      </c>
      <c r="G446" s="154">
        <v>0</v>
      </c>
      <c r="H446" s="225">
        <v>1.8</v>
      </c>
    </row>
    <row r="447" spans="1:8" s="13" customFormat="1" ht="12.75" hidden="1" outlineLevel="1">
      <c r="A447" s="217"/>
      <c r="B447" s="43"/>
      <c r="C447" s="27" t="s">
        <v>383</v>
      </c>
      <c r="D447" s="154">
        <v>0</v>
      </c>
      <c r="E447" s="154">
        <v>58</v>
      </c>
      <c r="F447" s="154">
        <v>58</v>
      </c>
      <c r="G447" s="154">
        <v>0</v>
      </c>
      <c r="H447" s="225">
        <v>0.6</v>
      </c>
    </row>
    <row r="448" spans="1:8" s="13" customFormat="1" ht="12.75" hidden="1" outlineLevel="1">
      <c r="A448" s="217"/>
      <c r="B448" s="43"/>
      <c r="C448" s="27" t="s">
        <v>555</v>
      </c>
      <c r="D448" s="154">
        <v>22</v>
      </c>
      <c r="E448" s="154">
        <v>19</v>
      </c>
      <c r="F448" s="154">
        <v>19</v>
      </c>
      <c r="G448" s="154">
        <v>0</v>
      </c>
      <c r="H448" s="225" t="s">
        <v>536</v>
      </c>
    </row>
    <row r="449" spans="1:8" s="13" customFormat="1" ht="12.75" hidden="1" outlineLevel="1">
      <c r="A449" s="217"/>
      <c r="B449" s="43"/>
      <c r="C449" s="27" t="s">
        <v>559</v>
      </c>
      <c r="D449" s="154">
        <v>520</v>
      </c>
      <c r="E449" s="154">
        <v>257</v>
      </c>
      <c r="F449" s="154">
        <v>257</v>
      </c>
      <c r="G449" s="154">
        <v>0</v>
      </c>
      <c r="H449" s="225">
        <v>0</v>
      </c>
    </row>
    <row r="450" spans="1:8" s="13" customFormat="1" ht="12.75" hidden="1" outlineLevel="1">
      <c r="A450" s="195"/>
      <c r="B450" s="212" t="s">
        <v>98</v>
      </c>
      <c r="C450" s="27" t="s">
        <v>670</v>
      </c>
      <c r="D450" s="154">
        <v>150</v>
      </c>
      <c r="E450" s="154">
        <v>130</v>
      </c>
      <c r="F450" s="154">
        <v>130</v>
      </c>
      <c r="G450" s="154"/>
      <c r="H450" s="155">
        <v>0.2</v>
      </c>
    </row>
    <row r="451" spans="1:8" s="13" customFormat="1" ht="12.75" hidden="1" outlineLevel="1">
      <c r="A451" s="195"/>
      <c r="B451" s="43"/>
      <c r="C451" s="27" t="s">
        <v>691</v>
      </c>
      <c r="D451" s="154">
        <v>949</v>
      </c>
      <c r="E451" s="154">
        <v>949</v>
      </c>
      <c r="F451" s="154">
        <v>949</v>
      </c>
      <c r="G451" s="154"/>
      <c r="H451" s="155">
        <v>0.4</v>
      </c>
    </row>
    <row r="452" spans="1:8" s="13" customFormat="1" ht="12.75" hidden="1" outlineLevel="1">
      <c r="A452" s="195"/>
      <c r="B452" s="43"/>
      <c r="C452" s="27" t="s">
        <v>663</v>
      </c>
      <c r="D452" s="154">
        <v>67</v>
      </c>
      <c r="E452" s="154">
        <v>67</v>
      </c>
      <c r="F452" s="154">
        <v>67</v>
      </c>
      <c r="G452" s="154"/>
      <c r="H452" s="155">
        <v>1.5</v>
      </c>
    </row>
    <row r="453" spans="1:8" s="13" customFormat="1" ht="12.75" hidden="1" outlineLevel="1">
      <c r="A453" s="195"/>
      <c r="B453" s="43"/>
      <c r="C453" s="27" t="s">
        <v>661</v>
      </c>
      <c r="D453" s="154">
        <v>459</v>
      </c>
      <c r="E453" s="154">
        <v>459</v>
      </c>
      <c r="F453" s="154">
        <v>459</v>
      </c>
      <c r="G453" s="154"/>
      <c r="H453" s="155">
        <v>0.3</v>
      </c>
    </row>
    <row r="454" spans="1:8" s="13" customFormat="1" ht="12.75" customHeight="1" hidden="1" outlineLevel="1">
      <c r="A454" s="195"/>
      <c r="B454" s="43"/>
      <c r="C454" s="189" t="s">
        <v>688</v>
      </c>
      <c r="D454" s="224">
        <v>900</v>
      </c>
      <c r="E454" s="154">
        <v>645</v>
      </c>
      <c r="F454" s="154">
        <v>645</v>
      </c>
      <c r="G454" s="154"/>
      <c r="H454" s="155">
        <v>0.8</v>
      </c>
    </row>
    <row r="455" spans="1:8" s="13" customFormat="1" ht="12.75" customHeight="1" hidden="1" outlineLevel="1">
      <c r="A455" s="195"/>
      <c r="B455" s="43"/>
      <c r="C455" s="189" t="s">
        <v>665</v>
      </c>
      <c r="D455" s="28">
        <v>282</v>
      </c>
      <c r="E455" s="28">
        <v>232</v>
      </c>
      <c r="F455" s="28">
        <v>232</v>
      </c>
      <c r="G455" s="28"/>
      <c r="H455" s="29">
        <v>0.75</v>
      </c>
    </row>
    <row r="456" spans="1:8" s="13" customFormat="1" ht="12.75" customHeight="1" hidden="1" outlineLevel="1">
      <c r="A456" s="195"/>
      <c r="B456" s="43"/>
      <c r="C456" s="189" t="s">
        <v>671</v>
      </c>
      <c r="D456" s="224">
        <v>262</v>
      </c>
      <c r="E456" s="224">
        <v>262</v>
      </c>
      <c r="F456" s="224">
        <v>262</v>
      </c>
      <c r="G456" s="224"/>
      <c r="H456" s="225">
        <v>0.4</v>
      </c>
    </row>
    <row r="457" spans="1:8" s="13" customFormat="1" ht="12.75" customHeight="1" hidden="1" outlineLevel="1">
      <c r="A457" s="201"/>
      <c r="B457" s="44"/>
      <c r="C457" s="40" t="s">
        <v>674</v>
      </c>
      <c r="D457" s="259">
        <v>13</v>
      </c>
      <c r="E457" s="157">
        <v>13</v>
      </c>
      <c r="F457" s="157">
        <v>13</v>
      </c>
      <c r="G457" s="157"/>
      <c r="H457" s="158">
        <v>2.5</v>
      </c>
    </row>
    <row r="458" spans="1:8" s="13" customFormat="1" ht="12.75" customHeight="1" collapsed="1">
      <c r="A458" s="193" t="s">
        <v>300</v>
      </c>
      <c r="B458" s="20" t="s">
        <v>68</v>
      </c>
      <c r="C458" s="60"/>
      <c r="D458" s="131">
        <f>SUM(D459:D498)</f>
        <v>11766</v>
      </c>
      <c r="E458" s="131">
        <f>SUM(E459:E498)</f>
        <v>6393</v>
      </c>
      <c r="F458" s="131">
        <f>SUM(F459:F498)</f>
        <v>6355</v>
      </c>
      <c r="G458" s="131">
        <f>SUM(G459:G498)</f>
        <v>20</v>
      </c>
      <c r="H458" s="132"/>
    </row>
    <row r="459" spans="1:8" s="13" customFormat="1" ht="12.75" customHeight="1" hidden="1" outlineLevel="1">
      <c r="A459" s="221"/>
      <c r="B459" s="196" t="s">
        <v>168</v>
      </c>
      <c r="C459" s="27" t="s">
        <v>380</v>
      </c>
      <c r="D459" s="154">
        <v>300</v>
      </c>
      <c r="E459" s="154">
        <v>120</v>
      </c>
      <c r="F459" s="154">
        <v>120</v>
      </c>
      <c r="G459" s="154"/>
      <c r="H459" s="155">
        <v>0.4</v>
      </c>
    </row>
    <row r="460" spans="1:8" s="13" customFormat="1" ht="12.75" customHeight="1" hidden="1" outlineLevel="1">
      <c r="A460" s="221"/>
      <c r="B460" s="43"/>
      <c r="C460" s="27" t="s">
        <v>381</v>
      </c>
      <c r="D460" s="154">
        <v>130</v>
      </c>
      <c r="E460" s="154">
        <v>16</v>
      </c>
      <c r="F460" s="154">
        <v>16</v>
      </c>
      <c r="G460" s="154"/>
      <c r="H460" s="155">
        <v>1.7</v>
      </c>
    </row>
    <row r="461" spans="1:8" s="13" customFormat="1" ht="12.75" customHeight="1" hidden="1" outlineLevel="1">
      <c r="A461" s="221"/>
      <c r="B461" s="43"/>
      <c r="C461" s="27" t="s">
        <v>382</v>
      </c>
      <c r="D461" s="154">
        <v>240</v>
      </c>
      <c r="E461" s="154">
        <v>225</v>
      </c>
      <c r="F461" s="154">
        <v>225</v>
      </c>
      <c r="G461" s="154"/>
      <c r="H461" s="155">
        <v>0.6</v>
      </c>
    </row>
    <row r="462" spans="1:8" s="13" customFormat="1" ht="12.75" customHeight="1" hidden="1" outlineLevel="1">
      <c r="A462" s="221"/>
      <c r="B462" s="43"/>
      <c r="C462" s="27" t="s">
        <v>373</v>
      </c>
      <c r="D462" s="154">
        <v>80</v>
      </c>
      <c r="E462" s="154">
        <v>9</v>
      </c>
      <c r="F462" s="154">
        <v>9</v>
      </c>
      <c r="G462" s="154"/>
      <c r="H462" s="155">
        <v>1.7</v>
      </c>
    </row>
    <row r="463" spans="1:8" s="13" customFormat="1" ht="12.75" customHeight="1" hidden="1" outlineLevel="1">
      <c r="A463" s="221"/>
      <c r="B463" s="43"/>
      <c r="C463" s="27" t="s">
        <v>383</v>
      </c>
      <c r="D463" s="154">
        <v>100</v>
      </c>
      <c r="E463" s="154">
        <v>20</v>
      </c>
      <c r="F463" s="154">
        <v>20</v>
      </c>
      <c r="G463" s="154"/>
      <c r="H463" s="155">
        <v>1.4</v>
      </c>
    </row>
    <row r="464" spans="1:8" s="13" customFormat="1" ht="12.75" customHeight="1" hidden="1" outlineLevel="1">
      <c r="A464" s="221"/>
      <c r="B464" s="43"/>
      <c r="C464" s="27" t="s">
        <v>366</v>
      </c>
      <c r="D464" s="154">
        <v>400</v>
      </c>
      <c r="E464" s="154">
        <v>309</v>
      </c>
      <c r="F464" s="154">
        <v>309</v>
      </c>
      <c r="G464" s="154"/>
      <c r="H464" s="155">
        <v>1</v>
      </c>
    </row>
    <row r="465" spans="1:8" s="13" customFormat="1" ht="12.75" customHeight="1" hidden="1" outlineLevel="1">
      <c r="A465" s="221"/>
      <c r="B465" s="43"/>
      <c r="C465" s="27" t="s">
        <v>366</v>
      </c>
      <c r="D465" s="154">
        <v>500</v>
      </c>
      <c r="E465" s="154">
        <v>389</v>
      </c>
      <c r="F465" s="154">
        <v>384</v>
      </c>
      <c r="G465" s="154"/>
      <c r="H465" s="155">
        <v>1</v>
      </c>
    </row>
    <row r="466" spans="1:8" s="13" customFormat="1" ht="12.75" customHeight="1" hidden="1" outlineLevel="1">
      <c r="A466" s="221"/>
      <c r="B466" s="141" t="s">
        <v>180</v>
      </c>
      <c r="C466" s="27" t="s">
        <v>384</v>
      </c>
      <c r="D466" s="154">
        <v>10</v>
      </c>
      <c r="E466" s="154">
        <v>10</v>
      </c>
      <c r="F466" s="154">
        <v>10</v>
      </c>
      <c r="G466" s="154"/>
      <c r="H466" s="155">
        <v>0.5</v>
      </c>
    </row>
    <row r="467" spans="1:8" s="13" customFormat="1" ht="12.75" customHeight="1" hidden="1" outlineLevel="1">
      <c r="A467" s="221"/>
      <c r="B467" s="43"/>
      <c r="C467" s="27" t="s">
        <v>520</v>
      </c>
      <c r="D467" s="154"/>
      <c r="E467" s="154">
        <v>85</v>
      </c>
      <c r="F467" s="154">
        <v>85</v>
      </c>
      <c r="G467" s="154"/>
      <c r="H467" s="155">
        <v>1</v>
      </c>
    </row>
    <row r="468" spans="1:8" s="13" customFormat="1" ht="12.75" customHeight="1" hidden="1" outlineLevel="1">
      <c r="A468" s="221"/>
      <c r="B468" s="208" t="s">
        <v>194</v>
      </c>
      <c r="C468" s="27" t="s">
        <v>414</v>
      </c>
      <c r="D468" s="154">
        <v>200</v>
      </c>
      <c r="E468" s="154">
        <v>53</v>
      </c>
      <c r="F468" s="154">
        <v>53</v>
      </c>
      <c r="G468" s="154">
        <v>0</v>
      </c>
      <c r="H468" s="155">
        <v>0.9</v>
      </c>
    </row>
    <row r="469" spans="1:8" s="13" customFormat="1" ht="12.75" customHeight="1" hidden="1" outlineLevel="1">
      <c r="A469" s="221"/>
      <c r="B469" s="43" t="s">
        <v>260</v>
      </c>
      <c r="C469" s="27" t="s">
        <v>384</v>
      </c>
      <c r="D469" s="154">
        <v>993</v>
      </c>
      <c r="E469" s="154">
        <v>303</v>
      </c>
      <c r="F469" s="154">
        <v>303</v>
      </c>
      <c r="G469" s="154"/>
      <c r="H469" s="190">
        <v>0.25</v>
      </c>
    </row>
    <row r="470" spans="1:8" s="13" customFormat="1" ht="12.75" customHeight="1" hidden="1" outlineLevel="1">
      <c r="A470" s="221"/>
      <c r="B470" s="43"/>
      <c r="C470" s="27" t="s">
        <v>414</v>
      </c>
      <c r="D470" s="154">
        <v>100</v>
      </c>
      <c r="E470" s="154">
        <v>61</v>
      </c>
      <c r="F470" s="154">
        <v>61</v>
      </c>
      <c r="G470" s="154"/>
      <c r="H470" s="190">
        <v>0.5131147540983607</v>
      </c>
    </row>
    <row r="471" spans="1:8" s="13" customFormat="1" ht="12.75" customHeight="1" hidden="1" outlineLevel="1">
      <c r="A471" s="221"/>
      <c r="B471" s="43"/>
      <c r="C471" s="27" t="s">
        <v>413</v>
      </c>
      <c r="D471" s="154">
        <v>390</v>
      </c>
      <c r="E471" s="154">
        <v>110</v>
      </c>
      <c r="F471" s="154">
        <v>100</v>
      </c>
      <c r="G471" s="154"/>
      <c r="H471" s="190">
        <v>1.6090909090909091</v>
      </c>
    </row>
    <row r="472" spans="1:8" s="13" customFormat="1" ht="12.75" customHeight="1" hidden="1" outlineLevel="1">
      <c r="A472" s="221"/>
      <c r="B472" s="43"/>
      <c r="C472" s="27" t="s">
        <v>402</v>
      </c>
      <c r="D472" s="154">
        <v>1500</v>
      </c>
      <c r="E472" s="154">
        <v>385</v>
      </c>
      <c r="F472" s="154">
        <v>385</v>
      </c>
      <c r="G472" s="154"/>
      <c r="H472" s="190">
        <v>1</v>
      </c>
    </row>
    <row r="473" spans="1:8" s="13" customFormat="1" ht="12.75" customHeight="1" hidden="1" outlineLevel="1">
      <c r="A473" s="221"/>
      <c r="B473" s="43"/>
      <c r="C473" s="27" t="s">
        <v>403</v>
      </c>
      <c r="D473" s="154">
        <v>205</v>
      </c>
      <c r="E473" s="154">
        <v>55</v>
      </c>
      <c r="F473" s="154">
        <v>55</v>
      </c>
      <c r="G473" s="154"/>
      <c r="H473" s="190">
        <v>1.0836363636363635</v>
      </c>
    </row>
    <row r="474" spans="1:8" s="13" customFormat="1" ht="12.75" customHeight="1" hidden="1" outlineLevel="1">
      <c r="A474" s="221"/>
      <c r="B474" s="43"/>
      <c r="C474" s="27" t="s">
        <v>381</v>
      </c>
      <c r="D474" s="154">
        <v>360</v>
      </c>
      <c r="E474" s="154">
        <v>9</v>
      </c>
      <c r="F474" s="154">
        <v>9</v>
      </c>
      <c r="G474" s="154"/>
      <c r="H474" s="190">
        <v>1.5</v>
      </c>
    </row>
    <row r="475" spans="1:8" s="13" customFormat="1" ht="12.75" customHeight="1" hidden="1" outlineLevel="1">
      <c r="A475" s="221"/>
      <c r="B475" s="43"/>
      <c r="C475" s="27" t="s">
        <v>385</v>
      </c>
      <c r="D475" s="154">
        <v>186</v>
      </c>
      <c r="E475" s="154">
        <v>186</v>
      </c>
      <c r="F475" s="154">
        <v>183</v>
      </c>
      <c r="G475" s="154"/>
      <c r="H475" s="190">
        <v>0.5258064516129032</v>
      </c>
    </row>
    <row r="476" spans="1:8" s="13" customFormat="1" ht="12.75" customHeight="1" hidden="1" outlineLevel="1">
      <c r="A476" s="221"/>
      <c r="B476" s="43"/>
      <c r="C476" s="27" t="s">
        <v>563</v>
      </c>
      <c r="D476" s="154">
        <v>661</v>
      </c>
      <c r="E476" s="154">
        <v>216</v>
      </c>
      <c r="F476" s="154">
        <v>216</v>
      </c>
      <c r="G476" s="154"/>
      <c r="H476" s="190">
        <v>2.5347222222222223</v>
      </c>
    </row>
    <row r="477" spans="1:8" s="13" customFormat="1" ht="12.75" customHeight="1" hidden="1" outlineLevel="1">
      <c r="A477" s="221"/>
      <c r="B477" s="43"/>
      <c r="C477" s="27" t="s">
        <v>397</v>
      </c>
      <c r="D477" s="154">
        <v>49</v>
      </c>
      <c r="E477" s="154">
        <v>49</v>
      </c>
      <c r="F477" s="154">
        <v>49</v>
      </c>
      <c r="G477" s="154"/>
      <c r="H477" s="190">
        <v>3.2</v>
      </c>
    </row>
    <row r="478" spans="1:8" s="13" customFormat="1" ht="12.75" customHeight="1" hidden="1" outlineLevel="1">
      <c r="A478" s="221"/>
      <c r="B478" s="43"/>
      <c r="C478" s="27" t="s">
        <v>393</v>
      </c>
      <c r="D478" s="154">
        <v>70</v>
      </c>
      <c r="E478" s="154">
        <v>70</v>
      </c>
      <c r="F478" s="154">
        <v>70</v>
      </c>
      <c r="G478" s="154"/>
      <c r="H478" s="155">
        <v>0.4</v>
      </c>
    </row>
    <row r="479" spans="1:8" s="13" customFormat="1" ht="12.75" customHeight="1" hidden="1" outlineLevel="1">
      <c r="A479" s="221"/>
      <c r="B479" s="43"/>
      <c r="C479" s="27" t="s">
        <v>368</v>
      </c>
      <c r="D479" s="154">
        <v>180</v>
      </c>
      <c r="E479" s="154">
        <v>165</v>
      </c>
      <c r="F479" s="154">
        <v>165</v>
      </c>
      <c r="G479" s="154"/>
      <c r="H479" s="155">
        <v>0.8</v>
      </c>
    </row>
    <row r="480" spans="1:8" s="13" customFormat="1" ht="12.75" customHeight="1" hidden="1" outlineLevel="1">
      <c r="A480" s="221"/>
      <c r="B480" s="43"/>
      <c r="C480" s="27" t="s">
        <v>365</v>
      </c>
      <c r="D480" s="154">
        <v>147</v>
      </c>
      <c r="E480" s="154">
        <v>120</v>
      </c>
      <c r="F480" s="154">
        <v>120</v>
      </c>
      <c r="G480" s="154"/>
      <c r="H480" s="155">
        <v>1.5</v>
      </c>
    </row>
    <row r="481" spans="1:8" s="13" customFormat="1" ht="12.75" customHeight="1" hidden="1" outlineLevel="1">
      <c r="A481" s="221"/>
      <c r="B481" s="26" t="s">
        <v>248</v>
      </c>
      <c r="C481" s="27" t="s">
        <v>382</v>
      </c>
      <c r="D481" s="154">
        <v>50</v>
      </c>
      <c r="E481" s="154">
        <v>30</v>
      </c>
      <c r="F481" s="154">
        <v>30</v>
      </c>
      <c r="G481" s="154">
        <v>0</v>
      </c>
      <c r="H481" s="155" t="s">
        <v>562</v>
      </c>
    </row>
    <row r="482" spans="1:8" s="13" customFormat="1" ht="12.75" customHeight="1" hidden="1" outlineLevel="1">
      <c r="A482" s="221"/>
      <c r="B482" s="26"/>
      <c r="C482" s="27" t="s">
        <v>414</v>
      </c>
      <c r="D482" s="154">
        <v>84</v>
      </c>
      <c r="E482" s="154">
        <v>113</v>
      </c>
      <c r="F482" s="154">
        <v>113</v>
      </c>
      <c r="G482" s="154">
        <v>0</v>
      </c>
      <c r="H482" s="155" t="s">
        <v>558</v>
      </c>
    </row>
    <row r="483" spans="1:8" s="13" customFormat="1" ht="12.75" customHeight="1" hidden="1" outlineLevel="1">
      <c r="A483" s="221"/>
      <c r="B483" s="26"/>
      <c r="C483" s="27" t="s">
        <v>413</v>
      </c>
      <c r="D483" s="154">
        <v>1400</v>
      </c>
      <c r="E483" s="154">
        <v>311</v>
      </c>
      <c r="F483" s="154">
        <v>311</v>
      </c>
      <c r="G483" s="154">
        <v>0</v>
      </c>
      <c r="H483" s="155">
        <v>2</v>
      </c>
    </row>
    <row r="484" spans="1:8" s="13" customFormat="1" ht="12.75" customHeight="1" hidden="1" outlineLevel="1">
      <c r="A484" s="221"/>
      <c r="B484" s="43"/>
      <c r="C484" s="27" t="s">
        <v>402</v>
      </c>
      <c r="D484" s="154">
        <v>30</v>
      </c>
      <c r="E484" s="154">
        <v>557</v>
      </c>
      <c r="F484" s="154">
        <v>557</v>
      </c>
      <c r="G484" s="154">
        <v>0</v>
      </c>
      <c r="H484" s="155">
        <v>1.5</v>
      </c>
    </row>
    <row r="485" spans="1:8" s="13" customFormat="1" ht="12.75" customHeight="1" hidden="1" outlineLevel="1">
      <c r="A485" s="221"/>
      <c r="B485" s="43"/>
      <c r="C485" s="27" t="s">
        <v>403</v>
      </c>
      <c r="D485" s="154">
        <v>0</v>
      </c>
      <c r="E485" s="154">
        <v>3</v>
      </c>
      <c r="F485" s="154">
        <v>3</v>
      </c>
      <c r="G485" s="154">
        <v>0</v>
      </c>
      <c r="H485" s="155">
        <v>1.9</v>
      </c>
    </row>
    <row r="486" spans="1:8" s="13" customFormat="1" ht="12.75" customHeight="1" hidden="1" outlineLevel="1">
      <c r="A486" s="221"/>
      <c r="B486" s="43"/>
      <c r="C486" s="27" t="s">
        <v>381</v>
      </c>
      <c r="D486" s="154">
        <v>4</v>
      </c>
      <c r="E486" s="154">
        <v>4</v>
      </c>
      <c r="F486" s="154">
        <v>4</v>
      </c>
      <c r="G486" s="154">
        <v>0</v>
      </c>
      <c r="H486" s="155">
        <v>2</v>
      </c>
    </row>
    <row r="487" spans="1:8" s="13" customFormat="1" ht="12.75" customHeight="1" hidden="1" outlineLevel="1">
      <c r="A487" s="221"/>
      <c r="B487" s="43"/>
      <c r="C487" s="27" t="s">
        <v>406</v>
      </c>
      <c r="D487" s="154">
        <v>228</v>
      </c>
      <c r="E487" s="154">
        <v>25</v>
      </c>
      <c r="F487" s="154">
        <v>25</v>
      </c>
      <c r="G487" s="154">
        <v>0</v>
      </c>
      <c r="H487" s="155">
        <v>2</v>
      </c>
    </row>
    <row r="488" spans="1:8" s="13" customFormat="1" ht="12.75" customHeight="1" hidden="1" outlineLevel="1">
      <c r="A488" s="221"/>
      <c r="B488" s="43"/>
      <c r="C488" s="27" t="s">
        <v>380</v>
      </c>
      <c r="D488" s="154">
        <v>270</v>
      </c>
      <c r="E488" s="154">
        <v>233</v>
      </c>
      <c r="F488" s="154">
        <v>233</v>
      </c>
      <c r="G488" s="154">
        <v>0</v>
      </c>
      <c r="H488" s="155">
        <v>0.15</v>
      </c>
    </row>
    <row r="489" spans="1:8" s="13" customFormat="1" ht="12.75" customHeight="1" hidden="1" outlineLevel="1">
      <c r="A489" s="221"/>
      <c r="B489" s="43"/>
      <c r="C489" s="27" t="s">
        <v>385</v>
      </c>
      <c r="D489" s="154">
        <v>570</v>
      </c>
      <c r="E489" s="154">
        <v>435</v>
      </c>
      <c r="F489" s="154">
        <v>435</v>
      </c>
      <c r="G489" s="154">
        <v>0</v>
      </c>
      <c r="H489" s="155">
        <v>0.5</v>
      </c>
    </row>
    <row r="490" spans="1:8" s="13" customFormat="1" ht="12.75" customHeight="1" hidden="1" outlineLevel="1">
      <c r="A490" s="221"/>
      <c r="B490" s="43"/>
      <c r="C490" s="27" t="s">
        <v>374</v>
      </c>
      <c r="D490" s="154">
        <v>68</v>
      </c>
      <c r="E490" s="154">
        <v>4</v>
      </c>
      <c r="F490" s="154">
        <v>4</v>
      </c>
      <c r="G490" s="154">
        <v>0</v>
      </c>
      <c r="H490" s="155" t="s">
        <v>561</v>
      </c>
    </row>
    <row r="491" spans="1:8" s="13" customFormat="1" ht="12.75" customHeight="1" hidden="1" outlineLevel="1">
      <c r="A491" s="221"/>
      <c r="B491" s="43"/>
      <c r="C491" s="27" t="s">
        <v>563</v>
      </c>
      <c r="D491" s="154">
        <v>0</v>
      </c>
      <c r="E491" s="154">
        <v>22</v>
      </c>
      <c r="F491" s="154">
        <v>22</v>
      </c>
      <c r="G491" s="154">
        <v>0</v>
      </c>
      <c r="H491" s="155">
        <v>2.5</v>
      </c>
    </row>
    <row r="492" spans="1:8" s="13" customFormat="1" ht="12.75" customHeight="1" hidden="1" outlineLevel="1">
      <c r="A492" s="195"/>
      <c r="C492" s="27" t="s">
        <v>555</v>
      </c>
      <c r="D492" s="224">
        <v>10</v>
      </c>
      <c r="E492" s="154">
        <v>5</v>
      </c>
      <c r="F492" s="154">
        <v>5</v>
      </c>
      <c r="G492" s="154">
        <v>0</v>
      </c>
      <c r="H492" s="190" t="s">
        <v>564</v>
      </c>
    </row>
    <row r="493" spans="1:8" s="13" customFormat="1" ht="12.75" customHeight="1" hidden="1" outlineLevel="1">
      <c r="A493" s="195"/>
      <c r="B493" s="212" t="s">
        <v>98</v>
      </c>
      <c r="C493" s="27" t="s">
        <v>670</v>
      </c>
      <c r="D493" s="224">
        <v>191</v>
      </c>
      <c r="E493" s="154">
        <v>177</v>
      </c>
      <c r="F493" s="154">
        <v>177</v>
      </c>
      <c r="G493" s="154"/>
      <c r="H493" s="190">
        <v>0.35</v>
      </c>
    </row>
    <row r="494" spans="1:8" s="13" customFormat="1" ht="12.75" customHeight="1" hidden="1" outlineLevel="1">
      <c r="A494" s="195"/>
      <c r="B494" s="43"/>
      <c r="C494" s="27" t="s">
        <v>691</v>
      </c>
      <c r="D494" s="224">
        <v>350</v>
      </c>
      <c r="E494" s="154">
        <v>350</v>
      </c>
      <c r="F494" s="154">
        <v>350</v>
      </c>
      <c r="G494" s="154"/>
      <c r="H494" s="190">
        <v>1</v>
      </c>
    </row>
    <row r="495" spans="1:8" s="13" customFormat="1" ht="12.75" customHeight="1" hidden="1" outlineLevel="1">
      <c r="A495" s="195"/>
      <c r="B495" s="43"/>
      <c r="C495" s="27" t="s">
        <v>687</v>
      </c>
      <c r="D495" s="224">
        <v>42</v>
      </c>
      <c r="E495" s="224">
        <v>3</v>
      </c>
      <c r="F495" s="224">
        <v>3</v>
      </c>
      <c r="G495" s="224"/>
      <c r="H495" s="262">
        <v>1.2</v>
      </c>
    </row>
    <row r="496" spans="1:8" s="13" customFormat="1" ht="12.75" customHeight="1" hidden="1" outlineLevel="1">
      <c r="A496" s="195"/>
      <c r="B496" s="43"/>
      <c r="C496" s="27" t="s">
        <v>676</v>
      </c>
      <c r="D496" s="28">
        <v>203</v>
      </c>
      <c r="E496" s="28">
        <v>174</v>
      </c>
      <c r="F496" s="28">
        <v>174</v>
      </c>
      <c r="G496" s="28"/>
      <c r="H496" s="29">
        <v>1.2</v>
      </c>
    </row>
    <row r="497" spans="1:8" s="13" customFormat="1" ht="12.75" customHeight="1" hidden="1" outlineLevel="1">
      <c r="A497" s="195"/>
      <c r="B497" s="43"/>
      <c r="C497" s="27" t="s">
        <v>671</v>
      </c>
      <c r="D497" s="224">
        <v>65</v>
      </c>
      <c r="E497" s="154">
        <v>53</v>
      </c>
      <c r="F497" s="154">
        <v>33</v>
      </c>
      <c r="G497" s="154">
        <v>20</v>
      </c>
      <c r="H497" s="155">
        <v>1.85</v>
      </c>
    </row>
    <row r="498" spans="1:8" s="13" customFormat="1" ht="12.75" customHeight="1" hidden="1" outlineLevel="1">
      <c r="A498" s="201"/>
      <c r="B498" s="44"/>
      <c r="C498" s="40" t="s">
        <v>667</v>
      </c>
      <c r="D498" s="41">
        <v>1400</v>
      </c>
      <c r="E498" s="41">
        <v>929</v>
      </c>
      <c r="F498" s="41">
        <v>929</v>
      </c>
      <c r="G498" s="41"/>
      <c r="H498" s="42">
        <v>0.6</v>
      </c>
    </row>
    <row r="499" spans="1:8" s="13" customFormat="1" ht="12.75" customHeight="1" collapsed="1">
      <c r="A499" s="193" t="s">
        <v>301</v>
      </c>
      <c r="B499" s="20" t="s">
        <v>105</v>
      </c>
      <c r="C499" s="30"/>
      <c r="D499" s="22">
        <f>SUM(D500:D504)</f>
        <v>570</v>
      </c>
      <c r="E499" s="22">
        <f>SUM(E500:E504)</f>
        <v>437</v>
      </c>
      <c r="F499" s="22">
        <f>SUM(F500:F504)</f>
        <v>437</v>
      </c>
      <c r="G499" s="22">
        <f>SUM(G500:G504)</f>
        <v>0</v>
      </c>
      <c r="H499" s="54"/>
    </row>
    <row r="500" spans="1:8" s="13" customFormat="1" ht="12.75" customHeight="1" hidden="1" outlineLevel="1">
      <c r="A500" s="195"/>
      <c r="B500" s="196" t="s">
        <v>168</v>
      </c>
      <c r="C500" s="27" t="s">
        <v>372</v>
      </c>
      <c r="D500" s="224">
        <v>150</v>
      </c>
      <c r="E500" s="154">
        <v>130</v>
      </c>
      <c r="F500" s="154">
        <v>130</v>
      </c>
      <c r="G500" s="154"/>
      <c r="H500" s="155">
        <v>1.4</v>
      </c>
    </row>
    <row r="501" spans="1:8" s="13" customFormat="1" ht="12.75" customHeight="1" hidden="1" outlineLevel="1">
      <c r="A501" s="195"/>
      <c r="B501" s="43"/>
      <c r="C501" s="27" t="s">
        <v>373</v>
      </c>
      <c r="D501" s="224">
        <v>90</v>
      </c>
      <c r="E501" s="154">
        <v>34</v>
      </c>
      <c r="F501" s="154">
        <v>34</v>
      </c>
      <c r="G501" s="154"/>
      <c r="H501" s="155">
        <v>1.6</v>
      </c>
    </row>
    <row r="502" spans="1:8" s="13" customFormat="1" ht="12.75" customHeight="1" hidden="1" outlineLevel="1">
      <c r="A502" s="195"/>
      <c r="B502" s="43"/>
      <c r="C502" s="27" t="s">
        <v>384</v>
      </c>
      <c r="D502" s="224">
        <v>300</v>
      </c>
      <c r="E502" s="154">
        <v>176</v>
      </c>
      <c r="F502" s="154">
        <v>176</v>
      </c>
      <c r="G502" s="154"/>
      <c r="H502" s="155">
        <v>0.3</v>
      </c>
    </row>
    <row r="503" spans="1:8" s="13" customFormat="1" ht="12.75" customHeight="1" hidden="1" outlineLevel="1">
      <c r="A503" s="197"/>
      <c r="B503" s="280" t="s">
        <v>180</v>
      </c>
      <c r="C503" s="51" t="s">
        <v>520</v>
      </c>
      <c r="D503" s="231"/>
      <c r="E503" s="198">
        <v>85</v>
      </c>
      <c r="F503" s="198">
        <v>85</v>
      </c>
      <c r="G503" s="198"/>
      <c r="H503" s="211">
        <v>0.2</v>
      </c>
    </row>
    <row r="504" spans="1:8" s="13" customFormat="1" ht="12.75" customHeight="1" hidden="1" outlineLevel="1">
      <c r="A504" s="201"/>
      <c r="B504" s="39" t="s">
        <v>248</v>
      </c>
      <c r="C504" s="40" t="s">
        <v>366</v>
      </c>
      <c r="D504" s="259">
        <v>30</v>
      </c>
      <c r="E504" s="157">
        <v>12</v>
      </c>
      <c r="F504" s="157">
        <v>12</v>
      </c>
      <c r="G504" s="157">
        <v>0</v>
      </c>
      <c r="H504" s="158">
        <v>0.5</v>
      </c>
    </row>
    <row r="505" spans="1:8" s="13" customFormat="1" ht="12.75" collapsed="1">
      <c r="A505" s="193" t="s">
        <v>302</v>
      </c>
      <c r="B505" s="20" t="s">
        <v>45</v>
      </c>
      <c r="C505" s="60"/>
      <c r="D505" s="131">
        <f>SUM(D506:D533)</f>
        <v>7321</v>
      </c>
      <c r="E505" s="131">
        <f>SUM(E506:E533)</f>
        <v>4966</v>
      </c>
      <c r="F505" s="131">
        <f>SUM(F506:F533)</f>
        <v>4748</v>
      </c>
      <c r="G505" s="131">
        <f>SUM(G506:G533)</f>
        <v>0</v>
      </c>
      <c r="H505" s="132"/>
    </row>
    <row r="506" spans="1:8" s="13" customFormat="1" ht="12.75" hidden="1" outlineLevel="1">
      <c r="A506" s="195"/>
      <c r="B506" s="196" t="s">
        <v>168</v>
      </c>
      <c r="C506" s="27" t="s">
        <v>385</v>
      </c>
      <c r="D506" s="224">
        <v>302</v>
      </c>
      <c r="E506" s="154">
        <v>218</v>
      </c>
      <c r="F506" s="154"/>
      <c r="G506" s="154"/>
      <c r="H506" s="155">
        <v>0.6</v>
      </c>
    </row>
    <row r="507" spans="1:8" s="13" customFormat="1" ht="12.75" hidden="1" outlineLevel="1">
      <c r="A507" s="217"/>
      <c r="B507" s="141" t="s">
        <v>180</v>
      </c>
      <c r="C507" s="27" t="s">
        <v>413</v>
      </c>
      <c r="D507" s="224">
        <v>2</v>
      </c>
      <c r="E507" s="154">
        <v>2</v>
      </c>
      <c r="F507" s="154">
        <v>2</v>
      </c>
      <c r="G507" s="154"/>
      <c r="H507" s="155">
        <v>0.3</v>
      </c>
    </row>
    <row r="508" spans="1:8" s="13" customFormat="1" ht="12.75" hidden="1" outlineLevel="1">
      <c r="A508" s="195"/>
      <c r="B508" s="43"/>
      <c r="C508" s="27" t="s">
        <v>520</v>
      </c>
      <c r="D508" s="224"/>
      <c r="E508" s="154">
        <v>38</v>
      </c>
      <c r="F508" s="154">
        <v>38</v>
      </c>
      <c r="G508" s="154"/>
      <c r="H508" s="155">
        <v>0.2</v>
      </c>
    </row>
    <row r="509" spans="1:8" s="13" customFormat="1" ht="12.75" hidden="1" outlineLevel="1">
      <c r="A509" s="195"/>
      <c r="B509" s="43" t="s">
        <v>260</v>
      </c>
      <c r="C509" s="27" t="s">
        <v>413</v>
      </c>
      <c r="D509" s="224">
        <v>61</v>
      </c>
      <c r="E509" s="154">
        <v>14</v>
      </c>
      <c r="F509" s="154">
        <v>14</v>
      </c>
      <c r="G509" s="154"/>
      <c r="H509" s="155">
        <v>0.6</v>
      </c>
    </row>
    <row r="510" spans="1:8" s="13" customFormat="1" ht="12.75" hidden="1" outlineLevel="1">
      <c r="A510" s="195"/>
      <c r="B510" s="43"/>
      <c r="C510" s="27" t="s">
        <v>402</v>
      </c>
      <c r="D510" s="224">
        <v>165</v>
      </c>
      <c r="E510" s="154">
        <v>60</v>
      </c>
      <c r="F510" s="154">
        <v>60</v>
      </c>
      <c r="G510" s="154"/>
      <c r="H510" s="155">
        <v>1.2</v>
      </c>
    </row>
    <row r="511" spans="1:8" s="13" customFormat="1" ht="12.75" hidden="1" outlineLevel="1">
      <c r="A511" s="195"/>
      <c r="B511" s="43"/>
      <c r="C511" s="27" t="s">
        <v>403</v>
      </c>
      <c r="D511" s="224">
        <v>415</v>
      </c>
      <c r="E511" s="154">
        <v>270</v>
      </c>
      <c r="F511" s="154">
        <v>270</v>
      </c>
      <c r="G511" s="154"/>
      <c r="H511" s="190">
        <v>1.5644444444444445</v>
      </c>
    </row>
    <row r="512" spans="1:8" s="13" customFormat="1" ht="12.75" hidden="1" outlineLevel="1">
      <c r="A512" s="195"/>
      <c r="B512" s="43"/>
      <c r="C512" s="27" t="s">
        <v>380</v>
      </c>
      <c r="D512" s="224">
        <v>30</v>
      </c>
      <c r="E512" s="154">
        <v>5</v>
      </c>
      <c r="F512" s="154">
        <v>5</v>
      </c>
      <c r="G512" s="154"/>
      <c r="H512" s="155">
        <v>0.3</v>
      </c>
    </row>
    <row r="513" spans="1:8" s="13" customFormat="1" ht="12.75" hidden="1" outlineLevel="1">
      <c r="A513" s="195"/>
      <c r="B513" s="43"/>
      <c r="C513" s="27" t="s">
        <v>367</v>
      </c>
      <c r="D513" s="224">
        <v>106</v>
      </c>
      <c r="E513" s="154">
        <v>106</v>
      </c>
      <c r="F513" s="154">
        <v>106</v>
      </c>
      <c r="G513" s="154"/>
      <c r="H513" s="190">
        <v>1.4575471698113207</v>
      </c>
    </row>
    <row r="514" spans="1:8" s="13" customFormat="1" ht="12.75" hidden="1" outlineLevel="1">
      <c r="A514" s="195"/>
      <c r="B514" s="43"/>
      <c r="C514" s="27" t="s">
        <v>364</v>
      </c>
      <c r="D514" s="224">
        <v>325</v>
      </c>
      <c r="E514" s="154">
        <v>304</v>
      </c>
      <c r="F514" s="154">
        <v>304</v>
      </c>
      <c r="G514" s="154"/>
      <c r="H514" s="155">
        <v>1.8</v>
      </c>
    </row>
    <row r="515" spans="1:8" s="13" customFormat="1" ht="12.75" hidden="1" outlineLevel="1">
      <c r="A515" s="195"/>
      <c r="B515" s="43"/>
      <c r="C515" s="27" t="s">
        <v>371</v>
      </c>
      <c r="D515" s="224">
        <v>289</v>
      </c>
      <c r="E515" s="154">
        <v>289</v>
      </c>
      <c r="F515" s="154">
        <v>289</v>
      </c>
      <c r="G515" s="154"/>
      <c r="H515" s="155">
        <v>2.5</v>
      </c>
    </row>
    <row r="516" spans="1:8" s="13" customFormat="1" ht="12.75" hidden="1" outlineLevel="1">
      <c r="A516" s="195"/>
      <c r="B516" s="43"/>
      <c r="C516" s="27" t="s">
        <v>563</v>
      </c>
      <c r="D516" s="224">
        <v>247</v>
      </c>
      <c r="E516" s="154">
        <v>247</v>
      </c>
      <c r="F516" s="154">
        <v>247</v>
      </c>
      <c r="G516" s="154"/>
      <c r="H516" s="155">
        <v>2.8</v>
      </c>
    </row>
    <row r="517" spans="1:8" s="13" customFormat="1" ht="12.75" hidden="1" outlineLevel="1">
      <c r="A517" s="195"/>
      <c r="B517" s="43"/>
      <c r="C517" s="27" t="s">
        <v>412</v>
      </c>
      <c r="D517" s="224">
        <v>23</v>
      </c>
      <c r="E517" s="154">
        <v>23</v>
      </c>
      <c r="F517" s="154">
        <v>23</v>
      </c>
      <c r="G517" s="154"/>
      <c r="H517" s="155">
        <v>3.2</v>
      </c>
    </row>
    <row r="518" spans="1:8" s="13" customFormat="1" ht="12.75" hidden="1" outlineLevel="1">
      <c r="A518" s="195"/>
      <c r="B518" s="43"/>
      <c r="C518" s="27" t="s">
        <v>393</v>
      </c>
      <c r="D518" s="224">
        <v>70</v>
      </c>
      <c r="E518" s="154">
        <v>70</v>
      </c>
      <c r="F518" s="154">
        <v>70</v>
      </c>
      <c r="G518" s="154"/>
      <c r="H518" s="155">
        <v>0.4</v>
      </c>
    </row>
    <row r="519" spans="1:8" s="13" customFormat="1" ht="12.75" hidden="1" outlineLevel="1">
      <c r="A519" s="195"/>
      <c r="B519" s="43"/>
      <c r="C519" s="27" t="s">
        <v>368</v>
      </c>
      <c r="D519" s="224">
        <v>80</v>
      </c>
      <c r="E519" s="154">
        <v>78</v>
      </c>
      <c r="F519" s="154">
        <v>78</v>
      </c>
      <c r="G519" s="154"/>
      <c r="H519" s="155">
        <v>0.5</v>
      </c>
    </row>
    <row r="520" spans="1:8" s="13" customFormat="1" ht="12.75" hidden="1" outlineLevel="1">
      <c r="A520" s="195"/>
      <c r="B520" s="26" t="s">
        <v>248</v>
      </c>
      <c r="C520" s="27" t="s">
        <v>382</v>
      </c>
      <c r="D520" s="224">
        <v>70</v>
      </c>
      <c r="E520" s="154">
        <v>36</v>
      </c>
      <c r="F520" s="154">
        <v>36</v>
      </c>
      <c r="G520" s="154">
        <v>0</v>
      </c>
      <c r="H520" s="155" t="s">
        <v>560</v>
      </c>
    </row>
    <row r="521" spans="1:8" s="13" customFormat="1" ht="12.75" hidden="1" outlineLevel="1">
      <c r="A521" s="195"/>
      <c r="B521" s="43"/>
      <c r="C521" s="27" t="s">
        <v>414</v>
      </c>
      <c r="D521" s="224">
        <v>97</v>
      </c>
      <c r="E521" s="154">
        <v>16</v>
      </c>
      <c r="F521" s="154">
        <v>16</v>
      </c>
      <c r="G521" s="154">
        <v>0</v>
      </c>
      <c r="H521" s="155">
        <v>0.45</v>
      </c>
    </row>
    <row r="522" spans="1:8" s="13" customFormat="1" ht="12.75" hidden="1" outlineLevel="1">
      <c r="A522" s="195"/>
      <c r="B522" s="43"/>
      <c r="C522" s="27" t="s">
        <v>413</v>
      </c>
      <c r="D522" s="224">
        <v>430</v>
      </c>
      <c r="E522" s="154">
        <v>0</v>
      </c>
      <c r="F522" s="154">
        <v>0</v>
      </c>
      <c r="G522" s="154">
        <v>0</v>
      </c>
      <c r="H522" s="155">
        <v>2</v>
      </c>
    </row>
    <row r="523" spans="1:8" s="13" customFormat="1" ht="12.75" hidden="1" outlineLevel="1">
      <c r="A523" s="195"/>
      <c r="B523" s="43"/>
      <c r="C523" s="27" t="s">
        <v>403</v>
      </c>
      <c r="D523" s="224">
        <v>0</v>
      </c>
      <c r="E523" s="154">
        <v>61</v>
      </c>
      <c r="F523" s="154">
        <v>61</v>
      </c>
      <c r="G523" s="154">
        <v>0</v>
      </c>
      <c r="H523" s="155"/>
    </row>
    <row r="524" spans="1:8" s="13" customFormat="1" ht="12.75" hidden="1" outlineLevel="1">
      <c r="A524" s="195"/>
      <c r="B524" s="43"/>
      <c r="C524" s="27" t="s">
        <v>381</v>
      </c>
      <c r="D524" s="224">
        <v>1</v>
      </c>
      <c r="E524" s="154">
        <v>1</v>
      </c>
      <c r="F524" s="154">
        <v>1</v>
      </c>
      <c r="G524" s="154">
        <v>0</v>
      </c>
      <c r="H524" s="155">
        <v>1.8</v>
      </c>
    </row>
    <row r="525" spans="1:8" s="13" customFormat="1" ht="12.75" hidden="1" outlineLevel="1">
      <c r="A525" s="195"/>
      <c r="B525" s="43"/>
      <c r="C525" s="27" t="s">
        <v>374</v>
      </c>
      <c r="D525" s="224">
        <v>182</v>
      </c>
      <c r="E525" s="154">
        <v>54</v>
      </c>
      <c r="F525" s="154">
        <v>54</v>
      </c>
      <c r="G525" s="154">
        <v>0</v>
      </c>
      <c r="H525" s="155" t="s">
        <v>561</v>
      </c>
    </row>
    <row r="526" spans="1:8" s="13" customFormat="1" ht="12.75" hidden="1" outlineLevel="1">
      <c r="A526" s="195"/>
      <c r="B526" s="43"/>
      <c r="C526" s="27" t="s">
        <v>379</v>
      </c>
      <c r="D526" s="224">
        <v>15</v>
      </c>
      <c r="E526" s="154">
        <v>15</v>
      </c>
      <c r="F526" s="154">
        <v>15</v>
      </c>
      <c r="G526" s="154">
        <v>0</v>
      </c>
      <c r="H526" s="155">
        <v>0.6</v>
      </c>
    </row>
    <row r="527" spans="1:8" s="13" customFormat="1" ht="12.75" hidden="1" outlineLevel="1">
      <c r="A527" s="195"/>
      <c r="B527" s="212" t="s">
        <v>98</v>
      </c>
      <c r="C527" s="189" t="s">
        <v>670</v>
      </c>
      <c r="D527" s="224">
        <v>1230</v>
      </c>
      <c r="E527" s="224">
        <v>1015</v>
      </c>
      <c r="F527" s="224">
        <v>1015</v>
      </c>
      <c r="G527" s="224"/>
      <c r="H527" s="262">
        <v>0.3</v>
      </c>
    </row>
    <row r="528" spans="1:8" s="13" customFormat="1" ht="12.75" hidden="1" outlineLevel="1">
      <c r="A528" s="195"/>
      <c r="B528" s="43"/>
      <c r="C528" s="189" t="s">
        <v>676</v>
      </c>
      <c r="D528" s="224">
        <v>531</v>
      </c>
      <c r="E528" s="224">
        <v>531</v>
      </c>
      <c r="F528" s="224">
        <v>531</v>
      </c>
      <c r="G528" s="224"/>
      <c r="H528" s="262">
        <v>1</v>
      </c>
    </row>
    <row r="529" spans="1:8" s="13" customFormat="1" ht="12.75" hidden="1" outlineLevel="1">
      <c r="A529" s="195"/>
      <c r="B529" s="43"/>
      <c r="C529" s="189" t="s">
        <v>663</v>
      </c>
      <c r="D529" s="224">
        <v>145</v>
      </c>
      <c r="E529" s="224">
        <v>53</v>
      </c>
      <c r="F529" s="224">
        <v>53</v>
      </c>
      <c r="G529" s="224"/>
      <c r="H529" s="262">
        <v>1.4</v>
      </c>
    </row>
    <row r="530" spans="1:8" s="13" customFormat="1" ht="12.75" hidden="1" outlineLevel="1">
      <c r="A530" s="195"/>
      <c r="B530" s="43"/>
      <c r="C530" s="189" t="s">
        <v>664</v>
      </c>
      <c r="D530" s="28">
        <v>665</v>
      </c>
      <c r="E530" s="28">
        <v>665</v>
      </c>
      <c r="F530" s="28">
        <v>665</v>
      </c>
      <c r="G530" s="28"/>
      <c r="H530" s="29">
        <v>2</v>
      </c>
    </row>
    <row r="531" spans="1:8" s="13" customFormat="1" ht="12.75" hidden="1" outlineLevel="1">
      <c r="A531" s="195"/>
      <c r="B531" s="43"/>
      <c r="C531" s="189" t="s">
        <v>667</v>
      </c>
      <c r="D531" s="28">
        <v>700</v>
      </c>
      <c r="E531" s="28">
        <v>560</v>
      </c>
      <c r="F531" s="28">
        <v>560</v>
      </c>
      <c r="G531" s="28"/>
      <c r="H531" s="29">
        <v>1.7</v>
      </c>
    </row>
    <row r="532" spans="1:8" s="13" customFormat="1" ht="12.75" hidden="1" outlineLevel="1">
      <c r="A532" s="195"/>
      <c r="B532" s="43"/>
      <c r="C532" s="189" t="s">
        <v>692</v>
      </c>
      <c r="D532" s="154">
        <v>1044</v>
      </c>
      <c r="E532" s="154">
        <v>149</v>
      </c>
      <c r="F532" s="154">
        <v>149</v>
      </c>
      <c r="G532" s="154"/>
      <c r="H532" s="190">
        <v>1.9</v>
      </c>
    </row>
    <row r="533" spans="1:8" s="13" customFormat="1" ht="12.75" hidden="1" outlineLevel="1">
      <c r="A533" s="201"/>
      <c r="B533" s="44"/>
      <c r="C533" s="128" t="s">
        <v>693</v>
      </c>
      <c r="D533" s="157">
        <v>96</v>
      </c>
      <c r="E533" s="157">
        <v>86</v>
      </c>
      <c r="F533" s="157">
        <v>86</v>
      </c>
      <c r="G533" s="157"/>
      <c r="H533" s="192">
        <v>1.3</v>
      </c>
    </row>
    <row r="534" spans="1:8" s="13" customFormat="1" ht="12.75" collapsed="1">
      <c r="A534" s="193" t="s">
        <v>303</v>
      </c>
      <c r="B534" s="20" t="s">
        <v>214</v>
      </c>
      <c r="C534" s="184"/>
      <c r="D534" s="185">
        <f>SUM(D535)</f>
        <v>163</v>
      </c>
      <c r="E534" s="185">
        <f>SUM(E535)</f>
        <v>37</v>
      </c>
      <c r="F534" s="185">
        <f>SUM(F535)</f>
        <v>37</v>
      </c>
      <c r="G534" s="185">
        <f>SUM(G535)</f>
        <v>0</v>
      </c>
      <c r="H534" s="186"/>
    </row>
    <row r="535" spans="1:8" s="13" customFormat="1" ht="12.75" hidden="1" outlineLevel="1">
      <c r="A535" s="201"/>
      <c r="B535" s="39" t="s">
        <v>248</v>
      </c>
      <c r="C535" s="128" t="s">
        <v>385</v>
      </c>
      <c r="D535" s="157">
        <v>163</v>
      </c>
      <c r="E535" s="157">
        <v>37</v>
      </c>
      <c r="F535" s="157">
        <v>37</v>
      </c>
      <c r="G535" s="157">
        <v>0</v>
      </c>
      <c r="H535" s="192" t="s">
        <v>566</v>
      </c>
    </row>
    <row r="536" spans="1:8" s="13" customFormat="1" ht="12.75" collapsed="1">
      <c r="A536" s="193" t="s">
        <v>304</v>
      </c>
      <c r="B536" s="20" t="s">
        <v>565</v>
      </c>
      <c r="C536" s="184"/>
      <c r="D536" s="185">
        <f>SUM(D537)</f>
        <v>160</v>
      </c>
      <c r="E536" s="185">
        <f>SUM(E537)</f>
        <v>160</v>
      </c>
      <c r="F536" s="185">
        <f>SUM(F537)</f>
        <v>160</v>
      </c>
      <c r="G536" s="185">
        <f>SUM(G537)</f>
        <v>0</v>
      </c>
      <c r="H536" s="186"/>
    </row>
    <row r="537" spans="1:8" s="13" customFormat="1" ht="12.75" hidden="1" outlineLevel="1">
      <c r="A537" s="201"/>
      <c r="B537" s="39" t="s">
        <v>248</v>
      </c>
      <c r="C537" s="128" t="s">
        <v>380</v>
      </c>
      <c r="D537" s="157">
        <v>160</v>
      </c>
      <c r="E537" s="157">
        <v>160</v>
      </c>
      <c r="F537" s="157">
        <v>160</v>
      </c>
      <c r="G537" s="157">
        <v>0</v>
      </c>
      <c r="H537" s="192">
        <v>0.3</v>
      </c>
    </row>
    <row r="538" spans="1:8" s="13" customFormat="1" ht="12.75" collapsed="1">
      <c r="A538" s="193" t="s">
        <v>305</v>
      </c>
      <c r="B538" s="20" t="s">
        <v>108</v>
      </c>
      <c r="C538" s="184"/>
      <c r="D538" s="185">
        <f>SUM(D539:D542)</f>
        <v>1417</v>
      </c>
      <c r="E538" s="185">
        <f>SUM(E539:E542)</f>
        <v>810</v>
      </c>
      <c r="F538" s="185">
        <f>SUM(F539:F542)</f>
        <v>810</v>
      </c>
      <c r="G538" s="185">
        <f>SUM(G539:G542)</f>
        <v>0</v>
      </c>
      <c r="H538" s="186"/>
    </row>
    <row r="539" spans="1:8" s="13" customFormat="1" ht="12.75" hidden="1" outlineLevel="1">
      <c r="A539" s="195"/>
      <c r="B539" s="196" t="s">
        <v>168</v>
      </c>
      <c r="C539" s="27" t="s">
        <v>368</v>
      </c>
      <c r="D539" s="224">
        <v>200</v>
      </c>
      <c r="E539" s="154">
        <v>97</v>
      </c>
      <c r="F539" s="154">
        <v>97</v>
      </c>
      <c r="G539" s="154"/>
      <c r="H539" s="155">
        <v>1.2</v>
      </c>
    </row>
    <row r="540" spans="1:8" s="13" customFormat="1" ht="12.75" hidden="1" outlineLevel="1">
      <c r="A540" s="195"/>
      <c r="B540" s="43"/>
      <c r="C540" s="27" t="s">
        <v>404</v>
      </c>
      <c r="D540" s="224">
        <v>800</v>
      </c>
      <c r="E540" s="154">
        <v>280</v>
      </c>
      <c r="F540" s="154">
        <v>280</v>
      </c>
      <c r="G540" s="154"/>
      <c r="H540" s="155">
        <v>1.2</v>
      </c>
    </row>
    <row r="541" spans="1:8" s="13" customFormat="1" ht="12.75" hidden="1" outlineLevel="1">
      <c r="A541" s="197"/>
      <c r="B541" s="59" t="s">
        <v>248</v>
      </c>
      <c r="C541" s="51" t="s">
        <v>367</v>
      </c>
      <c r="D541" s="231">
        <v>0</v>
      </c>
      <c r="E541" s="198">
        <v>16</v>
      </c>
      <c r="F541" s="198">
        <v>16</v>
      </c>
      <c r="G541" s="198">
        <v>0</v>
      </c>
      <c r="H541" s="211">
        <v>1</v>
      </c>
    </row>
    <row r="542" spans="1:8" s="13" customFormat="1" ht="12.75" hidden="1" outlineLevel="1">
      <c r="A542" s="201"/>
      <c r="B542" s="212" t="s">
        <v>98</v>
      </c>
      <c r="C542" s="40" t="s">
        <v>676</v>
      </c>
      <c r="D542" s="259">
        <v>417</v>
      </c>
      <c r="E542" s="157">
        <v>417</v>
      </c>
      <c r="F542" s="157">
        <v>417</v>
      </c>
      <c r="G542" s="157"/>
      <c r="H542" s="158">
        <v>1</v>
      </c>
    </row>
    <row r="543" spans="1:8" s="13" customFormat="1" ht="12.75" collapsed="1">
      <c r="A543" s="193" t="s">
        <v>307</v>
      </c>
      <c r="B543" s="20" t="s">
        <v>213</v>
      </c>
      <c r="C543" s="30"/>
      <c r="D543" s="281">
        <f>SUM(D544:D546)</f>
        <v>975</v>
      </c>
      <c r="E543" s="281">
        <f>SUM(E544:E546)</f>
        <v>10</v>
      </c>
      <c r="F543" s="281">
        <f>SUM(F544:F546)</f>
        <v>5</v>
      </c>
      <c r="G543" s="281">
        <f>SUM(G544:G546)</f>
        <v>5</v>
      </c>
      <c r="H543" s="200"/>
    </row>
    <row r="544" spans="1:8" s="13" customFormat="1" ht="12.75" hidden="1" outlineLevel="1">
      <c r="A544" s="195"/>
      <c r="B544" s="26" t="s">
        <v>248</v>
      </c>
      <c r="C544" s="27" t="s">
        <v>403</v>
      </c>
      <c r="D544" s="224">
        <v>15</v>
      </c>
      <c r="E544" s="154">
        <v>5</v>
      </c>
      <c r="F544" s="154">
        <v>0</v>
      </c>
      <c r="G544" s="154">
        <v>5</v>
      </c>
      <c r="H544" s="155" t="s">
        <v>557</v>
      </c>
    </row>
    <row r="545" spans="1:8" s="13" customFormat="1" ht="12.75" hidden="1" outlineLevel="1">
      <c r="A545" s="195"/>
      <c r="B545" s="26"/>
      <c r="C545" s="27" t="s">
        <v>380</v>
      </c>
      <c r="D545" s="224">
        <v>500</v>
      </c>
      <c r="E545" s="154">
        <v>0</v>
      </c>
      <c r="F545" s="154">
        <v>0</v>
      </c>
      <c r="G545" s="154">
        <v>0</v>
      </c>
      <c r="H545" s="155">
        <v>0</v>
      </c>
    </row>
    <row r="546" spans="1:8" s="13" customFormat="1" ht="12.75" hidden="1" outlineLevel="1">
      <c r="A546" s="197"/>
      <c r="B546" s="59"/>
      <c r="C546" s="51" t="s">
        <v>365</v>
      </c>
      <c r="D546" s="231">
        <v>460</v>
      </c>
      <c r="E546" s="198">
        <v>5</v>
      </c>
      <c r="F546" s="198">
        <v>5</v>
      </c>
      <c r="G546" s="198">
        <v>0</v>
      </c>
      <c r="H546" s="211">
        <v>2.8</v>
      </c>
    </row>
    <row r="547" spans="1:8" s="13" customFormat="1" ht="12.75" collapsed="1">
      <c r="A547" s="213" t="s">
        <v>308</v>
      </c>
      <c r="B547" s="134" t="s">
        <v>106</v>
      </c>
      <c r="C547" s="184"/>
      <c r="D547" s="185">
        <f>SUM(D548:D578)</f>
        <v>10826</v>
      </c>
      <c r="E547" s="185">
        <f>SUM(E548:E578)</f>
        <v>5967</v>
      </c>
      <c r="F547" s="185">
        <f>SUM(F548:F578)</f>
        <v>5703</v>
      </c>
      <c r="G547" s="185">
        <f>SUM(G548:G578)</f>
        <v>170</v>
      </c>
      <c r="H547" s="282"/>
    </row>
    <row r="548" spans="1:8" s="13" customFormat="1" ht="12.75" hidden="1" outlineLevel="1">
      <c r="A548" s="217"/>
      <c r="B548" s="153" t="s">
        <v>168</v>
      </c>
      <c r="C548" s="189" t="s">
        <v>380</v>
      </c>
      <c r="D548" s="154">
        <v>500</v>
      </c>
      <c r="E548" s="154">
        <v>390</v>
      </c>
      <c r="F548" s="154">
        <v>390</v>
      </c>
      <c r="G548" s="283"/>
      <c r="H548" s="225" t="s">
        <v>386</v>
      </c>
    </row>
    <row r="549" spans="1:8" s="13" customFormat="1" ht="12.75" hidden="1" outlineLevel="1">
      <c r="A549" s="217"/>
      <c r="B549" s="153"/>
      <c r="C549" s="189" t="s">
        <v>387</v>
      </c>
      <c r="D549" s="154">
        <v>40</v>
      </c>
      <c r="E549" s="154">
        <v>21</v>
      </c>
      <c r="F549" s="154">
        <v>21</v>
      </c>
      <c r="G549" s="283"/>
      <c r="H549" s="225">
        <v>0.6</v>
      </c>
    </row>
    <row r="550" spans="1:8" s="13" customFormat="1" ht="12.75" hidden="1" outlineLevel="1">
      <c r="A550" s="217"/>
      <c r="B550" s="153"/>
      <c r="C550" s="189" t="s">
        <v>388</v>
      </c>
      <c r="D550" s="154">
        <v>11</v>
      </c>
      <c r="E550" s="154">
        <v>9</v>
      </c>
      <c r="F550" s="154">
        <v>9</v>
      </c>
      <c r="G550" s="283"/>
      <c r="H550" s="225">
        <v>1.5</v>
      </c>
    </row>
    <row r="551" spans="1:8" s="13" customFormat="1" ht="12.75" hidden="1" outlineLevel="1">
      <c r="A551" s="217"/>
      <c r="B551" s="154"/>
      <c r="C551" s="189" t="s">
        <v>389</v>
      </c>
      <c r="D551" s="154">
        <v>30</v>
      </c>
      <c r="E551" s="154">
        <v>25</v>
      </c>
      <c r="F551" s="154">
        <v>25</v>
      </c>
      <c r="G551" s="283"/>
      <c r="H551" s="225">
        <v>0.5</v>
      </c>
    </row>
    <row r="552" spans="1:8" s="13" customFormat="1" ht="12.75" hidden="1" outlineLevel="1">
      <c r="A552" s="217"/>
      <c r="B552" s="154"/>
      <c r="C552" s="189" t="s">
        <v>390</v>
      </c>
      <c r="D552" s="154">
        <v>380</v>
      </c>
      <c r="E552" s="154">
        <v>252</v>
      </c>
      <c r="F552" s="154">
        <v>252</v>
      </c>
      <c r="G552" s="283"/>
      <c r="H552" s="225">
        <v>4</v>
      </c>
    </row>
    <row r="553" spans="1:8" s="13" customFormat="1" ht="12.75" hidden="1" outlineLevel="1">
      <c r="A553" s="217"/>
      <c r="B553" s="154"/>
      <c r="C553" s="189" t="s">
        <v>391</v>
      </c>
      <c r="D553" s="154">
        <v>86</v>
      </c>
      <c r="E553" s="154">
        <v>79</v>
      </c>
      <c r="F553" s="154">
        <v>79</v>
      </c>
      <c r="G553" s="283"/>
      <c r="H553" s="225">
        <v>0.4</v>
      </c>
    </row>
    <row r="554" spans="1:8" s="13" customFormat="1" ht="12.75" hidden="1" outlineLevel="1">
      <c r="A554" s="197"/>
      <c r="B554" s="284" t="s">
        <v>194</v>
      </c>
      <c r="C554" s="124" t="s">
        <v>373</v>
      </c>
      <c r="D554" s="198">
        <v>780</v>
      </c>
      <c r="E554" s="198">
        <v>979</v>
      </c>
      <c r="F554" s="198">
        <v>979</v>
      </c>
      <c r="G554" s="285">
        <v>0</v>
      </c>
      <c r="H554" s="232">
        <v>0.35</v>
      </c>
    </row>
    <row r="555" spans="1:8" s="13" customFormat="1" ht="12.75" hidden="1" outlineLevel="1">
      <c r="A555" s="197"/>
      <c r="B555" s="286" t="s">
        <v>260</v>
      </c>
      <c r="C555" s="124" t="s">
        <v>384</v>
      </c>
      <c r="D555" s="198">
        <v>220</v>
      </c>
      <c r="E555" s="198">
        <v>194</v>
      </c>
      <c r="F555" s="198">
        <v>194</v>
      </c>
      <c r="G555" s="285"/>
      <c r="H555" s="126">
        <v>0.2809278350515464</v>
      </c>
    </row>
    <row r="556" spans="1:8" s="13" customFormat="1" ht="12.75" hidden="1" outlineLevel="1">
      <c r="A556" s="197"/>
      <c r="B556" s="286"/>
      <c r="C556" s="124" t="s">
        <v>382</v>
      </c>
      <c r="D556" s="198">
        <v>250</v>
      </c>
      <c r="E556" s="198">
        <v>147</v>
      </c>
      <c r="F556" s="198">
        <v>147</v>
      </c>
      <c r="G556" s="285"/>
      <c r="H556" s="126">
        <v>0.5</v>
      </c>
    </row>
    <row r="557" spans="1:8" s="13" customFormat="1" ht="12.75" hidden="1" outlineLevel="1">
      <c r="A557" s="197"/>
      <c r="B557" s="286"/>
      <c r="C557" s="124" t="s">
        <v>414</v>
      </c>
      <c r="D557" s="198">
        <v>445</v>
      </c>
      <c r="E557" s="198">
        <v>313</v>
      </c>
      <c r="F557" s="198">
        <v>313</v>
      </c>
      <c r="G557" s="285"/>
      <c r="H557" s="126">
        <v>0.387220447284345</v>
      </c>
    </row>
    <row r="558" spans="1:8" s="13" customFormat="1" ht="12.75" hidden="1" outlineLevel="1">
      <c r="A558" s="197"/>
      <c r="B558" s="286"/>
      <c r="C558" s="124" t="s">
        <v>413</v>
      </c>
      <c r="D558" s="198">
        <v>732</v>
      </c>
      <c r="E558" s="198">
        <v>72</v>
      </c>
      <c r="F558" s="198">
        <v>72</v>
      </c>
      <c r="G558" s="285"/>
      <c r="H558" s="126">
        <v>0.625</v>
      </c>
    </row>
    <row r="559" spans="1:8" s="13" customFormat="1" ht="12.75" hidden="1" outlineLevel="1">
      <c r="A559" s="197"/>
      <c r="B559" s="286"/>
      <c r="C559" s="124" t="s">
        <v>403</v>
      </c>
      <c r="D559" s="198">
        <v>1000</v>
      </c>
      <c r="E559" s="198">
        <v>383</v>
      </c>
      <c r="F559" s="198">
        <v>383</v>
      </c>
      <c r="G559" s="285"/>
      <c r="H559" s="126">
        <v>1.7</v>
      </c>
    </row>
    <row r="560" spans="1:8" s="13" customFormat="1" ht="12.75" hidden="1" outlineLevel="1">
      <c r="A560" s="197"/>
      <c r="B560" s="286"/>
      <c r="C560" s="124" t="s">
        <v>375</v>
      </c>
      <c r="D560" s="198">
        <v>600</v>
      </c>
      <c r="E560" s="198">
        <v>170</v>
      </c>
      <c r="F560" s="198"/>
      <c r="G560" s="285">
        <v>170</v>
      </c>
      <c r="H560" s="126">
        <v>3.5</v>
      </c>
    </row>
    <row r="561" spans="1:8" s="13" customFormat="1" ht="12.75" hidden="1" outlineLevel="1">
      <c r="A561" s="197"/>
      <c r="B561" s="286"/>
      <c r="C561" s="124" t="s">
        <v>380</v>
      </c>
      <c r="D561" s="198">
        <v>50</v>
      </c>
      <c r="E561" s="198">
        <v>12</v>
      </c>
      <c r="F561" s="198"/>
      <c r="G561" s="285">
        <v>0</v>
      </c>
      <c r="H561" s="126">
        <v>0.3</v>
      </c>
    </row>
    <row r="562" spans="1:8" s="13" customFormat="1" ht="12.75" hidden="1" outlineLevel="1">
      <c r="A562" s="197"/>
      <c r="B562" s="286"/>
      <c r="C562" s="124" t="s">
        <v>385</v>
      </c>
      <c r="D562" s="198">
        <v>210</v>
      </c>
      <c r="E562" s="198">
        <v>145</v>
      </c>
      <c r="F562" s="198">
        <v>145</v>
      </c>
      <c r="G562" s="285"/>
      <c r="H562" s="126">
        <v>1</v>
      </c>
    </row>
    <row r="563" spans="1:8" s="13" customFormat="1" ht="12.75" hidden="1" outlineLevel="1">
      <c r="A563" s="197"/>
      <c r="B563" s="286"/>
      <c r="C563" s="124" t="s">
        <v>373</v>
      </c>
      <c r="D563" s="198">
        <v>1800</v>
      </c>
      <c r="E563" s="198">
        <v>621</v>
      </c>
      <c r="F563" s="198">
        <v>539</v>
      </c>
      <c r="G563" s="285"/>
      <c r="H563" s="126">
        <v>0.957487922705314</v>
      </c>
    </row>
    <row r="564" spans="1:8" s="13" customFormat="1" ht="12.75" hidden="1" outlineLevel="1">
      <c r="A564" s="197"/>
      <c r="B564" s="286"/>
      <c r="C564" s="124" t="s">
        <v>374</v>
      </c>
      <c r="D564" s="198">
        <v>645</v>
      </c>
      <c r="E564" s="198">
        <v>102</v>
      </c>
      <c r="F564" s="198">
        <v>102</v>
      </c>
      <c r="G564" s="285"/>
      <c r="H564" s="126">
        <v>0.7568627450980392</v>
      </c>
    </row>
    <row r="565" spans="1:8" s="13" customFormat="1" ht="12.75" hidden="1" outlineLevel="1">
      <c r="A565" s="197"/>
      <c r="B565" s="286"/>
      <c r="C565" s="124" t="s">
        <v>371</v>
      </c>
      <c r="D565" s="198">
        <v>55</v>
      </c>
      <c r="E565" s="198">
        <v>50</v>
      </c>
      <c r="F565" s="198">
        <v>50</v>
      </c>
      <c r="G565" s="285"/>
      <c r="H565" s="126">
        <v>1</v>
      </c>
    </row>
    <row r="566" spans="1:8" s="13" customFormat="1" ht="12.75" hidden="1" outlineLevel="1">
      <c r="A566" s="197"/>
      <c r="B566" s="286"/>
      <c r="C566" s="124" t="s">
        <v>371</v>
      </c>
      <c r="D566" s="198">
        <v>55</v>
      </c>
      <c r="E566" s="198">
        <v>50</v>
      </c>
      <c r="F566" s="198">
        <v>50</v>
      </c>
      <c r="G566" s="285"/>
      <c r="H566" s="126">
        <v>1.5</v>
      </c>
    </row>
    <row r="567" spans="1:8" s="13" customFormat="1" ht="12.75" hidden="1" outlineLevel="1">
      <c r="A567" s="197"/>
      <c r="B567" s="286"/>
      <c r="C567" s="124" t="s">
        <v>371</v>
      </c>
      <c r="D567" s="198">
        <v>250</v>
      </c>
      <c r="E567" s="198">
        <v>230</v>
      </c>
      <c r="F567" s="198">
        <v>230</v>
      </c>
      <c r="G567" s="285"/>
      <c r="H567" s="126">
        <v>1.8</v>
      </c>
    </row>
    <row r="568" spans="1:8" s="13" customFormat="1" ht="12.75" hidden="1" outlineLevel="1">
      <c r="A568" s="197"/>
      <c r="B568" s="286"/>
      <c r="C568" s="124" t="s">
        <v>379</v>
      </c>
      <c r="D568" s="198">
        <v>140</v>
      </c>
      <c r="E568" s="198">
        <v>135</v>
      </c>
      <c r="F568" s="198">
        <v>135</v>
      </c>
      <c r="G568" s="285"/>
      <c r="H568" s="126">
        <v>0.4</v>
      </c>
    </row>
    <row r="569" spans="1:8" s="13" customFormat="1" ht="12.75" hidden="1" outlineLevel="1">
      <c r="A569" s="197"/>
      <c r="B569" s="286"/>
      <c r="C569" s="124" t="s">
        <v>372</v>
      </c>
      <c r="D569" s="198">
        <v>900</v>
      </c>
      <c r="E569" s="198">
        <v>500</v>
      </c>
      <c r="F569" s="198">
        <v>500</v>
      </c>
      <c r="G569" s="285"/>
      <c r="H569" s="126">
        <v>0.5</v>
      </c>
    </row>
    <row r="570" spans="1:8" s="13" customFormat="1" ht="12.75" hidden="1" outlineLevel="1">
      <c r="A570" s="197"/>
      <c r="B570" s="286"/>
      <c r="C570" s="124" t="s">
        <v>396</v>
      </c>
      <c r="D570" s="198">
        <v>45</v>
      </c>
      <c r="E570" s="198">
        <v>40</v>
      </c>
      <c r="F570" s="198">
        <v>40</v>
      </c>
      <c r="G570" s="285"/>
      <c r="H570" s="126">
        <v>0.7</v>
      </c>
    </row>
    <row r="571" spans="1:8" s="13" customFormat="1" ht="12.75" hidden="1" outlineLevel="1">
      <c r="A571" s="197"/>
      <c r="B571" s="286"/>
      <c r="C571" s="124" t="s">
        <v>396</v>
      </c>
      <c r="D571" s="198">
        <v>235</v>
      </c>
      <c r="E571" s="198">
        <v>200</v>
      </c>
      <c r="F571" s="198">
        <v>200</v>
      </c>
      <c r="G571" s="285"/>
      <c r="H571" s="126">
        <v>1</v>
      </c>
    </row>
    <row r="572" spans="1:8" s="13" customFormat="1" ht="12.75" hidden="1" outlineLevel="1">
      <c r="A572" s="197"/>
      <c r="B572" s="286"/>
      <c r="C572" s="124" t="s">
        <v>468</v>
      </c>
      <c r="D572" s="198">
        <v>50</v>
      </c>
      <c r="E572" s="198">
        <v>30</v>
      </c>
      <c r="F572" s="198">
        <v>30</v>
      </c>
      <c r="G572" s="285"/>
      <c r="H572" s="126">
        <v>1.8</v>
      </c>
    </row>
    <row r="573" spans="1:8" s="13" customFormat="1" ht="12.75" hidden="1" outlineLevel="1">
      <c r="A573" s="197"/>
      <c r="B573" s="286"/>
      <c r="C573" s="124" t="s">
        <v>408</v>
      </c>
      <c r="D573" s="198">
        <v>400</v>
      </c>
      <c r="E573" s="198">
        <v>56</v>
      </c>
      <c r="F573" s="198">
        <v>56</v>
      </c>
      <c r="G573" s="285"/>
      <c r="H573" s="126">
        <v>0.6</v>
      </c>
    </row>
    <row r="574" spans="1:8" s="13" customFormat="1" ht="12.75" hidden="1" outlineLevel="1">
      <c r="A574" s="197"/>
      <c r="B574" s="135" t="s">
        <v>248</v>
      </c>
      <c r="C574" s="124" t="s">
        <v>404</v>
      </c>
      <c r="D574" s="198">
        <v>132</v>
      </c>
      <c r="E574" s="198">
        <v>30</v>
      </c>
      <c r="F574" s="198">
        <v>30</v>
      </c>
      <c r="G574" s="285">
        <v>0</v>
      </c>
      <c r="H574" s="232">
        <v>0</v>
      </c>
    </row>
    <row r="575" spans="1:8" s="13" customFormat="1" ht="12.75" hidden="1" outlineLevel="1">
      <c r="A575" s="197"/>
      <c r="B575" s="286"/>
      <c r="C575" s="124" t="s">
        <v>380</v>
      </c>
      <c r="D575" s="198">
        <v>500</v>
      </c>
      <c r="E575" s="198">
        <v>500</v>
      </c>
      <c r="F575" s="198">
        <v>500</v>
      </c>
      <c r="G575" s="285">
        <v>0</v>
      </c>
      <c r="H575" s="232">
        <v>0.4</v>
      </c>
    </row>
    <row r="576" spans="1:8" s="13" customFormat="1" ht="12.75" hidden="1" outlineLevel="1">
      <c r="A576" s="197"/>
      <c r="B576" s="286"/>
      <c r="C576" s="124" t="s">
        <v>366</v>
      </c>
      <c r="D576" s="198">
        <v>30</v>
      </c>
      <c r="E576" s="198">
        <v>28</v>
      </c>
      <c r="F576" s="198">
        <v>28</v>
      </c>
      <c r="G576" s="285">
        <v>0</v>
      </c>
      <c r="H576" s="232" t="s">
        <v>558</v>
      </c>
    </row>
    <row r="577" spans="1:8" s="13" customFormat="1" ht="12.75" hidden="1" outlineLevel="1">
      <c r="A577" s="197"/>
      <c r="B577" s="286"/>
      <c r="C577" s="124" t="s">
        <v>385</v>
      </c>
      <c r="D577" s="198">
        <v>180</v>
      </c>
      <c r="E577" s="198">
        <v>136</v>
      </c>
      <c r="F577" s="198">
        <v>136</v>
      </c>
      <c r="G577" s="285">
        <v>0</v>
      </c>
      <c r="H577" s="232">
        <v>0.8</v>
      </c>
    </row>
    <row r="578" spans="1:8" s="13" customFormat="1" ht="12.75" hidden="1" outlineLevel="1">
      <c r="A578" s="201"/>
      <c r="B578" s="137" t="s">
        <v>98</v>
      </c>
      <c r="C578" s="128" t="s">
        <v>661</v>
      </c>
      <c r="D578" s="157">
        <v>75</v>
      </c>
      <c r="E578" s="157">
        <v>68</v>
      </c>
      <c r="F578" s="157">
        <v>68</v>
      </c>
      <c r="G578" s="287"/>
      <c r="H578" s="260">
        <v>0.35</v>
      </c>
    </row>
    <row r="579" spans="1:8" s="13" customFormat="1" ht="25.5" collapsed="1">
      <c r="A579" s="221" t="s">
        <v>309</v>
      </c>
      <c r="B579" s="250" t="s">
        <v>728</v>
      </c>
      <c r="C579" s="142"/>
      <c r="D579" s="205">
        <f>SUM(D580)</f>
        <v>100</v>
      </c>
      <c r="E579" s="205">
        <f>SUM(E580)</f>
        <v>79</v>
      </c>
      <c r="F579" s="205">
        <f>SUM(F580)</f>
        <v>79</v>
      </c>
      <c r="G579" s="205">
        <f>SUM(G580)</f>
        <v>0</v>
      </c>
      <c r="H579" s="144"/>
    </row>
    <row r="580" spans="1:8" s="13" customFormat="1" ht="12.75" hidden="1" outlineLevel="1">
      <c r="A580" s="201"/>
      <c r="B580" s="220" t="s">
        <v>260</v>
      </c>
      <c r="C580" s="128" t="s">
        <v>654</v>
      </c>
      <c r="D580" s="157">
        <v>100</v>
      </c>
      <c r="E580" s="157">
        <v>79</v>
      </c>
      <c r="F580" s="157">
        <v>79</v>
      </c>
      <c r="G580" s="157"/>
      <c r="H580" s="260">
        <v>0.2</v>
      </c>
    </row>
    <row r="581" spans="1:8" s="13" customFormat="1" ht="25.5" collapsed="1">
      <c r="A581" s="193" t="s">
        <v>310</v>
      </c>
      <c r="B581" s="134" t="s">
        <v>729</v>
      </c>
      <c r="C581" s="184"/>
      <c r="D581" s="185">
        <f>SUM(D582)</f>
        <v>50</v>
      </c>
      <c r="E581" s="185">
        <f>SUM(E582)</f>
        <v>19</v>
      </c>
      <c r="F581" s="185">
        <f>SUM(F582)</f>
        <v>19</v>
      </c>
      <c r="G581" s="185">
        <f>SUM(G582)</f>
        <v>0</v>
      </c>
      <c r="H581" s="282"/>
    </row>
    <row r="582" spans="1:8" s="13" customFormat="1" ht="12.75" hidden="1" outlineLevel="1">
      <c r="A582" s="201"/>
      <c r="B582" s="220" t="s">
        <v>260</v>
      </c>
      <c r="C582" s="128" t="s">
        <v>649</v>
      </c>
      <c r="D582" s="157">
        <v>50</v>
      </c>
      <c r="E582" s="157">
        <v>19</v>
      </c>
      <c r="F582" s="157">
        <v>19</v>
      </c>
      <c r="G582" s="157"/>
      <c r="H582" s="260">
        <v>0.35</v>
      </c>
    </row>
    <row r="583" spans="1:8" s="13" customFormat="1" ht="25.5" collapsed="1">
      <c r="A583" s="193" t="s">
        <v>311</v>
      </c>
      <c r="B583" s="134" t="s">
        <v>730</v>
      </c>
      <c r="C583" s="184"/>
      <c r="D583" s="185">
        <f>SUM(D584)</f>
        <v>40</v>
      </c>
      <c r="E583" s="185">
        <f>SUM(E584)</f>
        <v>37</v>
      </c>
      <c r="F583" s="185">
        <f>SUM(F584)</f>
        <v>6</v>
      </c>
      <c r="G583" s="185">
        <f>SUM(G584)</f>
        <v>0</v>
      </c>
      <c r="H583" s="282"/>
    </row>
    <row r="584" spans="1:8" s="13" customFormat="1" ht="12.75" hidden="1" outlineLevel="1">
      <c r="A584" s="197"/>
      <c r="B584" s="288" t="s">
        <v>260</v>
      </c>
      <c r="C584" s="124" t="s">
        <v>649</v>
      </c>
      <c r="D584" s="198">
        <v>40</v>
      </c>
      <c r="E584" s="198">
        <v>37</v>
      </c>
      <c r="F584" s="198">
        <v>6</v>
      </c>
      <c r="G584" s="198"/>
      <c r="H584" s="232">
        <v>0.3</v>
      </c>
    </row>
    <row r="585" spans="1:256" s="175" customFormat="1" ht="25.5" collapsed="1">
      <c r="A585" s="193" t="s">
        <v>312</v>
      </c>
      <c r="B585" s="134" t="s">
        <v>732</v>
      </c>
      <c r="C585" s="184"/>
      <c r="D585" s="185">
        <f>SUM(D586)</f>
        <v>3</v>
      </c>
      <c r="E585" s="185">
        <f>SUM(E586)</f>
        <v>3</v>
      </c>
      <c r="F585" s="185">
        <f>SUM(F586)</f>
        <v>3</v>
      </c>
      <c r="G585" s="185">
        <f>SUM(G586)</f>
        <v>0</v>
      </c>
      <c r="H585" s="282"/>
      <c r="I585" s="289"/>
      <c r="J585" s="182"/>
      <c r="K585" s="242"/>
      <c r="L585" s="290"/>
      <c r="M585" s="290"/>
      <c r="N585" s="290"/>
      <c r="O585" s="290"/>
      <c r="P585" s="291"/>
      <c r="Q585" s="289"/>
      <c r="R585" s="182"/>
      <c r="S585" s="242"/>
      <c r="T585" s="290"/>
      <c r="U585" s="290"/>
      <c r="V585" s="290"/>
      <c r="W585" s="290"/>
      <c r="X585" s="291"/>
      <c r="Y585" s="289"/>
      <c r="Z585" s="182"/>
      <c r="AA585" s="242"/>
      <c r="AB585" s="290"/>
      <c r="AC585" s="290"/>
      <c r="AD585" s="290"/>
      <c r="AE585" s="290"/>
      <c r="AF585" s="291"/>
      <c r="AG585" s="289"/>
      <c r="AH585" s="182"/>
      <c r="AI585" s="242"/>
      <c r="AJ585" s="290"/>
      <c r="AK585" s="290"/>
      <c r="AL585" s="290"/>
      <c r="AM585" s="290"/>
      <c r="AN585" s="291"/>
      <c r="AO585" s="289"/>
      <c r="AP585" s="182"/>
      <c r="AQ585" s="242"/>
      <c r="AR585" s="290"/>
      <c r="AS585" s="290"/>
      <c r="AT585" s="290"/>
      <c r="AU585" s="290"/>
      <c r="AV585" s="291"/>
      <c r="AW585" s="289"/>
      <c r="AX585" s="182"/>
      <c r="AY585" s="242"/>
      <c r="AZ585" s="290"/>
      <c r="BA585" s="290"/>
      <c r="BB585" s="290"/>
      <c r="BC585" s="290"/>
      <c r="BD585" s="291"/>
      <c r="BE585" s="289"/>
      <c r="BF585" s="182"/>
      <c r="BG585" s="242"/>
      <c r="BH585" s="290"/>
      <c r="BI585" s="290"/>
      <c r="BJ585" s="290"/>
      <c r="BK585" s="290"/>
      <c r="BL585" s="291"/>
      <c r="BM585" s="289"/>
      <c r="BN585" s="182"/>
      <c r="BO585" s="242"/>
      <c r="BP585" s="290"/>
      <c r="BQ585" s="290"/>
      <c r="BR585" s="290"/>
      <c r="BS585" s="290"/>
      <c r="BT585" s="291"/>
      <c r="BU585" s="289"/>
      <c r="BV585" s="182"/>
      <c r="BW585" s="242"/>
      <c r="BX585" s="290"/>
      <c r="BY585" s="290"/>
      <c r="BZ585" s="290"/>
      <c r="CA585" s="290"/>
      <c r="CB585" s="291"/>
      <c r="CC585" s="289"/>
      <c r="CD585" s="182"/>
      <c r="CE585" s="242"/>
      <c r="CF585" s="290"/>
      <c r="CG585" s="290"/>
      <c r="CH585" s="290"/>
      <c r="CI585" s="290"/>
      <c r="CJ585" s="291"/>
      <c r="CK585" s="289"/>
      <c r="CL585" s="182"/>
      <c r="CM585" s="242"/>
      <c r="CN585" s="290"/>
      <c r="CO585" s="290"/>
      <c r="CP585" s="290"/>
      <c r="CQ585" s="290"/>
      <c r="CR585" s="291"/>
      <c r="CS585" s="289"/>
      <c r="CT585" s="182"/>
      <c r="CU585" s="242"/>
      <c r="CV585" s="290"/>
      <c r="CW585" s="290"/>
      <c r="CX585" s="290"/>
      <c r="CY585" s="290"/>
      <c r="CZ585" s="291"/>
      <c r="DA585" s="289"/>
      <c r="DB585" s="182"/>
      <c r="DC585" s="242"/>
      <c r="DD585" s="290"/>
      <c r="DE585" s="290"/>
      <c r="DF585" s="290"/>
      <c r="DG585" s="290"/>
      <c r="DH585" s="291"/>
      <c r="DI585" s="289"/>
      <c r="DJ585" s="182"/>
      <c r="DK585" s="242"/>
      <c r="DL585" s="290"/>
      <c r="DM585" s="290"/>
      <c r="DN585" s="290"/>
      <c r="DO585" s="290"/>
      <c r="DP585" s="291"/>
      <c r="DQ585" s="289"/>
      <c r="DR585" s="182"/>
      <c r="DS585" s="242"/>
      <c r="DT585" s="290"/>
      <c r="DU585" s="290"/>
      <c r="DV585" s="290"/>
      <c r="DW585" s="290"/>
      <c r="DX585" s="291"/>
      <c r="DY585" s="289"/>
      <c r="DZ585" s="182"/>
      <c r="EA585" s="242"/>
      <c r="EB585" s="290"/>
      <c r="EC585" s="290"/>
      <c r="ED585" s="290"/>
      <c r="EE585" s="290"/>
      <c r="EF585" s="291"/>
      <c r="EG585" s="289"/>
      <c r="EH585" s="182"/>
      <c r="EI585" s="242"/>
      <c r="EJ585" s="290"/>
      <c r="EK585" s="290"/>
      <c r="EL585" s="290"/>
      <c r="EM585" s="290"/>
      <c r="EN585" s="291"/>
      <c r="EO585" s="289"/>
      <c r="EP585" s="182"/>
      <c r="EQ585" s="242"/>
      <c r="ER585" s="290"/>
      <c r="ES585" s="290"/>
      <c r="ET585" s="290"/>
      <c r="EU585" s="290"/>
      <c r="EV585" s="291"/>
      <c r="EW585" s="289"/>
      <c r="EX585" s="182"/>
      <c r="EY585" s="242"/>
      <c r="EZ585" s="290"/>
      <c r="FA585" s="290"/>
      <c r="FB585" s="290"/>
      <c r="FC585" s="290"/>
      <c r="FD585" s="291"/>
      <c r="FE585" s="289"/>
      <c r="FF585" s="182"/>
      <c r="FG585" s="242"/>
      <c r="FH585" s="290"/>
      <c r="FI585" s="290"/>
      <c r="FJ585" s="290"/>
      <c r="FK585" s="290"/>
      <c r="FL585" s="291"/>
      <c r="FM585" s="289"/>
      <c r="FN585" s="182"/>
      <c r="FO585" s="242"/>
      <c r="FP585" s="290"/>
      <c r="FQ585" s="290"/>
      <c r="FR585" s="290"/>
      <c r="FS585" s="290"/>
      <c r="FT585" s="291"/>
      <c r="FU585" s="289"/>
      <c r="FV585" s="182"/>
      <c r="FW585" s="242"/>
      <c r="FX585" s="290"/>
      <c r="FY585" s="290"/>
      <c r="FZ585" s="290"/>
      <c r="GA585" s="290"/>
      <c r="GB585" s="291"/>
      <c r="GC585" s="289"/>
      <c r="GD585" s="182"/>
      <c r="GE585" s="242"/>
      <c r="GF585" s="290"/>
      <c r="GG585" s="290"/>
      <c r="GH585" s="290"/>
      <c r="GI585" s="290"/>
      <c r="GJ585" s="291"/>
      <c r="GK585" s="289"/>
      <c r="GL585" s="182"/>
      <c r="GM585" s="242"/>
      <c r="GN585" s="290"/>
      <c r="GO585" s="290"/>
      <c r="GP585" s="290"/>
      <c r="GQ585" s="290"/>
      <c r="GR585" s="291"/>
      <c r="GS585" s="289"/>
      <c r="GT585" s="182"/>
      <c r="GU585" s="242"/>
      <c r="GV585" s="290"/>
      <c r="GW585" s="290"/>
      <c r="GX585" s="290"/>
      <c r="GY585" s="290"/>
      <c r="GZ585" s="291"/>
      <c r="HA585" s="289"/>
      <c r="HB585" s="182"/>
      <c r="HC585" s="242"/>
      <c r="HD585" s="290"/>
      <c r="HE585" s="290"/>
      <c r="HF585" s="290"/>
      <c r="HG585" s="290"/>
      <c r="HH585" s="291"/>
      <c r="HI585" s="289"/>
      <c r="HJ585" s="182"/>
      <c r="HK585" s="242"/>
      <c r="HL585" s="290"/>
      <c r="HM585" s="290"/>
      <c r="HN585" s="290"/>
      <c r="HO585" s="290"/>
      <c r="HP585" s="291"/>
      <c r="HQ585" s="289"/>
      <c r="HR585" s="182"/>
      <c r="HS585" s="242"/>
      <c r="HT585" s="290"/>
      <c r="HU585" s="290"/>
      <c r="HV585" s="290"/>
      <c r="HW585" s="290"/>
      <c r="HX585" s="291"/>
      <c r="HY585" s="289"/>
      <c r="HZ585" s="182"/>
      <c r="IA585" s="242"/>
      <c r="IB585" s="290"/>
      <c r="IC585" s="290"/>
      <c r="ID585" s="290"/>
      <c r="IE585" s="290"/>
      <c r="IF585" s="291"/>
      <c r="IG585" s="289"/>
      <c r="IH585" s="182"/>
      <c r="II585" s="242"/>
      <c r="IJ585" s="290"/>
      <c r="IK585" s="290"/>
      <c r="IL585" s="290"/>
      <c r="IM585" s="290"/>
      <c r="IN585" s="291"/>
      <c r="IO585" s="289"/>
      <c r="IP585" s="182"/>
      <c r="IQ585" s="242"/>
      <c r="IR585" s="290"/>
      <c r="IS585" s="290"/>
      <c r="IT585" s="290"/>
      <c r="IU585" s="290"/>
      <c r="IV585" s="291"/>
    </row>
    <row r="586" spans="1:256" s="175" customFormat="1" ht="12.75" hidden="1" outlineLevel="1">
      <c r="A586" s="201"/>
      <c r="B586" s="220" t="s">
        <v>260</v>
      </c>
      <c r="C586" s="128" t="s">
        <v>402</v>
      </c>
      <c r="D586" s="157">
        <v>3</v>
      </c>
      <c r="E586" s="157">
        <v>3</v>
      </c>
      <c r="F586" s="157">
        <v>3</v>
      </c>
      <c r="G586" s="157"/>
      <c r="H586" s="260">
        <v>0.6</v>
      </c>
      <c r="I586" s="289"/>
      <c r="K586" s="242"/>
      <c r="L586" s="292"/>
      <c r="M586" s="292"/>
      <c r="N586" s="292"/>
      <c r="O586" s="292"/>
      <c r="P586" s="291"/>
      <c r="Q586" s="289"/>
      <c r="S586" s="242"/>
      <c r="T586" s="292"/>
      <c r="U586" s="292"/>
      <c r="V586" s="292"/>
      <c r="W586" s="292"/>
      <c r="X586" s="291"/>
      <c r="Y586" s="289"/>
      <c r="AA586" s="242"/>
      <c r="AB586" s="292"/>
      <c r="AC586" s="292"/>
      <c r="AD586" s="292"/>
      <c r="AE586" s="292"/>
      <c r="AF586" s="291"/>
      <c r="AG586" s="289"/>
      <c r="AI586" s="242"/>
      <c r="AJ586" s="292"/>
      <c r="AK586" s="292"/>
      <c r="AL586" s="292"/>
      <c r="AM586" s="292"/>
      <c r="AN586" s="291"/>
      <c r="AO586" s="289"/>
      <c r="AQ586" s="242"/>
      <c r="AR586" s="292"/>
      <c r="AS586" s="292"/>
      <c r="AT586" s="292"/>
      <c r="AU586" s="292"/>
      <c r="AV586" s="291"/>
      <c r="AW586" s="289"/>
      <c r="AY586" s="242"/>
      <c r="AZ586" s="292"/>
      <c r="BA586" s="292"/>
      <c r="BB586" s="292"/>
      <c r="BC586" s="292"/>
      <c r="BD586" s="291"/>
      <c r="BE586" s="289"/>
      <c r="BG586" s="242"/>
      <c r="BH586" s="292"/>
      <c r="BI586" s="292"/>
      <c r="BJ586" s="292"/>
      <c r="BK586" s="292"/>
      <c r="BL586" s="291"/>
      <c r="BM586" s="289"/>
      <c r="BO586" s="242"/>
      <c r="BP586" s="292"/>
      <c r="BQ586" s="292"/>
      <c r="BR586" s="292"/>
      <c r="BS586" s="292"/>
      <c r="BT586" s="291"/>
      <c r="BU586" s="289"/>
      <c r="BW586" s="242"/>
      <c r="BX586" s="292"/>
      <c r="BY586" s="292"/>
      <c r="BZ586" s="292"/>
      <c r="CA586" s="292"/>
      <c r="CB586" s="291"/>
      <c r="CC586" s="289"/>
      <c r="CE586" s="242"/>
      <c r="CF586" s="292"/>
      <c r="CG586" s="292"/>
      <c r="CH586" s="292"/>
      <c r="CI586" s="292"/>
      <c r="CJ586" s="291"/>
      <c r="CK586" s="289"/>
      <c r="CM586" s="242"/>
      <c r="CN586" s="292"/>
      <c r="CO586" s="292"/>
      <c r="CP586" s="292"/>
      <c r="CQ586" s="292"/>
      <c r="CR586" s="291"/>
      <c r="CS586" s="289"/>
      <c r="CU586" s="242"/>
      <c r="CV586" s="292"/>
      <c r="CW586" s="292"/>
      <c r="CX586" s="292"/>
      <c r="CY586" s="292"/>
      <c r="CZ586" s="291"/>
      <c r="DA586" s="289"/>
      <c r="DC586" s="242"/>
      <c r="DD586" s="292"/>
      <c r="DE586" s="292"/>
      <c r="DF586" s="292"/>
      <c r="DG586" s="292"/>
      <c r="DH586" s="291"/>
      <c r="DI586" s="289"/>
      <c r="DK586" s="242"/>
      <c r="DL586" s="292"/>
      <c r="DM586" s="292"/>
      <c r="DN586" s="292"/>
      <c r="DO586" s="292"/>
      <c r="DP586" s="291"/>
      <c r="DQ586" s="289"/>
      <c r="DS586" s="242"/>
      <c r="DT586" s="292"/>
      <c r="DU586" s="292"/>
      <c r="DV586" s="292"/>
      <c r="DW586" s="292"/>
      <c r="DX586" s="291"/>
      <c r="DY586" s="289"/>
      <c r="EA586" s="242"/>
      <c r="EB586" s="292"/>
      <c r="EC586" s="292"/>
      <c r="ED586" s="292"/>
      <c r="EE586" s="292"/>
      <c r="EF586" s="291"/>
      <c r="EG586" s="289"/>
      <c r="EI586" s="242"/>
      <c r="EJ586" s="292"/>
      <c r="EK586" s="292"/>
      <c r="EL586" s="292"/>
      <c r="EM586" s="292"/>
      <c r="EN586" s="291"/>
      <c r="EO586" s="289"/>
      <c r="EQ586" s="242"/>
      <c r="ER586" s="292"/>
      <c r="ES586" s="292"/>
      <c r="ET586" s="292"/>
      <c r="EU586" s="292"/>
      <c r="EV586" s="291"/>
      <c r="EW586" s="289"/>
      <c r="EY586" s="242"/>
      <c r="EZ586" s="292"/>
      <c r="FA586" s="292"/>
      <c r="FB586" s="292"/>
      <c r="FC586" s="292"/>
      <c r="FD586" s="291"/>
      <c r="FE586" s="289"/>
      <c r="FG586" s="242"/>
      <c r="FH586" s="292"/>
      <c r="FI586" s="292"/>
      <c r="FJ586" s="292"/>
      <c r="FK586" s="292"/>
      <c r="FL586" s="291"/>
      <c r="FM586" s="289"/>
      <c r="FO586" s="242"/>
      <c r="FP586" s="292"/>
      <c r="FQ586" s="292"/>
      <c r="FR586" s="292"/>
      <c r="FS586" s="292"/>
      <c r="FT586" s="291"/>
      <c r="FU586" s="289"/>
      <c r="FW586" s="242"/>
      <c r="FX586" s="292"/>
      <c r="FY586" s="292"/>
      <c r="FZ586" s="292"/>
      <c r="GA586" s="292"/>
      <c r="GB586" s="291"/>
      <c r="GC586" s="289"/>
      <c r="GE586" s="242"/>
      <c r="GF586" s="292"/>
      <c r="GG586" s="292"/>
      <c r="GH586" s="292"/>
      <c r="GI586" s="292"/>
      <c r="GJ586" s="291"/>
      <c r="GK586" s="289"/>
      <c r="GM586" s="242"/>
      <c r="GN586" s="292"/>
      <c r="GO586" s="292"/>
      <c r="GP586" s="292"/>
      <c r="GQ586" s="292"/>
      <c r="GR586" s="291"/>
      <c r="GS586" s="289"/>
      <c r="GU586" s="242"/>
      <c r="GV586" s="292"/>
      <c r="GW586" s="292"/>
      <c r="GX586" s="292"/>
      <c r="GY586" s="292"/>
      <c r="GZ586" s="291"/>
      <c r="HA586" s="289"/>
      <c r="HC586" s="242"/>
      <c r="HD586" s="292"/>
      <c r="HE586" s="292"/>
      <c r="HF586" s="292"/>
      <c r="HG586" s="292"/>
      <c r="HH586" s="291"/>
      <c r="HI586" s="289"/>
      <c r="HK586" s="242"/>
      <c r="HL586" s="292"/>
      <c r="HM586" s="292"/>
      <c r="HN586" s="292"/>
      <c r="HO586" s="292"/>
      <c r="HP586" s="291"/>
      <c r="HQ586" s="289"/>
      <c r="HS586" s="242"/>
      <c r="HT586" s="292"/>
      <c r="HU586" s="292"/>
      <c r="HV586" s="292"/>
      <c r="HW586" s="292"/>
      <c r="HX586" s="291"/>
      <c r="HY586" s="289"/>
      <c r="IA586" s="242"/>
      <c r="IB586" s="292"/>
      <c r="IC586" s="292"/>
      <c r="ID586" s="292"/>
      <c r="IE586" s="292"/>
      <c r="IF586" s="291"/>
      <c r="IG586" s="289"/>
      <c r="II586" s="242"/>
      <c r="IJ586" s="292"/>
      <c r="IK586" s="292"/>
      <c r="IL586" s="292"/>
      <c r="IM586" s="292"/>
      <c r="IN586" s="291"/>
      <c r="IO586" s="289"/>
      <c r="IQ586" s="242"/>
      <c r="IR586" s="292"/>
      <c r="IS586" s="292"/>
      <c r="IT586" s="292"/>
      <c r="IU586" s="292"/>
      <c r="IV586" s="291"/>
    </row>
    <row r="587" spans="1:8" s="13" customFormat="1" ht="12.75" collapsed="1">
      <c r="A587" s="293" t="s">
        <v>313</v>
      </c>
      <c r="B587" s="250" t="s">
        <v>215</v>
      </c>
      <c r="C587" s="266"/>
      <c r="D587" s="159">
        <f>SUM(D588:D591)</f>
        <v>665</v>
      </c>
      <c r="E587" s="159">
        <f>SUM(E588:E591)</f>
        <v>464</v>
      </c>
      <c r="F587" s="159">
        <f>SUM(F588:F591)</f>
        <v>464</v>
      </c>
      <c r="G587" s="159">
        <f>SUM(G588:G591)</f>
        <v>0</v>
      </c>
      <c r="H587" s="269"/>
    </row>
    <row r="588" spans="1:8" s="13" customFormat="1" ht="12.75" hidden="1" outlineLevel="1">
      <c r="A588" s="294"/>
      <c r="B588" s="295" t="s">
        <v>168</v>
      </c>
      <c r="C588" s="204" t="s">
        <v>384</v>
      </c>
      <c r="D588" s="296">
        <v>90</v>
      </c>
      <c r="E588" s="296">
        <v>31</v>
      </c>
      <c r="F588" s="296">
        <v>31</v>
      </c>
      <c r="G588" s="297"/>
      <c r="H588" s="298">
        <v>0.3</v>
      </c>
    </row>
    <row r="589" spans="1:8" s="13" customFormat="1" ht="12.75" hidden="1" outlineLevel="1">
      <c r="A589" s="218"/>
      <c r="B589" s="135" t="s">
        <v>248</v>
      </c>
      <c r="C589" s="124" t="s">
        <v>382</v>
      </c>
      <c r="D589" s="198">
        <v>500</v>
      </c>
      <c r="E589" s="198">
        <v>418</v>
      </c>
      <c r="F589" s="198">
        <v>418</v>
      </c>
      <c r="G589" s="285">
        <v>0</v>
      </c>
      <c r="H589" s="232" t="s">
        <v>560</v>
      </c>
    </row>
    <row r="590" spans="1:8" s="13" customFormat="1" ht="12.75" hidden="1" outlineLevel="1">
      <c r="A590" s="218"/>
      <c r="B590" s="135"/>
      <c r="C590" s="124" t="s">
        <v>374</v>
      </c>
      <c r="D590" s="198">
        <v>60</v>
      </c>
      <c r="E590" s="198">
        <v>0</v>
      </c>
      <c r="F590" s="198">
        <v>0</v>
      </c>
      <c r="G590" s="285">
        <v>0</v>
      </c>
      <c r="H590" s="232">
        <v>0</v>
      </c>
    </row>
    <row r="591" spans="1:8" s="13" customFormat="1" ht="12.75" hidden="1" outlineLevel="1">
      <c r="A591" s="219"/>
      <c r="B591" s="137" t="s">
        <v>98</v>
      </c>
      <c r="C591" s="128" t="s">
        <v>661</v>
      </c>
      <c r="D591" s="157">
        <v>15</v>
      </c>
      <c r="E591" s="157">
        <v>15</v>
      </c>
      <c r="F591" s="157">
        <v>15</v>
      </c>
      <c r="G591" s="287"/>
      <c r="H591" s="260">
        <v>0.6</v>
      </c>
    </row>
    <row r="592" spans="1:8" s="13" customFormat="1" ht="25.5" collapsed="1">
      <c r="A592" s="221" t="s">
        <v>314</v>
      </c>
      <c r="B592" s="37" t="s">
        <v>717</v>
      </c>
      <c r="C592" s="142"/>
      <c r="D592" s="222">
        <f>SUM(D593:D598)</f>
        <v>752</v>
      </c>
      <c r="E592" s="222">
        <f>SUM(E593:E598)</f>
        <v>617</v>
      </c>
      <c r="F592" s="222">
        <f>SUM(F593:F598)</f>
        <v>617</v>
      </c>
      <c r="G592" s="222">
        <f>SUM(G593:G598)</f>
        <v>0</v>
      </c>
      <c r="H592" s="223"/>
    </row>
    <row r="593" spans="1:8" s="13" customFormat="1" ht="12.75" hidden="1" outlineLevel="1">
      <c r="A593" s="195"/>
      <c r="B593" s="212" t="s">
        <v>98</v>
      </c>
      <c r="C593" s="27" t="s">
        <v>687</v>
      </c>
      <c r="D593" s="224">
        <v>128</v>
      </c>
      <c r="E593" s="224">
        <v>51</v>
      </c>
      <c r="F593" s="224">
        <v>51</v>
      </c>
      <c r="G593" s="224"/>
      <c r="H593" s="262">
        <v>0.6</v>
      </c>
    </row>
    <row r="594" spans="1:8" s="13" customFormat="1" ht="12.75" hidden="1" outlineLevel="1">
      <c r="A594" s="197"/>
      <c r="B594" s="75"/>
      <c r="C594" s="51" t="s">
        <v>676</v>
      </c>
      <c r="D594" s="52">
        <v>400</v>
      </c>
      <c r="E594" s="52">
        <v>364</v>
      </c>
      <c r="F594" s="52">
        <v>364</v>
      </c>
      <c r="G594" s="52"/>
      <c r="H594" s="53">
        <v>0.7</v>
      </c>
    </row>
    <row r="595" spans="1:8" s="13" customFormat="1" ht="12.75" hidden="1" outlineLevel="1">
      <c r="A595" s="197"/>
      <c r="B595" s="75"/>
      <c r="C595" s="51" t="s">
        <v>663</v>
      </c>
      <c r="D595" s="52">
        <v>30</v>
      </c>
      <c r="E595" s="52">
        <v>12</v>
      </c>
      <c r="F595" s="52">
        <v>12</v>
      </c>
      <c r="G595" s="52"/>
      <c r="H595" s="53">
        <v>0.9</v>
      </c>
    </row>
    <row r="596" spans="1:8" s="13" customFormat="1" ht="12.75" hidden="1" outlineLevel="1">
      <c r="A596" s="197"/>
      <c r="B596" s="59" t="s">
        <v>248</v>
      </c>
      <c r="C596" s="51" t="s">
        <v>382</v>
      </c>
      <c r="D596" s="52">
        <v>45</v>
      </c>
      <c r="E596" s="52">
        <v>45</v>
      </c>
      <c r="F596" s="52">
        <v>45</v>
      </c>
      <c r="G596" s="52">
        <v>0</v>
      </c>
      <c r="H596" s="53">
        <v>0</v>
      </c>
    </row>
    <row r="597" spans="1:8" s="13" customFormat="1" ht="12.75" hidden="1" outlineLevel="1">
      <c r="A597" s="195"/>
      <c r="B597" s="43" t="s">
        <v>260</v>
      </c>
      <c r="C597" s="27" t="s">
        <v>385</v>
      </c>
      <c r="D597" s="28">
        <v>55</v>
      </c>
      <c r="E597" s="28">
        <v>51</v>
      </c>
      <c r="F597" s="28">
        <v>51</v>
      </c>
      <c r="G597" s="28"/>
      <c r="H597" s="29">
        <v>1.5</v>
      </c>
    </row>
    <row r="598" spans="1:8" s="13" customFormat="1" ht="12.75" hidden="1" outlineLevel="1">
      <c r="A598" s="201"/>
      <c r="B598" s="39"/>
      <c r="C598" s="40" t="s">
        <v>373</v>
      </c>
      <c r="D598" s="41">
        <v>94</v>
      </c>
      <c r="E598" s="41">
        <v>94</v>
      </c>
      <c r="F598" s="41">
        <v>94</v>
      </c>
      <c r="G598" s="41"/>
      <c r="H598" s="299">
        <v>0.648936170212766</v>
      </c>
    </row>
    <row r="599" spans="1:8" s="13" customFormat="1" ht="12.75" collapsed="1">
      <c r="A599" s="193" t="s">
        <v>315</v>
      </c>
      <c r="B599" s="20" t="s">
        <v>109</v>
      </c>
      <c r="C599" s="30"/>
      <c r="D599" s="22">
        <f>SUM(D600)</f>
        <v>140</v>
      </c>
      <c r="E599" s="22">
        <f>SUM(E600)</f>
        <v>101</v>
      </c>
      <c r="F599" s="22">
        <f>SUM(F600)</f>
        <v>101</v>
      </c>
      <c r="G599" s="22">
        <f>SUM(G600)</f>
        <v>0</v>
      </c>
      <c r="H599" s="54"/>
    </row>
    <row r="600" spans="1:8" s="13" customFormat="1" ht="12.75" hidden="1" outlineLevel="1">
      <c r="A600" s="201"/>
      <c r="B600" s="300" t="s">
        <v>168</v>
      </c>
      <c r="C600" s="40" t="s">
        <v>392</v>
      </c>
      <c r="D600" s="41">
        <v>140</v>
      </c>
      <c r="E600" s="41">
        <v>101</v>
      </c>
      <c r="F600" s="41">
        <v>101</v>
      </c>
      <c r="G600" s="41"/>
      <c r="H600" s="42">
        <v>0.2</v>
      </c>
    </row>
    <row r="601" spans="1:8" s="13" customFormat="1" ht="12.75" collapsed="1">
      <c r="A601" s="193" t="s">
        <v>316</v>
      </c>
      <c r="B601" s="20" t="s">
        <v>172</v>
      </c>
      <c r="C601" s="30"/>
      <c r="D601" s="22">
        <f>SUM(D602:D604)</f>
        <v>1276</v>
      </c>
      <c r="E601" s="22">
        <f>SUM(E602:E604)</f>
        <v>823</v>
      </c>
      <c r="F601" s="22">
        <f>SUM(F602:F604)</f>
        <v>0</v>
      </c>
      <c r="G601" s="22">
        <f>SUM(G602:G604)</f>
        <v>0</v>
      </c>
      <c r="H601" s="54"/>
    </row>
    <row r="602" spans="1:8" s="13" customFormat="1" ht="12.75" hidden="1" outlineLevel="1">
      <c r="A602" s="195"/>
      <c r="B602" s="301" t="s">
        <v>260</v>
      </c>
      <c r="C602" s="27" t="s">
        <v>381</v>
      </c>
      <c r="D602" s="28">
        <v>300</v>
      </c>
      <c r="E602" s="28">
        <v>228</v>
      </c>
      <c r="F602" s="28"/>
      <c r="G602" s="28">
        <v>0</v>
      </c>
      <c r="H602" s="29">
        <v>0.8</v>
      </c>
    </row>
    <row r="603" spans="1:8" s="13" customFormat="1" ht="12.75" hidden="1" outlineLevel="1">
      <c r="A603" s="195"/>
      <c r="B603" s="43"/>
      <c r="C603" s="27" t="s">
        <v>404</v>
      </c>
      <c r="D603" s="28">
        <v>200</v>
      </c>
      <c r="E603" s="28">
        <v>145</v>
      </c>
      <c r="F603" s="28"/>
      <c r="G603" s="28">
        <v>0</v>
      </c>
      <c r="H603" s="29">
        <v>1</v>
      </c>
    </row>
    <row r="604" spans="1:8" s="13" customFormat="1" ht="12.75" hidden="1" outlineLevel="1">
      <c r="A604" s="201"/>
      <c r="B604" s="44"/>
      <c r="C604" s="40" t="s">
        <v>406</v>
      </c>
      <c r="D604" s="41">
        <v>776</v>
      </c>
      <c r="E604" s="41">
        <v>450</v>
      </c>
      <c r="F604" s="41"/>
      <c r="G604" s="41">
        <v>0</v>
      </c>
      <c r="H604" s="42">
        <v>1.5</v>
      </c>
    </row>
    <row r="605" spans="1:8" s="13" customFormat="1" ht="12.75" collapsed="1">
      <c r="A605" s="193" t="s">
        <v>317</v>
      </c>
      <c r="B605" s="20" t="s">
        <v>110</v>
      </c>
      <c r="C605" s="30"/>
      <c r="D605" s="22">
        <f>SUM(D606:D607)</f>
        <v>455</v>
      </c>
      <c r="E605" s="22">
        <f>SUM(E606:E607)</f>
        <v>160</v>
      </c>
      <c r="F605" s="22">
        <f>SUM(F606:F607)</f>
        <v>160</v>
      </c>
      <c r="G605" s="22">
        <f>SUM(G606:G607)</f>
        <v>0</v>
      </c>
      <c r="H605" s="54"/>
    </row>
    <row r="606" spans="1:8" s="13" customFormat="1" ht="12.75" hidden="1" outlineLevel="1">
      <c r="A606" s="203"/>
      <c r="B606" s="238" t="s">
        <v>168</v>
      </c>
      <c r="C606" s="139" t="s">
        <v>384</v>
      </c>
      <c r="D606" s="302">
        <v>430</v>
      </c>
      <c r="E606" s="302">
        <v>144</v>
      </c>
      <c r="F606" s="302">
        <v>144</v>
      </c>
      <c r="G606" s="302"/>
      <c r="H606" s="140">
        <v>0.2</v>
      </c>
    </row>
    <row r="607" spans="1:8" s="13" customFormat="1" ht="12.75" hidden="1" outlineLevel="1">
      <c r="A607" s="201"/>
      <c r="B607" s="220"/>
      <c r="C607" s="40" t="s">
        <v>393</v>
      </c>
      <c r="D607" s="41">
        <v>25</v>
      </c>
      <c r="E607" s="41">
        <v>16</v>
      </c>
      <c r="F607" s="41">
        <v>16</v>
      </c>
      <c r="G607" s="41"/>
      <c r="H607" s="42">
        <v>0.5</v>
      </c>
    </row>
    <row r="608" spans="1:8" s="13" customFormat="1" ht="12.75" collapsed="1">
      <c r="A608" s="221" t="s">
        <v>318</v>
      </c>
      <c r="B608" s="37" t="s">
        <v>69</v>
      </c>
      <c r="C608" s="142"/>
      <c r="D608" s="222">
        <f>SUM(D609:D666)</f>
        <v>60146</v>
      </c>
      <c r="E608" s="222">
        <f>SUM(E609:E666)</f>
        <v>30049</v>
      </c>
      <c r="F608" s="222">
        <f>SUM(F609:F666)</f>
        <v>21034</v>
      </c>
      <c r="G608" s="222">
        <f>SUM(G609:G666)</f>
        <v>1785</v>
      </c>
      <c r="H608" s="223"/>
    </row>
    <row r="609" spans="1:8" s="13" customFormat="1" ht="12.75" hidden="1" outlineLevel="1">
      <c r="A609" s="195"/>
      <c r="B609" s="196" t="s">
        <v>168</v>
      </c>
      <c r="C609" s="27" t="s">
        <v>393</v>
      </c>
      <c r="D609" s="224">
        <v>970</v>
      </c>
      <c r="E609" s="224">
        <v>133</v>
      </c>
      <c r="F609" s="224">
        <v>133</v>
      </c>
      <c r="G609" s="224"/>
      <c r="H609" s="262">
        <v>1.5</v>
      </c>
    </row>
    <row r="610" spans="1:8" s="13" customFormat="1" ht="12.75" hidden="1" outlineLevel="1">
      <c r="A610" s="195"/>
      <c r="B610" s="43"/>
      <c r="C610" s="27" t="s">
        <v>380</v>
      </c>
      <c r="D610" s="224">
        <v>150</v>
      </c>
      <c r="E610" s="224">
        <v>112</v>
      </c>
      <c r="F610" s="224"/>
      <c r="G610" s="224"/>
      <c r="H610" s="262">
        <v>0.1</v>
      </c>
    </row>
    <row r="611" spans="1:8" s="13" customFormat="1" ht="12.75" hidden="1" outlineLevel="1">
      <c r="A611" s="195"/>
      <c r="B611" s="43"/>
      <c r="C611" s="27" t="s">
        <v>372</v>
      </c>
      <c r="D611" s="224">
        <v>514</v>
      </c>
      <c r="E611" s="224">
        <v>510</v>
      </c>
      <c r="F611" s="224">
        <v>510</v>
      </c>
      <c r="G611" s="224"/>
      <c r="H611" s="262">
        <v>0.6</v>
      </c>
    </row>
    <row r="612" spans="1:8" s="13" customFormat="1" ht="12.75" hidden="1" outlineLevel="1">
      <c r="A612" s="195"/>
      <c r="B612" s="43"/>
      <c r="C612" s="27" t="s">
        <v>394</v>
      </c>
      <c r="D612" s="224">
        <v>625</v>
      </c>
      <c r="E612" s="224">
        <v>233</v>
      </c>
      <c r="F612" s="224">
        <v>233</v>
      </c>
      <c r="G612" s="224"/>
      <c r="H612" s="262">
        <v>1.3</v>
      </c>
    </row>
    <row r="613" spans="1:8" s="13" customFormat="1" ht="12.75" hidden="1" outlineLevel="1">
      <c r="A613" s="195"/>
      <c r="B613" s="43"/>
      <c r="C613" s="27" t="s">
        <v>395</v>
      </c>
      <c r="D613" s="224">
        <v>1000</v>
      </c>
      <c r="E613" s="224">
        <v>342</v>
      </c>
      <c r="F613" s="224">
        <v>342</v>
      </c>
      <c r="G613" s="224"/>
      <c r="H613" s="262">
        <v>1.1</v>
      </c>
    </row>
    <row r="614" spans="1:8" s="13" customFormat="1" ht="12.75" hidden="1" outlineLevel="1">
      <c r="A614" s="195"/>
      <c r="B614" s="43"/>
      <c r="C614" s="27" t="s">
        <v>370</v>
      </c>
      <c r="D614" s="224">
        <v>2000</v>
      </c>
      <c r="E614" s="224">
        <v>1100</v>
      </c>
      <c r="F614" s="224"/>
      <c r="G614" s="224"/>
      <c r="H614" s="262">
        <v>0.7</v>
      </c>
    </row>
    <row r="615" spans="1:8" s="13" customFormat="1" ht="12.75" hidden="1" outlineLevel="1">
      <c r="A615" s="195"/>
      <c r="B615" s="43"/>
      <c r="C615" s="27" t="s">
        <v>390</v>
      </c>
      <c r="D615" s="224">
        <v>2000</v>
      </c>
      <c r="E615" s="224">
        <v>360</v>
      </c>
      <c r="F615" s="224"/>
      <c r="G615" s="224"/>
      <c r="H615" s="262">
        <v>0.6</v>
      </c>
    </row>
    <row r="616" spans="1:8" s="13" customFormat="1" ht="12.75" hidden="1" outlineLevel="1">
      <c r="A616" s="195"/>
      <c r="B616" s="43"/>
      <c r="C616" s="27" t="s">
        <v>396</v>
      </c>
      <c r="D616" s="224">
        <v>1500</v>
      </c>
      <c r="E616" s="224">
        <v>730</v>
      </c>
      <c r="F616" s="224"/>
      <c r="G616" s="224"/>
      <c r="H616" s="262">
        <v>0.4</v>
      </c>
    </row>
    <row r="617" spans="1:8" s="13" customFormat="1" ht="12.75" hidden="1" outlineLevel="1">
      <c r="A617" s="195"/>
      <c r="B617" s="43"/>
      <c r="C617" s="27" t="s">
        <v>385</v>
      </c>
      <c r="D617" s="224">
        <v>2000</v>
      </c>
      <c r="E617" s="224">
        <v>1500</v>
      </c>
      <c r="F617" s="224"/>
      <c r="G617" s="224"/>
      <c r="H617" s="262">
        <v>0.25</v>
      </c>
    </row>
    <row r="618" spans="1:8" s="13" customFormat="1" ht="12.75" hidden="1" outlineLevel="1">
      <c r="A618" s="195"/>
      <c r="B618" s="43"/>
      <c r="C618" s="27" t="s">
        <v>395</v>
      </c>
      <c r="D618" s="224">
        <v>933</v>
      </c>
      <c r="E618" s="224">
        <v>117</v>
      </c>
      <c r="F618" s="224"/>
      <c r="G618" s="224">
        <v>117</v>
      </c>
      <c r="H618" s="262">
        <v>3.2</v>
      </c>
    </row>
    <row r="619" spans="1:8" s="13" customFormat="1" ht="12.75" hidden="1" outlineLevel="1">
      <c r="A619" s="195"/>
      <c r="B619" s="43"/>
      <c r="C619" s="27" t="s">
        <v>376</v>
      </c>
      <c r="D619" s="224">
        <v>272</v>
      </c>
      <c r="E619" s="224">
        <v>149</v>
      </c>
      <c r="F619" s="224">
        <v>149</v>
      </c>
      <c r="G619" s="224"/>
      <c r="H619" s="262">
        <v>3.2</v>
      </c>
    </row>
    <row r="620" spans="1:8" s="13" customFormat="1" ht="12.75" hidden="1" outlineLevel="1">
      <c r="A620" s="195"/>
      <c r="B620" s="43"/>
      <c r="C620" s="27" t="s">
        <v>397</v>
      </c>
      <c r="D620" s="224">
        <v>400</v>
      </c>
      <c r="E620" s="224">
        <v>349</v>
      </c>
      <c r="F620" s="224">
        <v>349</v>
      </c>
      <c r="G620" s="224"/>
      <c r="H620" s="262">
        <v>2.8</v>
      </c>
    </row>
    <row r="621" spans="1:8" s="13" customFormat="1" ht="12.75" hidden="1" outlineLevel="1">
      <c r="A621" s="195"/>
      <c r="B621" s="141" t="s">
        <v>180</v>
      </c>
      <c r="C621" s="27" t="s">
        <v>372</v>
      </c>
      <c r="D621" s="224"/>
      <c r="E621" s="224">
        <v>270</v>
      </c>
      <c r="F621" s="224">
        <v>270</v>
      </c>
      <c r="G621" s="224"/>
      <c r="H621" s="262">
        <v>0.35</v>
      </c>
    </row>
    <row r="622" spans="1:8" s="13" customFormat="1" ht="12.75" hidden="1" outlineLevel="1">
      <c r="A622" s="195"/>
      <c r="B622" s="43"/>
      <c r="C622" s="27" t="s">
        <v>373</v>
      </c>
      <c r="D622" s="224"/>
      <c r="E622" s="224">
        <v>70</v>
      </c>
      <c r="F622" s="224">
        <v>70</v>
      </c>
      <c r="G622" s="224"/>
      <c r="H622" s="262">
        <v>0.32</v>
      </c>
    </row>
    <row r="623" spans="1:8" s="13" customFormat="1" ht="12.75" hidden="1" outlineLevel="1">
      <c r="A623" s="195"/>
      <c r="B623" s="43"/>
      <c r="C623" s="27" t="s">
        <v>367</v>
      </c>
      <c r="D623" s="224"/>
      <c r="E623" s="224">
        <v>39</v>
      </c>
      <c r="F623" s="224">
        <v>39</v>
      </c>
      <c r="G623" s="224"/>
      <c r="H623" s="262">
        <v>0.65</v>
      </c>
    </row>
    <row r="624" spans="1:8" s="13" customFormat="1" ht="12.75" hidden="1" outlineLevel="1">
      <c r="A624" s="195"/>
      <c r="B624" s="43"/>
      <c r="C624" s="27" t="s">
        <v>364</v>
      </c>
      <c r="D624" s="224"/>
      <c r="E624" s="224">
        <v>15</v>
      </c>
      <c r="F624" s="224">
        <v>15</v>
      </c>
      <c r="G624" s="224"/>
      <c r="H624" s="262">
        <v>1.05</v>
      </c>
    </row>
    <row r="625" spans="1:8" s="13" customFormat="1" ht="12.75" hidden="1" outlineLevel="1">
      <c r="A625" s="195"/>
      <c r="B625" s="43"/>
      <c r="C625" s="27" t="s">
        <v>518</v>
      </c>
      <c r="D625" s="224"/>
      <c r="E625" s="224">
        <v>720</v>
      </c>
      <c r="F625" s="224">
        <v>720</v>
      </c>
      <c r="G625" s="224"/>
      <c r="H625" s="262">
        <v>1.3</v>
      </c>
    </row>
    <row r="626" spans="1:8" s="13" customFormat="1" ht="12.75" hidden="1" outlineLevel="1">
      <c r="A626" s="195"/>
      <c r="B626" s="43"/>
      <c r="C626" s="27" t="s">
        <v>468</v>
      </c>
      <c r="D626" s="224">
        <v>5000</v>
      </c>
      <c r="E626" s="224">
        <v>1122</v>
      </c>
      <c r="F626" s="224">
        <v>1115</v>
      </c>
      <c r="G626" s="224"/>
      <c r="H626" s="262">
        <v>1.5</v>
      </c>
    </row>
    <row r="627" spans="1:8" s="13" customFormat="1" ht="12.75" hidden="1" outlineLevel="1">
      <c r="A627" s="195"/>
      <c r="B627" s="43"/>
      <c r="C627" s="27" t="s">
        <v>364</v>
      </c>
      <c r="D627" s="224">
        <v>2400</v>
      </c>
      <c r="E627" s="224">
        <v>1154</v>
      </c>
      <c r="F627" s="224">
        <v>1154</v>
      </c>
      <c r="G627" s="224"/>
      <c r="H627" s="262">
        <v>1</v>
      </c>
    </row>
    <row r="628" spans="1:8" s="13" customFormat="1" ht="12.75" hidden="1" outlineLevel="1">
      <c r="A628" s="195"/>
      <c r="B628" s="43"/>
      <c r="C628" s="27" t="s">
        <v>367</v>
      </c>
      <c r="D628" s="224">
        <v>5000</v>
      </c>
      <c r="E628" s="224">
        <v>440</v>
      </c>
      <c r="F628" s="224">
        <v>440</v>
      </c>
      <c r="G628" s="224"/>
      <c r="H628" s="262">
        <v>1</v>
      </c>
    </row>
    <row r="629" spans="1:8" s="13" customFormat="1" ht="12.75" hidden="1" outlineLevel="1">
      <c r="A629" s="195"/>
      <c r="B629" s="208" t="s">
        <v>194</v>
      </c>
      <c r="C629" s="27" t="s">
        <v>382</v>
      </c>
      <c r="D629" s="224">
        <v>2000</v>
      </c>
      <c r="E629" s="224">
        <v>1600</v>
      </c>
      <c r="F629" s="224">
        <v>1600</v>
      </c>
      <c r="G629" s="224">
        <v>0</v>
      </c>
      <c r="H629" s="262">
        <v>0.25</v>
      </c>
    </row>
    <row r="630" spans="1:8" s="13" customFormat="1" ht="12.75" hidden="1" outlineLevel="1">
      <c r="A630" s="195"/>
      <c r="B630" s="208"/>
      <c r="C630" s="27" t="s">
        <v>414</v>
      </c>
      <c r="D630" s="224">
        <v>300</v>
      </c>
      <c r="E630" s="224">
        <v>146</v>
      </c>
      <c r="F630" s="224">
        <v>146</v>
      </c>
      <c r="G630" s="224">
        <v>0</v>
      </c>
      <c r="H630" s="262">
        <v>0.35</v>
      </c>
    </row>
    <row r="631" spans="1:8" s="13" customFormat="1" ht="12.75" hidden="1" outlineLevel="1">
      <c r="A631" s="195"/>
      <c r="B631" s="208"/>
      <c r="C631" s="27" t="s">
        <v>413</v>
      </c>
      <c r="D631" s="224">
        <v>32</v>
      </c>
      <c r="E631" s="224">
        <v>32</v>
      </c>
      <c r="F631" s="224">
        <v>32</v>
      </c>
      <c r="G631" s="224">
        <v>0</v>
      </c>
      <c r="H631" s="262">
        <v>0.4</v>
      </c>
    </row>
    <row r="632" spans="1:8" s="13" customFormat="1" ht="12.75" hidden="1" outlineLevel="1">
      <c r="A632" s="195"/>
      <c r="B632" s="43"/>
      <c r="C632" s="27" t="s">
        <v>373</v>
      </c>
      <c r="D632" s="224">
        <v>54</v>
      </c>
      <c r="E632" s="224">
        <v>54</v>
      </c>
      <c r="F632" s="224">
        <v>54</v>
      </c>
      <c r="G632" s="224">
        <v>0</v>
      </c>
      <c r="H632" s="262">
        <v>0.5</v>
      </c>
    </row>
    <row r="633" spans="1:8" s="13" customFormat="1" ht="12.75" hidden="1" outlineLevel="1">
      <c r="A633" s="195"/>
      <c r="B633" s="43"/>
      <c r="C633" s="27" t="s">
        <v>468</v>
      </c>
      <c r="D633" s="224">
        <v>235</v>
      </c>
      <c r="E633" s="224">
        <v>235</v>
      </c>
      <c r="F633" s="224">
        <v>0</v>
      </c>
      <c r="G633" s="224">
        <v>235</v>
      </c>
      <c r="H633" s="262">
        <v>5</v>
      </c>
    </row>
    <row r="634" spans="1:8" s="13" customFormat="1" ht="12.75" hidden="1" outlineLevel="1">
      <c r="A634" s="195"/>
      <c r="B634" s="43"/>
      <c r="C634" s="27" t="s">
        <v>586</v>
      </c>
      <c r="D634" s="224">
        <v>255</v>
      </c>
      <c r="E634" s="224">
        <v>255</v>
      </c>
      <c r="F634" s="224">
        <v>132</v>
      </c>
      <c r="G634" s="224">
        <v>123</v>
      </c>
      <c r="H634" s="262">
        <v>6.292941176470587</v>
      </c>
    </row>
    <row r="635" spans="1:8" s="13" customFormat="1" ht="12.75" hidden="1" outlineLevel="1">
      <c r="A635" s="195"/>
      <c r="B635" s="43" t="s">
        <v>260</v>
      </c>
      <c r="C635" s="27" t="s">
        <v>384</v>
      </c>
      <c r="D635" s="224">
        <v>35</v>
      </c>
      <c r="E635" s="224">
        <v>30</v>
      </c>
      <c r="F635" s="224">
        <v>30</v>
      </c>
      <c r="G635" s="224"/>
      <c r="H635" s="262">
        <v>0.3</v>
      </c>
    </row>
    <row r="636" spans="1:8" s="13" customFormat="1" ht="12.75" hidden="1" outlineLevel="1">
      <c r="A636" s="195"/>
      <c r="B636" s="43"/>
      <c r="C636" s="27" t="s">
        <v>402</v>
      </c>
      <c r="D636" s="224">
        <v>3162</v>
      </c>
      <c r="E636" s="224">
        <v>1953</v>
      </c>
      <c r="F636" s="224">
        <v>1953</v>
      </c>
      <c r="G636" s="224">
        <v>0</v>
      </c>
      <c r="H636" s="262">
        <v>0.3118279569892473</v>
      </c>
    </row>
    <row r="637" spans="1:8" s="13" customFormat="1" ht="12.75" hidden="1" outlineLevel="1">
      <c r="A637" s="195"/>
      <c r="B637" s="43"/>
      <c r="C637" s="27" t="s">
        <v>403</v>
      </c>
      <c r="D637" s="224">
        <v>600</v>
      </c>
      <c r="E637" s="224">
        <v>12</v>
      </c>
      <c r="F637" s="224">
        <v>12</v>
      </c>
      <c r="G637" s="224"/>
      <c r="H637" s="262">
        <v>0</v>
      </c>
    </row>
    <row r="638" spans="1:8" s="13" customFormat="1" ht="12.75" hidden="1" outlineLevel="1">
      <c r="A638" s="195"/>
      <c r="B638" s="43"/>
      <c r="C638" s="27" t="s">
        <v>404</v>
      </c>
      <c r="D638" s="224">
        <v>3893</v>
      </c>
      <c r="E638" s="224">
        <v>591</v>
      </c>
      <c r="F638" s="224">
        <v>591</v>
      </c>
      <c r="G638" s="224"/>
      <c r="H638" s="262">
        <v>0.7421319796954315</v>
      </c>
    </row>
    <row r="639" spans="1:8" s="13" customFormat="1" ht="12.75" hidden="1" outlineLevel="1">
      <c r="A639" s="195"/>
      <c r="B639" s="43"/>
      <c r="C639" s="27" t="s">
        <v>385</v>
      </c>
      <c r="D639" s="224">
        <v>39</v>
      </c>
      <c r="E639" s="224">
        <v>39</v>
      </c>
      <c r="F639" s="224">
        <v>39</v>
      </c>
      <c r="G639" s="224"/>
      <c r="H639" s="262">
        <v>0.5</v>
      </c>
    </row>
    <row r="640" spans="1:8" s="13" customFormat="1" ht="12.75" hidden="1" outlineLevel="1">
      <c r="A640" s="195"/>
      <c r="B640" s="43"/>
      <c r="C640" s="27" t="s">
        <v>373</v>
      </c>
      <c r="D640" s="224">
        <v>700</v>
      </c>
      <c r="E640" s="224">
        <v>320</v>
      </c>
      <c r="F640" s="224">
        <v>320</v>
      </c>
      <c r="G640" s="224"/>
      <c r="H640" s="262">
        <v>0.7</v>
      </c>
    </row>
    <row r="641" spans="1:8" s="13" customFormat="1" ht="12.75" hidden="1" outlineLevel="1">
      <c r="A641" s="195"/>
      <c r="B641" s="43"/>
      <c r="C641" s="27" t="s">
        <v>374</v>
      </c>
      <c r="D641" s="224">
        <v>76</v>
      </c>
      <c r="E641" s="224">
        <v>36</v>
      </c>
      <c r="F641" s="224">
        <v>36</v>
      </c>
      <c r="G641" s="224"/>
      <c r="H641" s="262">
        <v>1.5</v>
      </c>
    </row>
    <row r="642" spans="1:8" s="13" customFormat="1" ht="12.75" hidden="1" outlineLevel="1">
      <c r="A642" s="195"/>
      <c r="B642" s="43"/>
      <c r="C642" s="27" t="s">
        <v>367</v>
      </c>
      <c r="D642" s="224">
        <v>71</v>
      </c>
      <c r="E642" s="224">
        <v>26</v>
      </c>
      <c r="F642" s="224">
        <v>26</v>
      </c>
      <c r="G642" s="224"/>
      <c r="H642" s="262">
        <v>0.6</v>
      </c>
    </row>
    <row r="643" spans="1:8" s="13" customFormat="1" ht="12.75" hidden="1" outlineLevel="1">
      <c r="A643" s="195"/>
      <c r="B643" s="43"/>
      <c r="C643" s="27" t="s">
        <v>374</v>
      </c>
      <c r="D643" s="224">
        <v>1435</v>
      </c>
      <c r="E643" s="224">
        <v>403</v>
      </c>
      <c r="F643" s="224">
        <v>403</v>
      </c>
      <c r="G643" s="224"/>
      <c r="H643" s="262">
        <v>0.4</v>
      </c>
    </row>
    <row r="644" spans="1:8" s="13" customFormat="1" ht="12.75" hidden="1" outlineLevel="1">
      <c r="A644" s="195"/>
      <c r="B644" s="43"/>
      <c r="C644" s="27" t="s">
        <v>367</v>
      </c>
      <c r="D644" s="224">
        <v>937</v>
      </c>
      <c r="E644" s="224">
        <v>898</v>
      </c>
      <c r="F644" s="224">
        <v>898</v>
      </c>
      <c r="G644" s="224"/>
      <c r="H644" s="262">
        <v>1.5</v>
      </c>
    </row>
    <row r="645" spans="1:8" s="13" customFormat="1" ht="12.75" hidden="1" outlineLevel="1">
      <c r="A645" s="195"/>
      <c r="B645" s="43"/>
      <c r="C645" s="27" t="s">
        <v>364</v>
      </c>
      <c r="D645" s="224">
        <v>236</v>
      </c>
      <c r="E645" s="224">
        <v>236</v>
      </c>
      <c r="F645" s="224">
        <v>195</v>
      </c>
      <c r="G645" s="224"/>
      <c r="H645" s="262">
        <v>0.7</v>
      </c>
    </row>
    <row r="646" spans="1:8" s="13" customFormat="1" ht="12.75" hidden="1" outlineLevel="1">
      <c r="A646" s="195"/>
      <c r="B646" s="43"/>
      <c r="C646" s="27" t="s">
        <v>415</v>
      </c>
      <c r="D646" s="224">
        <v>400</v>
      </c>
      <c r="E646" s="224">
        <v>170</v>
      </c>
      <c r="F646" s="224">
        <v>170</v>
      </c>
      <c r="G646" s="224"/>
      <c r="H646" s="262">
        <v>1</v>
      </c>
    </row>
    <row r="647" spans="1:8" s="13" customFormat="1" ht="12.75" hidden="1" outlineLevel="1">
      <c r="A647" s="195"/>
      <c r="B647" s="43"/>
      <c r="C647" s="27" t="s">
        <v>372</v>
      </c>
      <c r="D647" s="224">
        <v>251</v>
      </c>
      <c r="E647" s="224">
        <v>251</v>
      </c>
      <c r="F647" s="224">
        <v>200</v>
      </c>
      <c r="G647" s="224"/>
      <c r="H647" s="262">
        <v>0.5</v>
      </c>
    </row>
    <row r="648" spans="1:8" s="13" customFormat="1" ht="12.75" hidden="1" outlineLevel="1">
      <c r="A648" s="195"/>
      <c r="B648" s="43"/>
      <c r="C648" s="27" t="s">
        <v>368</v>
      </c>
      <c r="D648" s="224">
        <v>750</v>
      </c>
      <c r="E648" s="224">
        <v>600</v>
      </c>
      <c r="F648" s="224"/>
      <c r="G648" s="224">
        <v>0</v>
      </c>
      <c r="H648" s="262">
        <v>0.3</v>
      </c>
    </row>
    <row r="649" spans="1:8" s="13" customFormat="1" ht="12.75" hidden="1" outlineLevel="1">
      <c r="A649" s="195"/>
      <c r="B649" s="43"/>
      <c r="C649" s="27" t="s">
        <v>396</v>
      </c>
      <c r="D649" s="224">
        <v>518</v>
      </c>
      <c r="E649" s="224">
        <v>375</v>
      </c>
      <c r="F649" s="224">
        <v>336</v>
      </c>
      <c r="G649" s="224"/>
      <c r="H649" s="262">
        <v>0.45813333333333334</v>
      </c>
    </row>
    <row r="650" spans="1:8" s="13" customFormat="1" ht="12.75" hidden="1" outlineLevel="1">
      <c r="A650" s="195"/>
      <c r="B650" s="43"/>
      <c r="C650" s="27" t="s">
        <v>365</v>
      </c>
      <c r="D650" s="224">
        <v>3154</v>
      </c>
      <c r="E650" s="224">
        <v>2600</v>
      </c>
      <c r="F650" s="224">
        <v>2600</v>
      </c>
      <c r="G650" s="224">
        <v>0</v>
      </c>
      <c r="H650" s="262">
        <v>0.8536538461538462</v>
      </c>
    </row>
    <row r="651" spans="1:8" s="13" customFormat="1" ht="12.75" hidden="1" outlineLevel="1">
      <c r="A651" s="195"/>
      <c r="B651" s="43"/>
      <c r="C651" s="27" t="s">
        <v>726</v>
      </c>
      <c r="D651" s="224">
        <v>135</v>
      </c>
      <c r="E651" s="224">
        <v>135</v>
      </c>
      <c r="F651" s="224"/>
      <c r="G651" s="224">
        <v>0</v>
      </c>
      <c r="H651" s="262">
        <v>1</v>
      </c>
    </row>
    <row r="652" spans="1:8" s="13" customFormat="1" ht="12.75" hidden="1" outlineLevel="1">
      <c r="A652" s="195"/>
      <c r="B652" s="43"/>
      <c r="C652" s="27" t="s">
        <v>395</v>
      </c>
      <c r="D652" s="224">
        <v>2000</v>
      </c>
      <c r="E652" s="224">
        <v>345</v>
      </c>
      <c r="F652" s="224"/>
      <c r="G652" s="224">
        <v>345</v>
      </c>
      <c r="H652" s="262">
        <v>1.4</v>
      </c>
    </row>
    <row r="653" spans="1:8" s="13" customFormat="1" ht="12.75" hidden="1" outlineLevel="1">
      <c r="A653" s="195"/>
      <c r="B653" s="43"/>
      <c r="C653" s="27" t="s">
        <v>401</v>
      </c>
      <c r="D653" s="224">
        <v>3300</v>
      </c>
      <c r="E653" s="224">
        <v>2555</v>
      </c>
      <c r="F653" s="224"/>
      <c r="G653" s="224"/>
      <c r="H653" s="262">
        <v>0.9</v>
      </c>
    </row>
    <row r="654" spans="1:8" s="13" customFormat="1" ht="12.75" hidden="1" outlineLevel="1">
      <c r="A654" s="195"/>
      <c r="B654" s="43"/>
      <c r="C654" s="27" t="s">
        <v>615</v>
      </c>
      <c r="D654" s="224">
        <v>728</v>
      </c>
      <c r="E654" s="224">
        <v>634</v>
      </c>
      <c r="F654" s="224">
        <v>634</v>
      </c>
      <c r="G654" s="224"/>
      <c r="H654" s="262">
        <v>0.7</v>
      </c>
    </row>
    <row r="655" spans="1:8" s="13" customFormat="1" ht="12.75" hidden="1" outlineLevel="1">
      <c r="A655" s="195"/>
      <c r="B655" s="43"/>
      <c r="C655" s="27" t="s">
        <v>616</v>
      </c>
      <c r="D655" s="224">
        <v>150</v>
      </c>
      <c r="E655" s="224">
        <v>15</v>
      </c>
      <c r="F655" s="224"/>
      <c r="G655" s="224">
        <v>15</v>
      </c>
      <c r="H655" s="262">
        <v>4</v>
      </c>
    </row>
    <row r="656" spans="1:8" s="13" customFormat="1" ht="12.75" hidden="1" outlineLevel="1">
      <c r="A656" s="195"/>
      <c r="B656" s="43"/>
      <c r="C656" s="27" t="s">
        <v>657</v>
      </c>
      <c r="D656" s="224">
        <v>1690</v>
      </c>
      <c r="E656" s="224">
        <v>1150</v>
      </c>
      <c r="F656" s="224">
        <v>200</v>
      </c>
      <c r="G656" s="224">
        <v>950</v>
      </c>
      <c r="H656" s="262">
        <v>3</v>
      </c>
    </row>
    <row r="657" spans="1:8" s="13" customFormat="1" ht="12.75" hidden="1" outlineLevel="1">
      <c r="A657" s="195"/>
      <c r="B657" s="26" t="s">
        <v>248</v>
      </c>
      <c r="C657" s="27" t="s">
        <v>371</v>
      </c>
      <c r="D657" s="224">
        <v>377</v>
      </c>
      <c r="E657" s="224">
        <v>43</v>
      </c>
      <c r="F657" s="224">
        <v>43</v>
      </c>
      <c r="G657" s="224">
        <v>0</v>
      </c>
      <c r="H657" s="262">
        <v>1.5</v>
      </c>
    </row>
    <row r="658" spans="1:8" s="13" customFormat="1" ht="12.75" hidden="1" outlineLevel="1">
      <c r="A658" s="195"/>
      <c r="B658" s="43"/>
      <c r="C658" s="27" t="s">
        <v>379</v>
      </c>
      <c r="D658" s="224">
        <v>1800</v>
      </c>
      <c r="E658" s="224">
        <v>300</v>
      </c>
      <c r="F658" s="224">
        <v>300</v>
      </c>
      <c r="G658" s="224">
        <v>0</v>
      </c>
      <c r="H658" s="262">
        <v>0.12</v>
      </c>
    </row>
    <row r="659" spans="1:8" s="13" customFormat="1" ht="12.75" hidden="1" outlineLevel="1">
      <c r="A659" s="195"/>
      <c r="B659" s="43"/>
      <c r="C659" s="27" t="s">
        <v>372</v>
      </c>
      <c r="D659" s="224">
        <v>85</v>
      </c>
      <c r="E659" s="224">
        <v>75</v>
      </c>
      <c r="F659" s="224">
        <v>75</v>
      </c>
      <c r="G659" s="224">
        <v>0</v>
      </c>
      <c r="H659" s="262">
        <v>0.3</v>
      </c>
    </row>
    <row r="660" spans="1:8" s="13" customFormat="1" ht="12.75" hidden="1" outlineLevel="1">
      <c r="A660" s="195"/>
      <c r="B660" s="43"/>
      <c r="C660" s="27" t="s">
        <v>396</v>
      </c>
      <c r="D660" s="224">
        <v>820</v>
      </c>
      <c r="E660" s="224">
        <v>408</v>
      </c>
      <c r="F660" s="224">
        <v>408</v>
      </c>
      <c r="G660" s="224">
        <v>0</v>
      </c>
      <c r="H660" s="262">
        <v>0.65</v>
      </c>
    </row>
    <row r="661" spans="1:8" s="13" customFormat="1" ht="12.75" hidden="1" outlineLevel="1">
      <c r="A661" s="195"/>
      <c r="B661" s="43"/>
      <c r="C661" s="27" t="s">
        <v>370</v>
      </c>
      <c r="D661" s="224">
        <v>180</v>
      </c>
      <c r="E661" s="224">
        <v>1</v>
      </c>
      <c r="F661" s="224">
        <v>1</v>
      </c>
      <c r="G661" s="224">
        <v>0</v>
      </c>
      <c r="H661" s="262">
        <v>1.6</v>
      </c>
    </row>
    <row r="662" spans="1:8" s="13" customFormat="1" ht="12.75" hidden="1" outlineLevel="1">
      <c r="A662" s="195"/>
      <c r="B662" s="43"/>
      <c r="C662" s="27" t="s">
        <v>398</v>
      </c>
      <c r="D662" s="224">
        <v>84</v>
      </c>
      <c r="E662" s="224">
        <v>78</v>
      </c>
      <c r="F662" s="224">
        <v>78</v>
      </c>
      <c r="G662" s="224">
        <v>0</v>
      </c>
      <c r="H662" s="262">
        <v>0</v>
      </c>
    </row>
    <row r="663" spans="1:8" s="13" customFormat="1" ht="12.75" hidden="1" outlineLevel="1">
      <c r="A663" s="195"/>
      <c r="B663" s="43"/>
      <c r="C663" s="27" t="s">
        <v>369</v>
      </c>
      <c r="D663" s="224">
        <v>600</v>
      </c>
      <c r="E663" s="224">
        <v>470</v>
      </c>
      <c r="F663" s="224">
        <v>470</v>
      </c>
      <c r="G663" s="224">
        <v>0</v>
      </c>
      <c r="H663" s="262">
        <v>0.6</v>
      </c>
    </row>
    <row r="664" spans="1:8" s="13" customFormat="1" ht="12.75" hidden="1" outlineLevel="1">
      <c r="A664" s="195"/>
      <c r="B664" s="212" t="s">
        <v>98</v>
      </c>
      <c r="C664" s="27" t="s">
        <v>670</v>
      </c>
      <c r="D664" s="224">
        <v>2500</v>
      </c>
      <c r="E664" s="224">
        <v>2374</v>
      </c>
      <c r="F664" s="224">
        <v>2374</v>
      </c>
      <c r="G664" s="224"/>
      <c r="H664" s="262">
        <v>0.2</v>
      </c>
    </row>
    <row r="665" spans="1:8" s="13" customFormat="1" ht="12.75" hidden="1" outlineLevel="1">
      <c r="A665" s="195"/>
      <c r="B665" s="43"/>
      <c r="C665" s="27" t="s">
        <v>695</v>
      </c>
      <c r="D665" s="28">
        <v>200</v>
      </c>
      <c r="E665" s="28">
        <v>19</v>
      </c>
      <c r="F665" s="28">
        <v>19</v>
      </c>
      <c r="G665" s="28"/>
      <c r="H665" s="29">
        <v>0.25</v>
      </c>
    </row>
    <row r="666" spans="1:8" s="13" customFormat="1" ht="12.75" hidden="1" outlineLevel="1">
      <c r="A666" s="197"/>
      <c r="B666" s="75"/>
      <c r="C666" s="51" t="s">
        <v>696</v>
      </c>
      <c r="D666" s="52">
        <v>1600</v>
      </c>
      <c r="E666" s="52">
        <v>1120</v>
      </c>
      <c r="F666" s="52">
        <v>1120</v>
      </c>
      <c r="G666" s="52"/>
      <c r="H666" s="303">
        <v>0.3</v>
      </c>
    </row>
    <row r="667" spans="1:8" s="13" customFormat="1" ht="12.75" collapsed="1">
      <c r="A667" s="193" t="s">
        <v>320</v>
      </c>
      <c r="B667" s="20" t="s">
        <v>46</v>
      </c>
      <c r="C667" s="60"/>
      <c r="D667" s="131">
        <f>SUM(D668:D691)</f>
        <v>18627</v>
      </c>
      <c r="E667" s="131">
        <f>SUM(E668:E691)</f>
        <v>11397</v>
      </c>
      <c r="F667" s="131">
        <f>SUM(F668:F691)</f>
        <v>5847</v>
      </c>
      <c r="G667" s="131">
        <f>SUM(G668:G691)</f>
        <v>366</v>
      </c>
      <c r="H667" s="132"/>
    </row>
    <row r="668" spans="1:8" s="13" customFormat="1" ht="12.75" hidden="1" outlineLevel="1">
      <c r="A668" s="195"/>
      <c r="B668" s="196" t="s">
        <v>168</v>
      </c>
      <c r="C668" s="189" t="s">
        <v>388</v>
      </c>
      <c r="D668" s="224">
        <v>260</v>
      </c>
      <c r="E668" s="224">
        <v>255</v>
      </c>
      <c r="F668" s="224">
        <v>255</v>
      </c>
      <c r="G668" s="224"/>
      <c r="H668" s="225">
        <v>0.35</v>
      </c>
    </row>
    <row r="669" spans="1:8" s="13" customFormat="1" ht="12.75" hidden="1" outlineLevel="1">
      <c r="A669" s="195"/>
      <c r="B669" s="43"/>
      <c r="C669" s="189" t="s">
        <v>369</v>
      </c>
      <c r="D669" s="224">
        <v>100</v>
      </c>
      <c r="E669" s="224">
        <v>85</v>
      </c>
      <c r="F669" s="224">
        <v>85</v>
      </c>
      <c r="G669" s="224"/>
      <c r="H669" s="225">
        <v>0.3</v>
      </c>
    </row>
    <row r="670" spans="1:8" s="13" customFormat="1" ht="12.75" hidden="1" outlineLevel="1">
      <c r="A670" s="195"/>
      <c r="B670" s="43"/>
      <c r="C670" s="189" t="s">
        <v>393</v>
      </c>
      <c r="D670" s="224">
        <v>350</v>
      </c>
      <c r="E670" s="224">
        <v>44</v>
      </c>
      <c r="F670" s="224">
        <v>44</v>
      </c>
      <c r="G670" s="224"/>
      <c r="H670" s="225">
        <v>0.2</v>
      </c>
    </row>
    <row r="671" spans="1:8" s="13" customFormat="1" ht="12.75" hidden="1" outlineLevel="1">
      <c r="A671" s="195"/>
      <c r="B671" s="43"/>
      <c r="C671" s="189" t="s">
        <v>393</v>
      </c>
      <c r="D671" s="224">
        <v>929</v>
      </c>
      <c r="E671" s="224">
        <v>562</v>
      </c>
      <c r="F671" s="224">
        <v>296</v>
      </c>
      <c r="G671" s="224"/>
      <c r="H671" s="225">
        <v>0.25</v>
      </c>
    </row>
    <row r="672" spans="1:8" s="13" customFormat="1" ht="12.75" hidden="1" outlineLevel="1">
      <c r="A672" s="195"/>
      <c r="B672" s="43"/>
      <c r="C672" s="189" t="s">
        <v>398</v>
      </c>
      <c r="D672" s="224">
        <v>19</v>
      </c>
      <c r="E672" s="224">
        <v>13</v>
      </c>
      <c r="F672" s="224">
        <v>13</v>
      </c>
      <c r="G672" s="224"/>
      <c r="H672" s="225">
        <v>0.6</v>
      </c>
    </row>
    <row r="673" spans="1:8" s="13" customFormat="1" ht="12.75" hidden="1" outlineLevel="1">
      <c r="A673" s="195"/>
      <c r="B673" s="208" t="s">
        <v>194</v>
      </c>
      <c r="C673" s="189" t="s">
        <v>468</v>
      </c>
      <c r="D673" s="224">
        <v>6</v>
      </c>
      <c r="E673" s="224">
        <v>6</v>
      </c>
      <c r="F673" s="224">
        <v>0</v>
      </c>
      <c r="G673" s="224">
        <v>6</v>
      </c>
      <c r="H673" s="225">
        <v>3.2</v>
      </c>
    </row>
    <row r="674" spans="1:8" s="13" customFormat="1" ht="12.75" hidden="1" outlineLevel="1">
      <c r="A674" s="195"/>
      <c r="B674" s="43" t="s">
        <v>260</v>
      </c>
      <c r="C674" s="189" t="s">
        <v>384</v>
      </c>
      <c r="D674" s="224">
        <v>4700</v>
      </c>
      <c r="E674" s="224">
        <v>4700</v>
      </c>
      <c r="F674" s="224"/>
      <c r="G674" s="224"/>
      <c r="H674" s="225">
        <v>0.3</v>
      </c>
    </row>
    <row r="675" spans="1:8" s="13" customFormat="1" ht="12.75" hidden="1" outlineLevel="1">
      <c r="A675" s="195"/>
      <c r="B675" s="43"/>
      <c r="C675" s="189" t="s">
        <v>413</v>
      </c>
      <c r="D675" s="224">
        <v>220</v>
      </c>
      <c r="E675" s="224">
        <v>122</v>
      </c>
      <c r="F675" s="224">
        <v>122</v>
      </c>
      <c r="G675" s="224"/>
      <c r="H675" s="225">
        <v>0.3</v>
      </c>
    </row>
    <row r="676" spans="1:8" s="13" customFormat="1" ht="12.75" hidden="1" outlineLevel="1">
      <c r="A676" s="195"/>
      <c r="B676" s="43"/>
      <c r="C676" s="189" t="s">
        <v>385</v>
      </c>
      <c r="D676" s="224">
        <v>2498</v>
      </c>
      <c r="E676" s="224">
        <v>767</v>
      </c>
      <c r="F676" s="224">
        <v>737</v>
      </c>
      <c r="G676" s="224"/>
      <c r="H676" s="262">
        <v>0.32164276401564534</v>
      </c>
    </row>
    <row r="677" spans="1:8" s="13" customFormat="1" ht="12.75" hidden="1" outlineLevel="1">
      <c r="A677" s="195"/>
      <c r="B677" s="43"/>
      <c r="C677" s="189" t="s">
        <v>374</v>
      </c>
      <c r="D677" s="224">
        <v>200</v>
      </c>
      <c r="E677" s="224">
        <v>23</v>
      </c>
      <c r="F677" s="224"/>
      <c r="G677" s="224"/>
      <c r="H677" s="225">
        <v>0.1</v>
      </c>
    </row>
    <row r="678" spans="1:8" s="13" customFormat="1" ht="12.75" hidden="1" outlineLevel="1">
      <c r="A678" s="195"/>
      <c r="B678" s="43"/>
      <c r="C678" s="189" t="s">
        <v>731</v>
      </c>
      <c r="D678" s="224">
        <v>335</v>
      </c>
      <c r="E678" s="224">
        <v>331</v>
      </c>
      <c r="F678" s="224"/>
      <c r="G678" s="224">
        <v>331</v>
      </c>
      <c r="H678" s="225">
        <v>3</v>
      </c>
    </row>
    <row r="679" spans="1:8" s="13" customFormat="1" ht="12.75" hidden="1" outlineLevel="1">
      <c r="A679" s="195"/>
      <c r="B679" s="43"/>
      <c r="C679" s="189" t="s">
        <v>396</v>
      </c>
      <c r="D679" s="224">
        <v>50</v>
      </c>
      <c r="E679" s="224">
        <v>15</v>
      </c>
      <c r="F679" s="224">
        <v>15</v>
      </c>
      <c r="G679" s="224"/>
      <c r="H679" s="225">
        <v>0.5</v>
      </c>
    </row>
    <row r="680" spans="1:8" s="13" customFormat="1" ht="12.75" hidden="1" outlineLevel="1">
      <c r="A680" s="195"/>
      <c r="B680" s="43"/>
      <c r="C680" s="189" t="s">
        <v>365</v>
      </c>
      <c r="D680" s="224">
        <v>177</v>
      </c>
      <c r="E680" s="224">
        <v>139</v>
      </c>
      <c r="F680" s="224">
        <v>139</v>
      </c>
      <c r="G680" s="224"/>
      <c r="H680" s="225">
        <v>0.5</v>
      </c>
    </row>
    <row r="681" spans="1:8" s="13" customFormat="1" ht="12.75" hidden="1" outlineLevel="1">
      <c r="A681" s="195"/>
      <c r="B681" s="43"/>
      <c r="C681" s="189" t="s">
        <v>476</v>
      </c>
      <c r="D681" s="224">
        <v>80</v>
      </c>
      <c r="E681" s="224">
        <v>50</v>
      </c>
      <c r="F681" s="224">
        <v>50</v>
      </c>
      <c r="G681" s="224"/>
      <c r="H681" s="225">
        <v>2</v>
      </c>
    </row>
    <row r="682" spans="1:8" s="13" customFormat="1" ht="12.75" hidden="1" outlineLevel="1">
      <c r="A682" s="195"/>
      <c r="B682" s="26" t="s">
        <v>248</v>
      </c>
      <c r="C682" s="189" t="s">
        <v>382</v>
      </c>
      <c r="D682" s="224">
        <v>100</v>
      </c>
      <c r="E682" s="224">
        <v>37</v>
      </c>
      <c r="F682" s="224">
        <v>37</v>
      </c>
      <c r="G682" s="224">
        <v>0</v>
      </c>
      <c r="H682" s="225">
        <v>0.15</v>
      </c>
    </row>
    <row r="683" spans="1:8" s="13" customFormat="1" ht="12.75" hidden="1" outlineLevel="1">
      <c r="A683" s="195"/>
      <c r="B683" s="43"/>
      <c r="C683" s="189" t="s">
        <v>403</v>
      </c>
      <c r="D683" s="224">
        <v>4</v>
      </c>
      <c r="E683" s="224">
        <v>3</v>
      </c>
      <c r="F683" s="224">
        <v>3</v>
      </c>
      <c r="G683" s="224">
        <v>0</v>
      </c>
      <c r="H683" s="225">
        <v>0.5</v>
      </c>
    </row>
    <row r="684" spans="1:8" s="13" customFormat="1" ht="12.75" hidden="1" outlineLevel="1">
      <c r="A684" s="195"/>
      <c r="B684" s="43"/>
      <c r="C684" s="189" t="s">
        <v>380</v>
      </c>
      <c r="D684" s="224">
        <v>673</v>
      </c>
      <c r="E684" s="224">
        <v>673</v>
      </c>
      <c r="F684" s="224">
        <v>673</v>
      </c>
      <c r="G684" s="224">
        <v>0</v>
      </c>
      <c r="H684" s="225">
        <v>0.3</v>
      </c>
    </row>
    <row r="685" spans="1:8" s="13" customFormat="1" ht="12.75" hidden="1" outlineLevel="1">
      <c r="A685" s="195"/>
      <c r="B685" s="43"/>
      <c r="C685" s="189" t="s">
        <v>366</v>
      </c>
      <c r="D685" s="224">
        <v>220</v>
      </c>
      <c r="E685" s="224">
        <v>139</v>
      </c>
      <c r="F685" s="224">
        <v>110</v>
      </c>
      <c r="G685" s="224">
        <v>29</v>
      </c>
      <c r="H685" s="225" t="s">
        <v>567</v>
      </c>
    </row>
    <row r="686" spans="1:8" s="13" customFormat="1" ht="12.75" hidden="1" outlineLevel="1">
      <c r="A686" s="195"/>
      <c r="B686" s="43"/>
      <c r="C686" s="189" t="s">
        <v>379</v>
      </c>
      <c r="D686" s="224">
        <v>300</v>
      </c>
      <c r="E686" s="224">
        <v>84</v>
      </c>
      <c r="F686" s="224">
        <v>84</v>
      </c>
      <c r="G686" s="224">
        <v>0</v>
      </c>
      <c r="H686" s="225">
        <v>0.12</v>
      </c>
    </row>
    <row r="687" spans="1:8" s="13" customFormat="1" ht="12.75" hidden="1" outlineLevel="1">
      <c r="A687" s="195"/>
      <c r="B687" s="43"/>
      <c r="C687" s="189" t="s">
        <v>396</v>
      </c>
      <c r="D687" s="224">
        <v>2000</v>
      </c>
      <c r="E687" s="224">
        <v>1960</v>
      </c>
      <c r="F687" s="224">
        <v>1960</v>
      </c>
      <c r="G687" s="224">
        <v>0</v>
      </c>
      <c r="H687" s="225">
        <v>0.3</v>
      </c>
    </row>
    <row r="688" spans="1:8" s="13" customFormat="1" ht="12.75" hidden="1" outlineLevel="1">
      <c r="A688" s="195"/>
      <c r="B688" s="43"/>
      <c r="C688" s="189" t="s">
        <v>365</v>
      </c>
      <c r="D688" s="224">
        <v>2163</v>
      </c>
      <c r="E688" s="224">
        <v>819</v>
      </c>
      <c r="F688" s="224">
        <v>819</v>
      </c>
      <c r="G688" s="224">
        <v>0</v>
      </c>
      <c r="H688" s="225" t="s">
        <v>536</v>
      </c>
    </row>
    <row r="689" spans="1:8" s="13" customFormat="1" ht="12.75" hidden="1" outlineLevel="1">
      <c r="A689" s="195"/>
      <c r="B689" s="43"/>
      <c r="C689" s="189" t="s">
        <v>553</v>
      </c>
      <c r="D689" s="224">
        <v>0</v>
      </c>
      <c r="E689" s="224">
        <v>199</v>
      </c>
      <c r="F689" s="224">
        <v>34</v>
      </c>
      <c r="G689" s="224">
        <v>0</v>
      </c>
      <c r="H689" s="225">
        <v>1.1</v>
      </c>
    </row>
    <row r="690" spans="1:8" s="13" customFormat="1" ht="12.75" hidden="1" outlineLevel="1">
      <c r="A690" s="195"/>
      <c r="B690" s="212" t="s">
        <v>98</v>
      </c>
      <c r="C690" s="27" t="s">
        <v>679</v>
      </c>
      <c r="D690" s="224">
        <v>2700</v>
      </c>
      <c r="E690" s="224">
        <v>170</v>
      </c>
      <c r="F690" s="224">
        <v>170</v>
      </c>
      <c r="G690" s="224"/>
      <c r="H690" s="262">
        <v>0.9</v>
      </c>
    </row>
    <row r="691" spans="1:8" s="13" customFormat="1" ht="12.75" hidden="1" outlineLevel="1">
      <c r="A691" s="195"/>
      <c r="B691" s="43"/>
      <c r="C691" s="189" t="s">
        <v>697</v>
      </c>
      <c r="D691" s="28">
        <v>543</v>
      </c>
      <c r="E691" s="28">
        <v>201</v>
      </c>
      <c r="F691" s="28">
        <v>201</v>
      </c>
      <c r="G691" s="28"/>
      <c r="H691" s="29">
        <v>1.4</v>
      </c>
    </row>
    <row r="692" spans="1:8" s="13" customFormat="1" ht="12.75" customHeight="1" collapsed="1">
      <c r="A692" s="193" t="s">
        <v>321</v>
      </c>
      <c r="B692" s="20" t="s">
        <v>694</v>
      </c>
      <c r="C692" s="184"/>
      <c r="D692" s="185">
        <f>SUM(D693)</f>
        <v>11</v>
      </c>
      <c r="E692" s="185">
        <f>SUM(E693)</f>
        <v>11</v>
      </c>
      <c r="F692" s="185">
        <f>SUM(F693)</f>
        <v>11</v>
      </c>
      <c r="G692" s="185">
        <f>SUM(G693)</f>
        <v>0</v>
      </c>
      <c r="H692" s="200"/>
    </row>
    <row r="693" spans="1:8" s="13" customFormat="1" ht="12.75" customHeight="1" hidden="1" outlineLevel="1">
      <c r="A693" s="201"/>
      <c r="B693" s="212" t="s">
        <v>98</v>
      </c>
      <c r="C693" s="128" t="s">
        <v>672</v>
      </c>
      <c r="D693" s="157">
        <v>11</v>
      </c>
      <c r="E693" s="157">
        <v>11</v>
      </c>
      <c r="F693" s="157">
        <v>11</v>
      </c>
      <c r="G693" s="157"/>
      <c r="H693" s="158">
        <v>0.5</v>
      </c>
    </row>
    <row r="694" spans="1:8" s="13" customFormat="1" ht="12.75" customHeight="1" collapsed="1">
      <c r="A694" s="193" t="s">
        <v>322</v>
      </c>
      <c r="B694" s="20" t="s">
        <v>111</v>
      </c>
      <c r="C694" s="184"/>
      <c r="D694" s="185">
        <f>SUM(D695:D696)</f>
        <v>190</v>
      </c>
      <c r="E694" s="185">
        <f>SUM(E695:E696)</f>
        <v>131</v>
      </c>
      <c r="F694" s="185">
        <f>SUM(F695:F696)</f>
        <v>131</v>
      </c>
      <c r="G694" s="185">
        <f>SUM(G695:G696)</f>
        <v>0</v>
      </c>
      <c r="H694" s="200"/>
    </row>
    <row r="695" spans="1:8" s="13" customFormat="1" ht="12.75" customHeight="1" hidden="1" outlineLevel="1">
      <c r="A695" s="195"/>
      <c r="B695" s="196" t="s">
        <v>168</v>
      </c>
      <c r="C695" s="189" t="s">
        <v>399</v>
      </c>
      <c r="D695" s="154">
        <v>60</v>
      </c>
      <c r="E695" s="154">
        <v>50</v>
      </c>
      <c r="F695" s="154">
        <v>50</v>
      </c>
      <c r="G695" s="154"/>
      <c r="H695" s="155">
        <v>1.2</v>
      </c>
    </row>
    <row r="696" spans="1:8" s="13" customFormat="1" ht="12.75" customHeight="1" hidden="1" outlineLevel="1">
      <c r="A696" s="201"/>
      <c r="B696" s="304"/>
      <c r="C696" s="128" t="s">
        <v>391</v>
      </c>
      <c r="D696" s="259">
        <v>130</v>
      </c>
      <c r="E696" s="259">
        <v>81</v>
      </c>
      <c r="F696" s="259">
        <v>81</v>
      </c>
      <c r="G696" s="259"/>
      <c r="H696" s="260">
        <v>0.6</v>
      </c>
    </row>
    <row r="697" spans="1:8" s="13" customFormat="1" ht="26.25" customHeight="1" collapsed="1">
      <c r="A697" s="193" t="s">
        <v>323</v>
      </c>
      <c r="B697" s="305" t="s">
        <v>733</v>
      </c>
      <c r="C697" s="184"/>
      <c r="D697" s="281">
        <f>SUM(D698)</f>
        <v>80</v>
      </c>
      <c r="E697" s="281">
        <f>SUM(E698)</f>
        <v>80</v>
      </c>
      <c r="F697" s="281">
        <f>SUM(F698)</f>
        <v>80</v>
      </c>
      <c r="G697" s="281">
        <f>SUM(G698)</f>
        <v>0</v>
      </c>
      <c r="H697" s="282"/>
    </row>
    <row r="698" spans="1:8" s="13" customFormat="1" ht="12.75" customHeight="1" hidden="1" outlineLevel="1">
      <c r="A698" s="201"/>
      <c r="B698" s="304" t="s">
        <v>260</v>
      </c>
      <c r="C698" s="128" t="s">
        <v>653</v>
      </c>
      <c r="D698" s="259">
        <v>80</v>
      </c>
      <c r="E698" s="259">
        <v>80</v>
      </c>
      <c r="F698" s="259">
        <v>80</v>
      </c>
      <c r="G698" s="259"/>
      <c r="H698" s="260">
        <v>0.3</v>
      </c>
    </row>
    <row r="699" spans="1:8" s="13" customFormat="1" ht="12.75" customHeight="1" collapsed="1">
      <c r="A699" s="193" t="s">
        <v>324</v>
      </c>
      <c r="B699" s="20" t="s">
        <v>72</v>
      </c>
      <c r="C699" s="60"/>
      <c r="D699" s="131">
        <f>SUM(D700:D710)</f>
        <v>3570</v>
      </c>
      <c r="E699" s="131">
        <f>SUM(E700:E710)</f>
        <v>2408</v>
      </c>
      <c r="F699" s="131">
        <f>SUM(F700:F710)</f>
        <v>2408</v>
      </c>
      <c r="G699" s="131">
        <f>SUM(G700:G710)</f>
        <v>0</v>
      </c>
      <c r="H699" s="132"/>
    </row>
    <row r="700" spans="1:8" s="13" customFormat="1" ht="12.75" customHeight="1" hidden="1" outlineLevel="1">
      <c r="A700" s="221"/>
      <c r="B700" s="196" t="s">
        <v>168</v>
      </c>
      <c r="C700" s="189" t="s">
        <v>399</v>
      </c>
      <c r="D700" s="224">
        <v>125</v>
      </c>
      <c r="E700" s="224">
        <v>88</v>
      </c>
      <c r="F700" s="224">
        <v>88</v>
      </c>
      <c r="G700" s="224"/>
      <c r="H700" s="225">
        <v>1</v>
      </c>
    </row>
    <row r="701" spans="1:8" s="13" customFormat="1" ht="12.75" customHeight="1" hidden="1" outlineLevel="1">
      <c r="A701" s="221"/>
      <c r="B701" s="43"/>
      <c r="C701" s="189" t="s">
        <v>391</v>
      </c>
      <c r="D701" s="224">
        <v>130</v>
      </c>
      <c r="E701" s="224">
        <v>83</v>
      </c>
      <c r="F701" s="224">
        <v>83</v>
      </c>
      <c r="G701" s="224"/>
      <c r="H701" s="225">
        <v>0.5</v>
      </c>
    </row>
    <row r="702" spans="1:8" s="13" customFormat="1" ht="12.75" customHeight="1" hidden="1" outlineLevel="1">
      <c r="A702" s="221"/>
      <c r="B702" s="43"/>
      <c r="C702" s="189" t="s">
        <v>383</v>
      </c>
      <c r="D702" s="224">
        <v>155</v>
      </c>
      <c r="E702" s="224">
        <v>110</v>
      </c>
      <c r="F702" s="224">
        <v>110</v>
      </c>
      <c r="G702" s="224"/>
      <c r="H702" s="225">
        <v>1</v>
      </c>
    </row>
    <row r="703" spans="1:8" s="13" customFormat="1" ht="12.75" customHeight="1" hidden="1" outlineLevel="1">
      <c r="A703" s="221"/>
      <c r="B703" s="43"/>
      <c r="C703" s="189" t="s">
        <v>379</v>
      </c>
      <c r="D703" s="224">
        <v>900</v>
      </c>
      <c r="E703" s="224">
        <v>471</v>
      </c>
      <c r="F703" s="224">
        <v>471</v>
      </c>
      <c r="G703" s="224"/>
      <c r="H703" s="225">
        <v>0.3</v>
      </c>
    </row>
    <row r="704" spans="1:8" s="13" customFormat="1" ht="12.75" customHeight="1" hidden="1" outlineLevel="1">
      <c r="A704" s="221"/>
      <c r="B704" s="43"/>
      <c r="C704" s="189" t="s">
        <v>366</v>
      </c>
      <c r="D704" s="224">
        <v>1350</v>
      </c>
      <c r="E704" s="224">
        <v>815</v>
      </c>
      <c r="F704" s="224">
        <v>815</v>
      </c>
      <c r="G704" s="224"/>
      <c r="H704" s="225">
        <v>0.35</v>
      </c>
    </row>
    <row r="705" spans="1:8" s="13" customFormat="1" ht="12.75" customHeight="1" hidden="1" outlineLevel="1">
      <c r="A705" s="221"/>
      <c r="B705" s="75" t="s">
        <v>260</v>
      </c>
      <c r="C705" s="124" t="s">
        <v>414</v>
      </c>
      <c r="D705" s="231">
        <v>170</v>
      </c>
      <c r="E705" s="231">
        <v>170</v>
      </c>
      <c r="F705" s="231">
        <v>170</v>
      </c>
      <c r="G705" s="231"/>
      <c r="H705" s="232">
        <v>0.6</v>
      </c>
    </row>
    <row r="706" spans="1:8" s="13" customFormat="1" ht="12.75" customHeight="1" hidden="1" outlineLevel="1">
      <c r="A706" s="221"/>
      <c r="B706" s="75"/>
      <c r="C706" s="124" t="s">
        <v>380</v>
      </c>
      <c r="D706" s="231">
        <v>198</v>
      </c>
      <c r="E706" s="231">
        <v>168</v>
      </c>
      <c r="F706" s="231">
        <v>168</v>
      </c>
      <c r="G706" s="231"/>
      <c r="H706" s="232">
        <v>0.475</v>
      </c>
    </row>
    <row r="707" spans="1:8" s="13" customFormat="1" ht="12.75" customHeight="1" hidden="1" outlineLevel="1">
      <c r="A707" s="221"/>
      <c r="B707" s="75"/>
      <c r="C707" s="124" t="s">
        <v>385</v>
      </c>
      <c r="D707" s="231">
        <v>18</v>
      </c>
      <c r="E707" s="231">
        <v>4</v>
      </c>
      <c r="F707" s="231">
        <v>4</v>
      </c>
      <c r="G707" s="231"/>
      <c r="H707" s="232">
        <v>0.7</v>
      </c>
    </row>
    <row r="708" spans="1:8" s="13" customFormat="1" ht="12.75" customHeight="1" hidden="1" outlineLevel="1">
      <c r="A708" s="221"/>
      <c r="B708" s="75"/>
      <c r="C708" s="124" t="s">
        <v>734</v>
      </c>
      <c r="D708" s="231">
        <v>1</v>
      </c>
      <c r="E708" s="231">
        <v>1</v>
      </c>
      <c r="F708" s="231">
        <v>1</v>
      </c>
      <c r="G708" s="231"/>
      <c r="H708" s="232">
        <v>0</v>
      </c>
    </row>
    <row r="709" spans="1:8" s="13" customFormat="1" ht="12.75" customHeight="1" hidden="1" outlineLevel="1">
      <c r="A709" s="203"/>
      <c r="B709" s="306" t="s">
        <v>98</v>
      </c>
      <c r="C709" s="124" t="s">
        <v>691</v>
      </c>
      <c r="D709" s="231">
        <v>469</v>
      </c>
      <c r="E709" s="231">
        <v>450</v>
      </c>
      <c r="F709" s="231">
        <v>450</v>
      </c>
      <c r="G709" s="231"/>
      <c r="H709" s="232">
        <v>0.6</v>
      </c>
    </row>
    <row r="710" spans="1:8" s="13" customFormat="1" ht="12.75" customHeight="1" hidden="1" outlineLevel="1">
      <c r="A710" s="201"/>
      <c r="B710" s="220"/>
      <c r="C710" s="128" t="s">
        <v>661</v>
      </c>
      <c r="D710" s="259">
        <v>54</v>
      </c>
      <c r="E710" s="259">
        <v>48</v>
      </c>
      <c r="F710" s="259">
        <v>48</v>
      </c>
      <c r="G710" s="259"/>
      <c r="H710" s="260">
        <v>0.25</v>
      </c>
    </row>
    <row r="711" spans="1:8" s="13" customFormat="1" ht="12.75" customHeight="1" collapsed="1">
      <c r="A711" s="193" t="s">
        <v>325</v>
      </c>
      <c r="B711" s="307" t="s">
        <v>718</v>
      </c>
      <c r="C711" s="184"/>
      <c r="D711" s="281">
        <f>SUM(D712)</f>
        <v>300</v>
      </c>
      <c r="E711" s="281">
        <f>SUM(E712)</f>
        <v>279</v>
      </c>
      <c r="F711" s="281">
        <f>SUM(F712)</f>
        <v>279</v>
      </c>
      <c r="G711" s="281">
        <f>SUM(G712)</f>
        <v>0</v>
      </c>
      <c r="H711" s="282"/>
    </row>
    <row r="712" spans="1:8" s="13" customFormat="1" ht="12.75" customHeight="1" hidden="1" outlineLevel="1">
      <c r="A712" s="201"/>
      <c r="B712" s="127" t="s">
        <v>98</v>
      </c>
      <c r="C712" s="128" t="s">
        <v>670</v>
      </c>
      <c r="D712" s="259">
        <v>300</v>
      </c>
      <c r="E712" s="259">
        <v>279</v>
      </c>
      <c r="F712" s="259">
        <v>279</v>
      </c>
      <c r="G712" s="259"/>
      <c r="H712" s="260">
        <v>0.25</v>
      </c>
    </row>
    <row r="713" spans="1:8" s="13" customFormat="1" ht="12.75" customHeight="1" collapsed="1">
      <c r="A713" s="193" t="s">
        <v>326</v>
      </c>
      <c r="B713" s="307" t="s">
        <v>735</v>
      </c>
      <c r="C713" s="184"/>
      <c r="D713" s="281">
        <f>SUM(D714:D715)</f>
        <v>124</v>
      </c>
      <c r="E713" s="281">
        <f>SUM(E714:E715)</f>
        <v>120</v>
      </c>
      <c r="F713" s="281">
        <f>SUM(F714:F715)</f>
        <v>120</v>
      </c>
      <c r="G713" s="281">
        <f>SUM(G714:G715)</f>
        <v>0</v>
      </c>
      <c r="H713" s="282"/>
    </row>
    <row r="714" spans="1:8" s="13" customFormat="1" ht="12.75" customHeight="1" hidden="1" outlineLevel="1">
      <c r="A714" s="195"/>
      <c r="B714" s="43" t="s">
        <v>260</v>
      </c>
      <c r="C714" s="189" t="s">
        <v>736</v>
      </c>
      <c r="D714" s="224">
        <v>4</v>
      </c>
      <c r="E714" s="224">
        <v>4</v>
      </c>
      <c r="F714" s="224">
        <v>4</v>
      </c>
      <c r="G714" s="224"/>
      <c r="H714" s="225">
        <v>0.3</v>
      </c>
    </row>
    <row r="715" spans="1:8" s="13" customFormat="1" ht="12.75" customHeight="1" hidden="1" outlineLevel="1">
      <c r="A715" s="201"/>
      <c r="B715" s="308"/>
      <c r="C715" s="128" t="s">
        <v>653</v>
      </c>
      <c r="D715" s="259">
        <v>120</v>
      </c>
      <c r="E715" s="259">
        <v>116</v>
      </c>
      <c r="F715" s="259">
        <v>116</v>
      </c>
      <c r="G715" s="259"/>
      <c r="H715" s="260">
        <v>0.5</v>
      </c>
    </row>
    <row r="716" spans="1:8" s="13" customFormat="1" ht="12.75" customHeight="1" collapsed="1">
      <c r="A716" s="221" t="s">
        <v>327</v>
      </c>
      <c r="B716" s="24" t="s">
        <v>482</v>
      </c>
      <c r="C716" s="266"/>
      <c r="D716" s="309">
        <f>SUM(D717)</f>
        <v>130</v>
      </c>
      <c r="E716" s="309">
        <f>SUM(E717)</f>
        <v>58</v>
      </c>
      <c r="F716" s="309">
        <f>SUM(F717)</f>
        <v>58</v>
      </c>
      <c r="G716" s="309">
        <f>SUM(G717)</f>
        <v>0</v>
      </c>
      <c r="H716" s="269"/>
    </row>
    <row r="717" spans="1:8" s="13" customFormat="1" ht="12.75" customHeight="1" hidden="1" outlineLevel="1">
      <c r="A717" s="201"/>
      <c r="B717" s="310" t="s">
        <v>168</v>
      </c>
      <c r="C717" s="128" t="s">
        <v>400</v>
      </c>
      <c r="D717" s="259">
        <v>130</v>
      </c>
      <c r="E717" s="259">
        <v>58</v>
      </c>
      <c r="F717" s="259">
        <v>58</v>
      </c>
      <c r="G717" s="259"/>
      <c r="H717" s="260">
        <v>0.3</v>
      </c>
    </row>
    <row r="718" spans="1:8" s="13" customFormat="1" ht="12.75" customHeight="1" collapsed="1">
      <c r="A718" s="193" t="s">
        <v>328</v>
      </c>
      <c r="B718" s="78" t="s">
        <v>741</v>
      </c>
      <c r="C718" s="311"/>
      <c r="D718" s="78">
        <f>SUM(D719)</f>
        <v>90</v>
      </c>
      <c r="E718" s="78">
        <f>SUM(E719)</f>
        <v>82</v>
      </c>
      <c r="F718" s="78">
        <f>SUM(F719)</f>
        <v>82</v>
      </c>
      <c r="G718" s="78">
        <f>SUM(G719)</f>
        <v>0</v>
      </c>
      <c r="H718" s="61"/>
    </row>
    <row r="719" spans="1:8" s="13" customFormat="1" ht="12.75" customHeight="1" hidden="1" outlineLevel="1">
      <c r="A719" s="197"/>
      <c r="B719" s="288" t="s">
        <v>260</v>
      </c>
      <c r="C719" s="124" t="s">
        <v>654</v>
      </c>
      <c r="D719" s="231">
        <v>90</v>
      </c>
      <c r="E719" s="231">
        <v>82</v>
      </c>
      <c r="F719" s="231">
        <v>82</v>
      </c>
      <c r="G719" s="231"/>
      <c r="H719" s="232">
        <v>0.35</v>
      </c>
    </row>
    <row r="720" spans="1:8" s="13" customFormat="1" ht="12.75" customHeight="1" collapsed="1">
      <c r="A720" s="193" t="s">
        <v>329</v>
      </c>
      <c r="B720" s="312" t="s">
        <v>737</v>
      </c>
      <c r="C720" s="311"/>
      <c r="D720" s="78">
        <f>SUM(D721)</f>
        <v>70</v>
      </c>
      <c r="E720" s="78">
        <f>SUM(E721)</f>
        <v>64</v>
      </c>
      <c r="F720" s="78">
        <f>SUM(F721)</f>
        <v>64</v>
      </c>
      <c r="G720" s="78">
        <f>SUM(G721)</f>
        <v>0</v>
      </c>
      <c r="H720" s="61"/>
    </row>
    <row r="721" spans="1:8" s="13" customFormat="1" ht="12.75" customHeight="1" hidden="1" outlineLevel="1">
      <c r="A721" s="201"/>
      <c r="B721" s="220" t="s">
        <v>260</v>
      </c>
      <c r="C721" s="128" t="s">
        <v>649</v>
      </c>
      <c r="D721" s="259">
        <v>70</v>
      </c>
      <c r="E721" s="259">
        <v>64</v>
      </c>
      <c r="F721" s="259">
        <v>64</v>
      </c>
      <c r="G721" s="259"/>
      <c r="H721" s="260">
        <v>0.3</v>
      </c>
    </row>
    <row r="722" spans="1:8" s="13" customFormat="1" ht="27.75" customHeight="1" collapsed="1">
      <c r="A722" s="221" t="s">
        <v>331</v>
      </c>
      <c r="B722" s="313" t="s">
        <v>742</v>
      </c>
      <c r="C722" s="143"/>
      <c r="D722" s="314">
        <f>SUM(D723:D724)</f>
        <v>230</v>
      </c>
      <c r="E722" s="314">
        <f>SUM(E723:E724)</f>
        <v>214</v>
      </c>
      <c r="F722" s="314">
        <f>SUM(F723:F724)</f>
        <v>214</v>
      </c>
      <c r="G722" s="314">
        <f>SUM(G723:G724)</f>
        <v>0</v>
      </c>
      <c r="H722" s="144"/>
    </row>
    <row r="723" spans="1:8" s="13" customFormat="1" ht="12.75" customHeight="1" hidden="1" outlineLevel="1">
      <c r="A723" s="195"/>
      <c r="B723" s="288" t="s">
        <v>260</v>
      </c>
      <c r="C723" s="189" t="s">
        <v>649</v>
      </c>
      <c r="D723" s="224">
        <v>150</v>
      </c>
      <c r="E723" s="224">
        <v>143</v>
      </c>
      <c r="F723" s="224">
        <v>143</v>
      </c>
      <c r="G723" s="224"/>
      <c r="H723" s="225">
        <v>0.45</v>
      </c>
    </row>
    <row r="724" spans="1:8" s="13" customFormat="1" ht="12.75" customHeight="1" hidden="1" outlineLevel="1">
      <c r="A724" s="201"/>
      <c r="B724" s="310"/>
      <c r="C724" s="128" t="s">
        <v>653</v>
      </c>
      <c r="D724" s="259">
        <v>80</v>
      </c>
      <c r="E724" s="259">
        <v>71</v>
      </c>
      <c r="F724" s="259">
        <v>71</v>
      </c>
      <c r="G724" s="259"/>
      <c r="H724" s="260">
        <v>0.6</v>
      </c>
    </row>
    <row r="725" spans="1:8" s="13" customFormat="1" ht="28.5" customHeight="1" collapsed="1">
      <c r="A725" s="193" t="s">
        <v>332</v>
      </c>
      <c r="B725" s="312" t="s">
        <v>738</v>
      </c>
      <c r="C725" s="311"/>
      <c r="D725" s="78">
        <f>SUM(D726)</f>
        <v>100</v>
      </c>
      <c r="E725" s="78">
        <f>SUM(E726)</f>
        <v>97</v>
      </c>
      <c r="F725" s="78">
        <f>SUM(F726)</f>
        <v>97</v>
      </c>
      <c r="G725" s="78">
        <f>SUM(G726)</f>
        <v>0</v>
      </c>
      <c r="H725" s="61"/>
    </row>
    <row r="726" spans="1:8" s="13" customFormat="1" ht="12.75" customHeight="1" hidden="1" outlineLevel="1">
      <c r="A726" s="201"/>
      <c r="B726" s="220" t="s">
        <v>260</v>
      </c>
      <c r="C726" s="128" t="s">
        <v>649</v>
      </c>
      <c r="D726" s="259">
        <v>100</v>
      </c>
      <c r="E726" s="259">
        <v>97</v>
      </c>
      <c r="F726" s="259">
        <v>97</v>
      </c>
      <c r="G726" s="259"/>
      <c r="H726" s="260">
        <v>0.35</v>
      </c>
    </row>
    <row r="727" spans="1:8" s="13" customFormat="1" ht="12.75" customHeight="1" collapsed="1">
      <c r="A727" s="221" t="s">
        <v>333</v>
      </c>
      <c r="B727" s="313" t="s">
        <v>739</v>
      </c>
      <c r="C727" s="143"/>
      <c r="D727" s="314">
        <f>SUM(D728)</f>
        <v>90</v>
      </c>
      <c r="E727" s="314">
        <f>SUM(E728)</f>
        <v>70</v>
      </c>
      <c r="F727" s="314">
        <f>SUM(F728)</f>
        <v>70</v>
      </c>
      <c r="G727" s="314">
        <f>SUM(G728)</f>
        <v>0</v>
      </c>
      <c r="H727" s="144"/>
    </row>
    <row r="728" spans="1:8" s="13" customFormat="1" ht="12.75" customHeight="1" hidden="1" outlineLevel="1">
      <c r="A728" s="197"/>
      <c r="B728" s="288" t="s">
        <v>260</v>
      </c>
      <c r="C728" s="124" t="s">
        <v>649</v>
      </c>
      <c r="D728" s="231">
        <v>90</v>
      </c>
      <c r="E728" s="231">
        <v>70</v>
      </c>
      <c r="F728" s="231">
        <v>70</v>
      </c>
      <c r="G728" s="231"/>
      <c r="H728" s="232">
        <v>0.4</v>
      </c>
    </row>
    <row r="729" spans="1:8" s="13" customFormat="1" ht="29.25" customHeight="1" collapsed="1">
      <c r="A729" s="193" t="s">
        <v>334</v>
      </c>
      <c r="B729" s="312" t="s">
        <v>740</v>
      </c>
      <c r="C729" s="311"/>
      <c r="D729" s="78">
        <f>SUM(D730)</f>
        <v>30</v>
      </c>
      <c r="E729" s="78">
        <f>SUM(E730)</f>
        <v>24</v>
      </c>
      <c r="F729" s="78">
        <f>SUM(F730)</f>
        <v>24</v>
      </c>
      <c r="G729" s="78">
        <f>SUM(G730)</f>
        <v>0</v>
      </c>
      <c r="H729" s="61"/>
    </row>
    <row r="730" spans="1:8" s="13" customFormat="1" ht="12.75" customHeight="1" hidden="1" outlineLevel="1">
      <c r="A730" s="201"/>
      <c r="B730" s="220" t="s">
        <v>260</v>
      </c>
      <c r="C730" s="128" t="s">
        <v>653</v>
      </c>
      <c r="D730" s="259">
        <v>30</v>
      </c>
      <c r="E730" s="259">
        <v>24</v>
      </c>
      <c r="F730" s="259">
        <v>24</v>
      </c>
      <c r="G730" s="259"/>
      <c r="H730" s="260">
        <v>0.6</v>
      </c>
    </row>
    <row r="731" spans="1:8" s="13" customFormat="1" ht="12.75" customHeight="1" collapsed="1">
      <c r="A731" s="193" t="s">
        <v>335</v>
      </c>
      <c r="B731" s="78" t="s">
        <v>216</v>
      </c>
      <c r="C731" s="184"/>
      <c r="D731" s="281">
        <f>SUM(D732:D735)</f>
        <v>1655</v>
      </c>
      <c r="E731" s="281">
        <f>SUM(E732:E735)</f>
        <v>1375</v>
      </c>
      <c r="F731" s="281">
        <f>SUM(F732:F735)</f>
        <v>1355</v>
      </c>
      <c r="G731" s="281">
        <f>SUM(G732:G735)</f>
        <v>20</v>
      </c>
      <c r="H731" s="282"/>
    </row>
    <row r="732" spans="1:8" s="13" customFormat="1" ht="12.75" customHeight="1" hidden="1" outlineLevel="1">
      <c r="A732" s="221"/>
      <c r="B732" s="143" t="s">
        <v>260</v>
      </c>
      <c r="C732" s="266" t="s">
        <v>413</v>
      </c>
      <c r="D732" s="267">
        <v>1000</v>
      </c>
      <c r="E732" s="267">
        <v>917</v>
      </c>
      <c r="F732" s="267">
        <v>917</v>
      </c>
      <c r="G732" s="267"/>
      <c r="H732" s="269">
        <v>0.9</v>
      </c>
    </row>
    <row r="733" spans="1:8" s="13" customFormat="1" ht="12.75" customHeight="1" hidden="1" outlineLevel="1">
      <c r="A733" s="195"/>
      <c r="B733" s="315" t="s">
        <v>248</v>
      </c>
      <c r="C733" s="189" t="s">
        <v>380</v>
      </c>
      <c r="D733" s="224">
        <v>415</v>
      </c>
      <c r="E733" s="224">
        <v>415</v>
      </c>
      <c r="F733" s="224">
        <v>415</v>
      </c>
      <c r="G733" s="224">
        <v>0</v>
      </c>
      <c r="H733" s="225">
        <v>0.25</v>
      </c>
    </row>
    <row r="734" spans="1:8" s="13" customFormat="1" ht="12.75" customHeight="1" hidden="1" outlineLevel="1">
      <c r="A734" s="195"/>
      <c r="B734" s="301"/>
      <c r="C734" s="189" t="s">
        <v>366</v>
      </c>
      <c r="D734" s="224">
        <v>50</v>
      </c>
      <c r="E734" s="224">
        <v>20</v>
      </c>
      <c r="F734" s="224">
        <v>0</v>
      </c>
      <c r="G734" s="224">
        <v>20</v>
      </c>
      <c r="H734" s="225">
        <v>0</v>
      </c>
    </row>
    <row r="735" spans="1:8" s="13" customFormat="1" ht="12.75" customHeight="1" hidden="1" outlineLevel="1">
      <c r="A735" s="201"/>
      <c r="B735" s="220"/>
      <c r="C735" s="128" t="s">
        <v>385</v>
      </c>
      <c r="D735" s="259">
        <v>190</v>
      </c>
      <c r="E735" s="259">
        <v>23</v>
      </c>
      <c r="F735" s="259">
        <v>23</v>
      </c>
      <c r="G735" s="259">
        <v>0</v>
      </c>
      <c r="H735" s="260">
        <v>1.5</v>
      </c>
    </row>
    <row r="736" spans="1:8" s="13" customFormat="1" ht="13.5" collapsed="1" thickBot="1">
      <c r="A736" s="221" t="s">
        <v>336</v>
      </c>
      <c r="B736" s="37" t="s">
        <v>47</v>
      </c>
      <c r="C736" s="142"/>
      <c r="D736" s="222">
        <f>SUM(D737:D814)</f>
        <v>67391</v>
      </c>
      <c r="E736" s="222">
        <f>SUM(E737:E814)</f>
        <v>41690</v>
      </c>
      <c r="F736" s="222">
        <f>SUM(F737:F814)</f>
        <v>41405</v>
      </c>
      <c r="G736" s="222">
        <f>SUM(G737:G814)</f>
        <v>38</v>
      </c>
      <c r="H736" s="223"/>
    </row>
    <row r="737" spans="1:8" s="13" customFormat="1" ht="12.75" hidden="1" outlineLevel="1">
      <c r="A737" s="221"/>
      <c r="B737" s="196" t="s">
        <v>168</v>
      </c>
      <c r="C737" s="189" t="s">
        <v>385</v>
      </c>
      <c r="D737" s="224">
        <v>150</v>
      </c>
      <c r="E737" s="224">
        <v>104</v>
      </c>
      <c r="F737" s="224">
        <v>104</v>
      </c>
      <c r="G737" s="224"/>
      <c r="H737" s="225">
        <v>0.4</v>
      </c>
    </row>
    <row r="738" spans="1:8" s="13" customFormat="1" ht="12.75" hidden="1" outlineLevel="1">
      <c r="A738" s="221"/>
      <c r="B738" s="43"/>
      <c r="C738" s="189" t="s">
        <v>373</v>
      </c>
      <c r="D738" s="224">
        <v>180</v>
      </c>
      <c r="E738" s="224">
        <v>119</v>
      </c>
      <c r="F738" s="224">
        <v>119</v>
      </c>
      <c r="G738" s="224"/>
      <c r="H738" s="225">
        <v>0.8</v>
      </c>
    </row>
    <row r="739" spans="1:8" s="13" customFormat="1" ht="12.75" hidden="1" outlineLevel="1">
      <c r="A739" s="221"/>
      <c r="B739" s="43"/>
      <c r="C739" s="189" t="s">
        <v>374</v>
      </c>
      <c r="D739" s="224">
        <v>200</v>
      </c>
      <c r="E739" s="224">
        <v>150</v>
      </c>
      <c r="F739" s="224">
        <v>115</v>
      </c>
      <c r="G739" s="224"/>
      <c r="H739" s="225">
        <v>1.8</v>
      </c>
    </row>
    <row r="740" spans="1:8" s="13" customFormat="1" ht="12.75" hidden="1" outlineLevel="1">
      <c r="A740" s="221"/>
      <c r="B740" s="43"/>
      <c r="C740" s="189" t="s">
        <v>401</v>
      </c>
      <c r="D740" s="224">
        <v>162</v>
      </c>
      <c r="E740" s="224">
        <v>51</v>
      </c>
      <c r="F740" s="224">
        <v>45</v>
      </c>
      <c r="G740" s="224"/>
      <c r="H740" s="225">
        <v>1.5</v>
      </c>
    </row>
    <row r="741" spans="1:8" s="13" customFormat="1" ht="12.75" hidden="1" outlineLevel="1">
      <c r="A741" s="221"/>
      <c r="B741" s="43"/>
      <c r="C741" s="189" t="s">
        <v>379</v>
      </c>
      <c r="D741" s="224">
        <v>300</v>
      </c>
      <c r="E741" s="224">
        <v>300</v>
      </c>
      <c r="F741" s="224">
        <v>290</v>
      </c>
      <c r="G741" s="224"/>
      <c r="H741" s="225">
        <v>0.5</v>
      </c>
    </row>
    <row r="742" spans="1:8" s="13" customFormat="1" ht="12.75" hidden="1" outlineLevel="1">
      <c r="A742" s="221"/>
      <c r="B742" s="43"/>
      <c r="C742" s="189" t="s">
        <v>365</v>
      </c>
      <c r="D742" s="224">
        <v>450</v>
      </c>
      <c r="E742" s="224">
        <v>262</v>
      </c>
      <c r="F742" s="224">
        <v>200</v>
      </c>
      <c r="G742" s="224"/>
      <c r="H742" s="225">
        <v>2</v>
      </c>
    </row>
    <row r="743" spans="1:8" s="13" customFormat="1" ht="12.75" hidden="1" outlineLevel="1">
      <c r="A743" s="221"/>
      <c r="B743" s="43"/>
      <c r="C743" s="189" t="s">
        <v>402</v>
      </c>
      <c r="D743" s="224">
        <v>270</v>
      </c>
      <c r="E743" s="224">
        <v>90</v>
      </c>
      <c r="F743" s="224">
        <v>90</v>
      </c>
      <c r="G743" s="224"/>
      <c r="H743" s="225">
        <v>0.8</v>
      </c>
    </row>
    <row r="744" spans="1:8" s="13" customFormat="1" ht="12.75" hidden="1" outlineLevel="1">
      <c r="A744" s="221"/>
      <c r="B744" s="43"/>
      <c r="C744" s="189" t="s">
        <v>403</v>
      </c>
      <c r="D744" s="224">
        <v>620</v>
      </c>
      <c r="E744" s="224">
        <v>505</v>
      </c>
      <c r="F744" s="224">
        <v>505</v>
      </c>
      <c r="G744" s="224"/>
      <c r="H744" s="225">
        <v>1.3</v>
      </c>
    </row>
    <row r="745" spans="1:8" s="13" customFormat="1" ht="12.75" hidden="1" outlineLevel="1">
      <c r="A745" s="221"/>
      <c r="B745" s="43"/>
      <c r="C745" s="189" t="s">
        <v>393</v>
      </c>
      <c r="D745" s="224">
        <v>300</v>
      </c>
      <c r="E745" s="224">
        <v>116</v>
      </c>
      <c r="F745" s="224">
        <v>106</v>
      </c>
      <c r="G745" s="224"/>
      <c r="H745" s="225">
        <v>0.65</v>
      </c>
    </row>
    <row r="746" spans="1:8" s="13" customFormat="1" ht="12.75" hidden="1" outlineLevel="1">
      <c r="A746" s="221"/>
      <c r="B746" s="43"/>
      <c r="C746" s="189" t="s">
        <v>385</v>
      </c>
      <c r="D746" s="224">
        <v>120</v>
      </c>
      <c r="E746" s="224">
        <v>17</v>
      </c>
      <c r="F746" s="224">
        <v>17</v>
      </c>
      <c r="G746" s="224"/>
      <c r="H746" s="225">
        <v>0.85</v>
      </c>
    </row>
    <row r="747" spans="1:8" s="13" customFormat="1" ht="12.75" hidden="1" outlineLevel="1">
      <c r="A747" s="221"/>
      <c r="B747" s="43"/>
      <c r="C747" s="189" t="s">
        <v>385</v>
      </c>
      <c r="D747" s="224">
        <v>297</v>
      </c>
      <c r="E747" s="224">
        <v>256</v>
      </c>
      <c r="F747" s="224">
        <v>256</v>
      </c>
      <c r="G747" s="224"/>
      <c r="H747" s="225">
        <v>1</v>
      </c>
    </row>
    <row r="748" spans="1:8" s="13" customFormat="1" ht="12.75" hidden="1" outlineLevel="1">
      <c r="A748" s="221"/>
      <c r="B748" s="43"/>
      <c r="C748" s="189" t="s">
        <v>374</v>
      </c>
      <c r="D748" s="224">
        <v>1303</v>
      </c>
      <c r="E748" s="224">
        <v>260</v>
      </c>
      <c r="F748" s="224">
        <v>260</v>
      </c>
      <c r="G748" s="224"/>
      <c r="H748" s="225">
        <v>1.7</v>
      </c>
    </row>
    <row r="749" spans="1:8" s="13" customFormat="1" ht="12.75" hidden="1" outlineLevel="1">
      <c r="A749" s="221"/>
      <c r="B749" s="43"/>
      <c r="C749" s="189" t="s">
        <v>393</v>
      </c>
      <c r="D749" s="224">
        <v>300</v>
      </c>
      <c r="E749" s="224">
        <v>64</v>
      </c>
      <c r="F749" s="224">
        <v>64</v>
      </c>
      <c r="G749" s="224"/>
      <c r="H749" s="225">
        <v>0.55</v>
      </c>
    </row>
    <row r="750" spans="1:8" s="13" customFormat="1" ht="12.75" hidden="1" outlineLevel="1">
      <c r="A750" s="221"/>
      <c r="B750" s="43"/>
      <c r="C750" s="189" t="s">
        <v>389</v>
      </c>
      <c r="D750" s="224">
        <v>580</v>
      </c>
      <c r="E750" s="224">
        <v>455</v>
      </c>
      <c r="F750" s="224">
        <v>455</v>
      </c>
      <c r="G750" s="224"/>
      <c r="H750" s="225">
        <v>1.5</v>
      </c>
    </row>
    <row r="751" spans="1:8" s="13" customFormat="1" ht="12.75" hidden="1" outlineLevel="1">
      <c r="A751" s="221"/>
      <c r="B751" s="43"/>
      <c r="C751" s="189" t="s">
        <v>385</v>
      </c>
      <c r="D751" s="224">
        <v>450</v>
      </c>
      <c r="E751" s="224">
        <v>364</v>
      </c>
      <c r="F751" s="224">
        <v>364</v>
      </c>
      <c r="G751" s="224"/>
      <c r="H751" s="225">
        <v>0.5</v>
      </c>
    </row>
    <row r="752" spans="1:8" s="13" customFormat="1" ht="12.75" hidden="1" outlineLevel="1">
      <c r="A752" s="221"/>
      <c r="B752" s="43"/>
      <c r="C752" s="189" t="s">
        <v>385</v>
      </c>
      <c r="D752" s="224">
        <v>100</v>
      </c>
      <c r="E752" s="224">
        <v>88</v>
      </c>
      <c r="F752" s="224">
        <v>88</v>
      </c>
      <c r="G752" s="224"/>
      <c r="H752" s="225">
        <v>0.5</v>
      </c>
    </row>
    <row r="753" spans="1:8" s="13" customFormat="1" ht="12.75" hidden="1" outlineLevel="1">
      <c r="A753" s="221"/>
      <c r="B753" s="141" t="s">
        <v>180</v>
      </c>
      <c r="C753" s="189" t="s">
        <v>365</v>
      </c>
      <c r="D753" s="224"/>
      <c r="E753" s="224">
        <v>77</v>
      </c>
      <c r="F753" s="224">
        <v>77</v>
      </c>
      <c r="G753" s="224"/>
      <c r="H753" s="225">
        <v>1.5</v>
      </c>
    </row>
    <row r="754" spans="1:8" s="13" customFormat="1" ht="12.75" hidden="1" outlineLevel="1">
      <c r="A754" s="221"/>
      <c r="B754" s="43"/>
      <c r="C754" s="189" t="s">
        <v>413</v>
      </c>
      <c r="D754" s="224">
        <v>400</v>
      </c>
      <c r="E754" s="224">
        <v>400</v>
      </c>
      <c r="F754" s="224">
        <v>400</v>
      </c>
      <c r="G754" s="224"/>
      <c r="H754" s="225">
        <v>1.5</v>
      </c>
    </row>
    <row r="755" spans="1:8" s="13" customFormat="1" ht="12.75" hidden="1" outlineLevel="1">
      <c r="A755" s="221"/>
      <c r="B755" s="43"/>
      <c r="C755" s="189" t="s">
        <v>521</v>
      </c>
      <c r="D755" s="224">
        <v>1500</v>
      </c>
      <c r="E755" s="224">
        <v>760</v>
      </c>
      <c r="F755" s="224">
        <v>760</v>
      </c>
      <c r="G755" s="224"/>
      <c r="H755" s="225">
        <v>1</v>
      </c>
    </row>
    <row r="756" spans="1:8" s="13" customFormat="1" ht="12.75" hidden="1" outlineLevel="1">
      <c r="A756" s="221"/>
      <c r="B756" s="208" t="s">
        <v>194</v>
      </c>
      <c r="C756" s="189" t="s">
        <v>382</v>
      </c>
      <c r="D756" s="224">
        <v>500</v>
      </c>
      <c r="E756" s="224">
        <v>404</v>
      </c>
      <c r="F756" s="224">
        <v>404</v>
      </c>
      <c r="G756" s="224">
        <v>0</v>
      </c>
      <c r="H756" s="225">
        <v>0.5</v>
      </c>
    </row>
    <row r="757" spans="1:8" s="13" customFormat="1" ht="12.75" hidden="1" outlineLevel="1">
      <c r="A757" s="221"/>
      <c r="B757" s="208"/>
      <c r="C757" s="189" t="s">
        <v>414</v>
      </c>
      <c r="D757" s="224">
        <v>589</v>
      </c>
      <c r="E757" s="224">
        <v>550</v>
      </c>
      <c r="F757" s="224">
        <v>550</v>
      </c>
      <c r="G757" s="224">
        <v>0</v>
      </c>
      <c r="H757" s="262">
        <v>0.6584545454545454</v>
      </c>
    </row>
    <row r="758" spans="1:8" s="13" customFormat="1" ht="12.75" hidden="1" outlineLevel="1">
      <c r="A758" s="221"/>
      <c r="B758" s="43"/>
      <c r="C758" s="189" t="s">
        <v>413</v>
      </c>
      <c r="D758" s="224">
        <v>198</v>
      </c>
      <c r="E758" s="224">
        <v>149</v>
      </c>
      <c r="F758" s="224">
        <v>136</v>
      </c>
      <c r="G758" s="224">
        <v>0</v>
      </c>
      <c r="H758" s="262">
        <v>1.1449664429530202</v>
      </c>
    </row>
    <row r="759" spans="1:8" s="13" customFormat="1" ht="12.75" hidden="1" outlineLevel="1">
      <c r="A759" s="221"/>
      <c r="B759" s="43"/>
      <c r="C759" s="189" t="s">
        <v>403</v>
      </c>
      <c r="D759" s="224">
        <v>10</v>
      </c>
      <c r="E759" s="224">
        <v>10</v>
      </c>
      <c r="F759" s="224">
        <v>10</v>
      </c>
      <c r="G759" s="224">
        <v>0</v>
      </c>
      <c r="H759" s="262">
        <v>1.2</v>
      </c>
    </row>
    <row r="760" spans="1:8" s="13" customFormat="1" ht="12.75" hidden="1" outlineLevel="1">
      <c r="A760" s="221"/>
      <c r="B760" s="43"/>
      <c r="C760" s="189" t="s">
        <v>374</v>
      </c>
      <c r="D760" s="224">
        <v>5730</v>
      </c>
      <c r="E760" s="224">
        <v>4151</v>
      </c>
      <c r="F760" s="224">
        <v>4151</v>
      </c>
      <c r="G760" s="224">
        <v>0</v>
      </c>
      <c r="H760" s="262">
        <v>0.55</v>
      </c>
    </row>
    <row r="761" spans="1:8" s="13" customFormat="1" ht="12.75" hidden="1" outlineLevel="1">
      <c r="A761" s="221"/>
      <c r="B761" s="43"/>
      <c r="C761" s="189" t="s">
        <v>381</v>
      </c>
      <c r="D761" s="224">
        <v>289</v>
      </c>
      <c r="E761" s="224">
        <v>289</v>
      </c>
      <c r="F761" s="224">
        <v>289</v>
      </c>
      <c r="G761" s="224">
        <v>0</v>
      </c>
      <c r="H761" s="262">
        <v>1.25</v>
      </c>
    </row>
    <row r="762" spans="1:8" s="13" customFormat="1" ht="12.75" hidden="1" outlineLevel="1">
      <c r="A762" s="221"/>
      <c r="B762" s="43"/>
      <c r="C762" s="189" t="s">
        <v>396</v>
      </c>
      <c r="D762" s="224">
        <v>8895</v>
      </c>
      <c r="E762" s="224">
        <v>6071</v>
      </c>
      <c r="F762" s="224">
        <v>6071</v>
      </c>
      <c r="G762" s="224">
        <v>0</v>
      </c>
      <c r="H762" s="262">
        <v>1.7</v>
      </c>
    </row>
    <row r="763" spans="1:8" s="13" customFormat="1" ht="12.75" hidden="1" outlineLevel="1">
      <c r="A763" s="221"/>
      <c r="B763" s="43"/>
      <c r="C763" s="189" t="s">
        <v>364</v>
      </c>
      <c r="D763" s="224">
        <v>2058</v>
      </c>
      <c r="E763" s="224">
        <v>93</v>
      </c>
      <c r="F763" s="224">
        <v>77</v>
      </c>
      <c r="G763" s="224">
        <v>0</v>
      </c>
      <c r="H763" s="262">
        <v>1.424731182795699</v>
      </c>
    </row>
    <row r="764" spans="1:8" s="13" customFormat="1" ht="12.75" hidden="1" outlineLevel="1">
      <c r="A764" s="221"/>
      <c r="B764" s="43"/>
      <c r="C764" s="189" t="s">
        <v>375</v>
      </c>
      <c r="D764" s="224">
        <v>112</v>
      </c>
      <c r="E764" s="224">
        <v>112</v>
      </c>
      <c r="F764" s="224">
        <v>112</v>
      </c>
      <c r="G764" s="224">
        <v>0</v>
      </c>
      <c r="H764" s="262">
        <v>1.6</v>
      </c>
    </row>
    <row r="765" spans="1:8" s="13" customFormat="1" ht="12.75" hidden="1" outlineLevel="1">
      <c r="A765" s="221"/>
      <c r="B765" s="43"/>
      <c r="C765" s="189" t="s">
        <v>644</v>
      </c>
      <c r="D765" s="224">
        <v>653</v>
      </c>
      <c r="E765" s="224">
        <v>653</v>
      </c>
      <c r="F765" s="224">
        <v>653</v>
      </c>
      <c r="G765" s="224">
        <v>0</v>
      </c>
      <c r="H765" s="262">
        <v>3.7</v>
      </c>
    </row>
    <row r="766" spans="1:8" s="13" customFormat="1" ht="12.75" hidden="1" outlineLevel="1">
      <c r="A766" s="221"/>
      <c r="B766" s="43" t="s">
        <v>260</v>
      </c>
      <c r="C766" s="189" t="s">
        <v>384</v>
      </c>
      <c r="D766" s="224">
        <v>190</v>
      </c>
      <c r="E766" s="224">
        <v>160</v>
      </c>
      <c r="F766" s="224">
        <v>160</v>
      </c>
      <c r="G766" s="224"/>
      <c r="H766" s="262">
        <v>0.3</v>
      </c>
    </row>
    <row r="767" spans="1:8" s="13" customFormat="1" ht="12.75" hidden="1" outlineLevel="1">
      <c r="A767" s="221"/>
      <c r="B767" s="43"/>
      <c r="C767" s="189" t="s">
        <v>382</v>
      </c>
      <c r="D767" s="224">
        <v>200</v>
      </c>
      <c r="E767" s="224">
        <v>120</v>
      </c>
      <c r="F767" s="224">
        <v>120</v>
      </c>
      <c r="G767" s="224"/>
      <c r="H767" s="262">
        <v>0.4</v>
      </c>
    </row>
    <row r="768" spans="1:8" s="13" customFormat="1" ht="12.75" hidden="1" outlineLevel="1">
      <c r="A768" s="221"/>
      <c r="B768" s="43"/>
      <c r="C768" s="189" t="s">
        <v>414</v>
      </c>
      <c r="D768" s="224">
        <v>1150</v>
      </c>
      <c r="E768" s="224">
        <v>953</v>
      </c>
      <c r="F768" s="224">
        <v>953</v>
      </c>
      <c r="G768" s="224"/>
      <c r="H768" s="262">
        <v>0.4055613850996852</v>
      </c>
    </row>
    <row r="769" spans="1:8" s="13" customFormat="1" ht="12.75" hidden="1" outlineLevel="1">
      <c r="A769" s="221"/>
      <c r="B769" s="43"/>
      <c r="C769" s="189" t="s">
        <v>413</v>
      </c>
      <c r="D769" s="224">
        <v>2373</v>
      </c>
      <c r="E769" s="224">
        <v>754</v>
      </c>
      <c r="F769" s="224">
        <v>754</v>
      </c>
      <c r="G769" s="224"/>
      <c r="H769" s="262">
        <v>0.9659151193633951</v>
      </c>
    </row>
    <row r="770" spans="1:8" s="13" customFormat="1" ht="12.75" hidden="1" outlineLevel="1">
      <c r="A770" s="221"/>
      <c r="B770" s="43"/>
      <c r="C770" s="189" t="s">
        <v>402</v>
      </c>
      <c r="D770" s="224">
        <v>1450</v>
      </c>
      <c r="E770" s="224">
        <v>690</v>
      </c>
      <c r="F770" s="224">
        <v>690</v>
      </c>
      <c r="G770" s="224"/>
      <c r="H770" s="262">
        <v>0.7739130434782608</v>
      </c>
    </row>
    <row r="771" spans="1:8" s="13" customFormat="1" ht="12.75" hidden="1" outlineLevel="1">
      <c r="A771" s="221"/>
      <c r="B771" s="43"/>
      <c r="C771" s="189" t="s">
        <v>403</v>
      </c>
      <c r="D771" s="224">
        <v>2977</v>
      </c>
      <c r="E771" s="224">
        <v>526</v>
      </c>
      <c r="F771" s="224">
        <v>480</v>
      </c>
      <c r="G771" s="224"/>
      <c r="H771" s="262">
        <v>1.7904942965779467</v>
      </c>
    </row>
    <row r="772" spans="1:8" s="13" customFormat="1" ht="12.75" hidden="1" outlineLevel="1">
      <c r="A772" s="221"/>
      <c r="B772" s="43"/>
      <c r="C772" s="189" t="s">
        <v>406</v>
      </c>
      <c r="D772" s="224">
        <v>417</v>
      </c>
      <c r="E772" s="224">
        <v>44</v>
      </c>
      <c r="F772" s="224">
        <v>44</v>
      </c>
      <c r="G772" s="224"/>
      <c r="H772" s="262">
        <v>1.0909090909090908</v>
      </c>
    </row>
    <row r="773" spans="1:8" s="13" customFormat="1" ht="12.75" hidden="1" outlineLevel="1">
      <c r="A773" s="221"/>
      <c r="B773" s="43"/>
      <c r="C773" s="189" t="s">
        <v>380</v>
      </c>
      <c r="D773" s="224">
        <v>100</v>
      </c>
      <c r="E773" s="224">
        <v>41</v>
      </c>
      <c r="F773" s="224">
        <v>41</v>
      </c>
      <c r="G773" s="224"/>
      <c r="H773" s="262">
        <v>0.3</v>
      </c>
    </row>
    <row r="774" spans="1:8" s="13" customFormat="1" ht="12.75" hidden="1" outlineLevel="1">
      <c r="A774" s="221"/>
      <c r="B774" s="43"/>
      <c r="C774" s="189" t="s">
        <v>366</v>
      </c>
      <c r="D774" s="224">
        <v>300</v>
      </c>
      <c r="E774" s="224">
        <v>300</v>
      </c>
      <c r="F774" s="224">
        <v>300</v>
      </c>
      <c r="G774" s="224"/>
      <c r="H774" s="262">
        <v>1</v>
      </c>
    </row>
    <row r="775" spans="1:8" s="13" customFormat="1" ht="12.75" hidden="1" outlineLevel="1">
      <c r="A775" s="221"/>
      <c r="B775" s="43"/>
      <c r="C775" s="189" t="s">
        <v>385</v>
      </c>
      <c r="D775" s="224">
        <v>3356</v>
      </c>
      <c r="E775" s="224">
        <v>2695</v>
      </c>
      <c r="F775" s="224">
        <v>2695</v>
      </c>
      <c r="G775" s="224"/>
      <c r="H775" s="262">
        <v>0.6330241187384045</v>
      </c>
    </row>
    <row r="776" spans="1:8" s="13" customFormat="1" ht="12.75" hidden="1" outlineLevel="1">
      <c r="A776" s="221"/>
      <c r="B776" s="43"/>
      <c r="C776" s="189" t="s">
        <v>373</v>
      </c>
      <c r="D776" s="224">
        <v>4467</v>
      </c>
      <c r="E776" s="224">
        <v>1466</v>
      </c>
      <c r="F776" s="224">
        <v>1464</v>
      </c>
      <c r="G776" s="224"/>
      <c r="H776" s="262">
        <v>0.8946793997271488</v>
      </c>
    </row>
    <row r="777" spans="1:8" s="13" customFormat="1" ht="12.75" hidden="1" outlineLevel="1">
      <c r="A777" s="221"/>
      <c r="B777" s="43"/>
      <c r="C777" s="189" t="s">
        <v>374</v>
      </c>
      <c r="D777" s="224">
        <v>1602</v>
      </c>
      <c r="E777" s="224">
        <v>865</v>
      </c>
      <c r="F777" s="224">
        <v>843</v>
      </c>
      <c r="G777" s="224"/>
      <c r="H777" s="262">
        <v>1.1990751445086705</v>
      </c>
    </row>
    <row r="778" spans="1:8" s="13" customFormat="1" ht="12.75" hidden="1" outlineLevel="1">
      <c r="A778" s="221"/>
      <c r="B778" s="43"/>
      <c r="C778" s="189" t="s">
        <v>367</v>
      </c>
      <c r="D778" s="224">
        <v>180</v>
      </c>
      <c r="E778" s="224">
        <v>180</v>
      </c>
      <c r="F778" s="224">
        <v>180</v>
      </c>
      <c r="G778" s="224"/>
      <c r="H778" s="225">
        <v>1.2</v>
      </c>
    </row>
    <row r="779" spans="1:8" s="13" customFormat="1" ht="12.75" hidden="1" outlineLevel="1">
      <c r="A779" s="221"/>
      <c r="B779" s="43"/>
      <c r="C779" s="189" t="s">
        <v>364</v>
      </c>
      <c r="D779" s="224">
        <v>1100</v>
      </c>
      <c r="E779" s="224">
        <v>281</v>
      </c>
      <c r="F779" s="224">
        <v>281</v>
      </c>
      <c r="G779" s="224"/>
      <c r="H779" s="225">
        <v>1.7</v>
      </c>
    </row>
    <row r="780" spans="1:8" s="13" customFormat="1" ht="12.75" hidden="1" outlineLevel="1">
      <c r="A780" s="221"/>
      <c r="B780" s="43"/>
      <c r="C780" s="189" t="s">
        <v>415</v>
      </c>
      <c r="D780" s="224">
        <v>316</v>
      </c>
      <c r="E780" s="224">
        <v>313</v>
      </c>
      <c r="F780" s="224">
        <v>313</v>
      </c>
      <c r="G780" s="224"/>
      <c r="H780" s="225">
        <v>2.2</v>
      </c>
    </row>
    <row r="781" spans="1:8" s="13" customFormat="1" ht="12.75" hidden="1" outlineLevel="1">
      <c r="A781" s="221"/>
      <c r="B781" s="43"/>
      <c r="C781" s="189" t="s">
        <v>563</v>
      </c>
      <c r="D781" s="224">
        <v>217</v>
      </c>
      <c r="E781" s="224">
        <v>217</v>
      </c>
      <c r="F781" s="224">
        <v>217</v>
      </c>
      <c r="G781" s="224"/>
      <c r="H781" s="262">
        <v>2.2</v>
      </c>
    </row>
    <row r="782" spans="1:8" s="13" customFormat="1" ht="12.75" hidden="1" outlineLevel="1">
      <c r="A782" s="221"/>
      <c r="B782" s="43"/>
      <c r="C782" s="189" t="s">
        <v>379</v>
      </c>
      <c r="D782" s="224">
        <v>1000</v>
      </c>
      <c r="E782" s="224">
        <v>132</v>
      </c>
      <c r="F782" s="224">
        <v>132</v>
      </c>
      <c r="G782" s="224"/>
      <c r="H782" s="262">
        <v>0.2</v>
      </c>
    </row>
    <row r="783" spans="1:8" s="13" customFormat="1" ht="12.75" hidden="1" outlineLevel="1">
      <c r="A783" s="221"/>
      <c r="B783" s="43"/>
      <c r="C783" s="189" t="s">
        <v>372</v>
      </c>
      <c r="D783" s="224">
        <v>296</v>
      </c>
      <c r="E783" s="224">
        <v>287</v>
      </c>
      <c r="F783" s="224">
        <v>287</v>
      </c>
      <c r="G783" s="224"/>
      <c r="H783" s="262">
        <v>0.756445993031359</v>
      </c>
    </row>
    <row r="784" spans="1:8" s="13" customFormat="1" ht="12.75" hidden="1" outlineLevel="1">
      <c r="A784" s="221"/>
      <c r="B784" s="43"/>
      <c r="C784" s="189" t="s">
        <v>396</v>
      </c>
      <c r="D784" s="224">
        <v>690</v>
      </c>
      <c r="E784" s="224">
        <v>648</v>
      </c>
      <c r="F784" s="224">
        <v>648</v>
      </c>
      <c r="G784" s="224"/>
      <c r="H784" s="225">
        <v>1.05</v>
      </c>
    </row>
    <row r="785" spans="1:8" s="13" customFormat="1" ht="12.75" hidden="1" outlineLevel="1">
      <c r="A785" s="221"/>
      <c r="B785" s="43"/>
      <c r="C785" s="189" t="s">
        <v>471</v>
      </c>
      <c r="D785" s="224">
        <v>125</v>
      </c>
      <c r="E785" s="224">
        <v>125</v>
      </c>
      <c r="F785" s="224">
        <v>100</v>
      </c>
      <c r="G785" s="224"/>
      <c r="H785" s="225">
        <v>0.8</v>
      </c>
    </row>
    <row r="786" spans="1:8" s="13" customFormat="1" ht="12.75" hidden="1" outlineLevel="1">
      <c r="A786" s="221"/>
      <c r="B786" s="43"/>
      <c r="C786" s="189" t="s">
        <v>654</v>
      </c>
      <c r="D786" s="224">
        <v>110</v>
      </c>
      <c r="E786" s="224">
        <v>110</v>
      </c>
      <c r="F786" s="224">
        <v>110</v>
      </c>
      <c r="G786" s="224"/>
      <c r="H786" s="225">
        <v>0.3</v>
      </c>
    </row>
    <row r="787" spans="1:8" s="13" customFormat="1" ht="12.75" hidden="1" outlineLevel="1">
      <c r="A787" s="221"/>
      <c r="B787" s="26" t="s">
        <v>248</v>
      </c>
      <c r="C787" s="189" t="s">
        <v>382</v>
      </c>
      <c r="D787" s="224">
        <v>400</v>
      </c>
      <c r="E787" s="224">
        <v>381</v>
      </c>
      <c r="F787" s="224">
        <v>381</v>
      </c>
      <c r="G787" s="224">
        <v>0</v>
      </c>
      <c r="H787" s="225">
        <v>0.6</v>
      </c>
    </row>
    <row r="788" spans="1:8" s="13" customFormat="1" ht="12.75" hidden="1" outlineLevel="1">
      <c r="A788" s="221"/>
      <c r="B788" s="43"/>
      <c r="C788" s="189" t="s">
        <v>414</v>
      </c>
      <c r="D788" s="224">
        <v>146</v>
      </c>
      <c r="E788" s="224">
        <v>131</v>
      </c>
      <c r="F788" s="224">
        <v>131</v>
      </c>
      <c r="G788" s="224">
        <v>0</v>
      </c>
      <c r="H788" s="225">
        <v>0.7</v>
      </c>
    </row>
    <row r="789" spans="1:8" s="13" customFormat="1" ht="12.75" hidden="1" outlineLevel="1">
      <c r="A789" s="221"/>
      <c r="B789" s="43"/>
      <c r="C789" s="189" t="s">
        <v>413</v>
      </c>
      <c r="D789" s="224">
        <v>1906</v>
      </c>
      <c r="E789" s="224">
        <v>482</v>
      </c>
      <c r="F789" s="224">
        <v>482</v>
      </c>
      <c r="G789" s="224">
        <v>0</v>
      </c>
      <c r="H789" s="225" t="s">
        <v>568</v>
      </c>
    </row>
    <row r="790" spans="1:8" s="13" customFormat="1" ht="12.75" hidden="1" outlineLevel="1">
      <c r="A790" s="221"/>
      <c r="B790" s="43"/>
      <c r="C790" s="189" t="s">
        <v>403</v>
      </c>
      <c r="D790" s="224">
        <v>64</v>
      </c>
      <c r="E790" s="224">
        <v>57</v>
      </c>
      <c r="F790" s="224">
        <v>57</v>
      </c>
      <c r="G790" s="224">
        <v>0</v>
      </c>
      <c r="H790" s="225">
        <v>1.1</v>
      </c>
    </row>
    <row r="791" spans="1:8" s="13" customFormat="1" ht="12.75" hidden="1" outlineLevel="1">
      <c r="A791" s="221"/>
      <c r="B791" s="43"/>
      <c r="C791" s="189" t="s">
        <v>381</v>
      </c>
      <c r="D791" s="224">
        <v>49</v>
      </c>
      <c r="E791" s="224">
        <v>1265</v>
      </c>
      <c r="F791" s="224">
        <v>1265</v>
      </c>
      <c r="G791" s="224">
        <v>0</v>
      </c>
      <c r="H791" s="225">
        <v>1.9</v>
      </c>
    </row>
    <row r="792" spans="1:8" s="13" customFormat="1" ht="12.75" hidden="1" outlineLevel="1">
      <c r="A792" s="221"/>
      <c r="B792" s="43"/>
      <c r="C792" s="189" t="s">
        <v>406</v>
      </c>
      <c r="D792" s="224">
        <v>17</v>
      </c>
      <c r="E792" s="224">
        <v>17</v>
      </c>
      <c r="F792" s="224">
        <v>17</v>
      </c>
      <c r="G792" s="224">
        <v>0</v>
      </c>
      <c r="H792" s="225">
        <v>2</v>
      </c>
    </row>
    <row r="793" spans="1:8" s="13" customFormat="1" ht="12.75" hidden="1" outlineLevel="1">
      <c r="A793" s="221"/>
      <c r="B793" s="43"/>
      <c r="C793" s="189" t="s">
        <v>416</v>
      </c>
      <c r="D793" s="224">
        <v>2454</v>
      </c>
      <c r="E793" s="224">
        <v>1815</v>
      </c>
      <c r="F793" s="224">
        <v>1815</v>
      </c>
      <c r="G793" s="224">
        <v>0</v>
      </c>
      <c r="H793" s="225" t="s">
        <v>569</v>
      </c>
    </row>
    <row r="794" spans="1:8" s="13" customFormat="1" ht="12.75" hidden="1" outlineLevel="1">
      <c r="A794" s="221"/>
      <c r="B794" s="43"/>
      <c r="C794" s="189" t="s">
        <v>380</v>
      </c>
      <c r="D794" s="224">
        <v>181</v>
      </c>
      <c r="E794" s="224">
        <v>161</v>
      </c>
      <c r="F794" s="224">
        <v>161</v>
      </c>
      <c r="G794" s="224">
        <v>0</v>
      </c>
      <c r="H794" s="225" t="s">
        <v>570</v>
      </c>
    </row>
    <row r="795" spans="1:8" s="13" customFormat="1" ht="12.75" hidden="1" outlineLevel="1">
      <c r="A795" s="221"/>
      <c r="B795" s="43"/>
      <c r="C795" s="189" t="s">
        <v>366</v>
      </c>
      <c r="D795" s="224">
        <v>0</v>
      </c>
      <c r="E795" s="224">
        <v>36</v>
      </c>
      <c r="F795" s="224">
        <v>36</v>
      </c>
      <c r="G795" s="224">
        <v>0</v>
      </c>
      <c r="H795" s="225">
        <v>0.6</v>
      </c>
    </row>
    <row r="796" spans="1:8" s="13" customFormat="1" ht="12.75" hidden="1" outlineLevel="1">
      <c r="A796" s="221"/>
      <c r="B796" s="43"/>
      <c r="C796" s="189" t="s">
        <v>385</v>
      </c>
      <c r="D796" s="224">
        <v>200</v>
      </c>
      <c r="E796" s="224">
        <v>272</v>
      </c>
      <c r="F796" s="224">
        <v>272</v>
      </c>
      <c r="G796" s="224">
        <v>0</v>
      </c>
      <c r="H796" s="225">
        <v>0.6</v>
      </c>
    </row>
    <row r="797" spans="1:8" s="13" customFormat="1" ht="12.75" hidden="1" outlineLevel="1">
      <c r="A797" s="221"/>
      <c r="B797" s="43"/>
      <c r="C797" s="189" t="s">
        <v>373</v>
      </c>
      <c r="D797" s="224">
        <v>70</v>
      </c>
      <c r="E797" s="224">
        <v>25</v>
      </c>
      <c r="F797" s="224">
        <v>25</v>
      </c>
      <c r="G797" s="224">
        <v>0</v>
      </c>
      <c r="H797" s="225" t="s">
        <v>549</v>
      </c>
    </row>
    <row r="798" spans="1:8" s="13" customFormat="1" ht="12.75" hidden="1" outlineLevel="1">
      <c r="A798" s="221"/>
      <c r="B798" s="43"/>
      <c r="C798" s="189" t="s">
        <v>371</v>
      </c>
      <c r="D798" s="224">
        <v>270</v>
      </c>
      <c r="E798" s="224">
        <v>161</v>
      </c>
      <c r="F798" s="224">
        <v>161</v>
      </c>
      <c r="G798" s="224">
        <v>0</v>
      </c>
      <c r="H798" s="225">
        <v>2</v>
      </c>
    </row>
    <row r="799" spans="1:8" s="13" customFormat="1" ht="12.75" hidden="1" outlineLevel="1">
      <c r="A799" s="221"/>
      <c r="B799" s="43"/>
      <c r="C799" s="189" t="s">
        <v>515</v>
      </c>
      <c r="D799" s="224">
        <v>210</v>
      </c>
      <c r="E799" s="224">
        <v>196</v>
      </c>
      <c r="F799" s="224">
        <v>196</v>
      </c>
      <c r="G799" s="224">
        <v>0</v>
      </c>
      <c r="H799" s="225" t="s">
        <v>571</v>
      </c>
    </row>
    <row r="800" spans="1:8" s="13" customFormat="1" ht="12.75" hidden="1" outlineLevel="1">
      <c r="A800" s="221"/>
      <c r="B800" s="43"/>
      <c r="C800" s="189" t="s">
        <v>572</v>
      </c>
      <c r="D800" s="224">
        <v>30</v>
      </c>
      <c r="E800" s="224">
        <v>30</v>
      </c>
      <c r="F800" s="224">
        <v>30</v>
      </c>
      <c r="G800" s="224">
        <v>0</v>
      </c>
      <c r="H800" s="225" t="s">
        <v>543</v>
      </c>
    </row>
    <row r="801" spans="1:8" s="13" customFormat="1" ht="12.75" hidden="1" outlineLevel="1">
      <c r="A801" s="221"/>
      <c r="B801" s="43"/>
      <c r="C801" s="189" t="s">
        <v>365</v>
      </c>
      <c r="D801" s="224">
        <v>13</v>
      </c>
      <c r="E801" s="224">
        <v>8</v>
      </c>
      <c r="F801" s="224">
        <v>8</v>
      </c>
      <c r="G801" s="224">
        <v>0</v>
      </c>
      <c r="H801" s="225">
        <v>0.75</v>
      </c>
    </row>
    <row r="802" spans="1:8" s="13" customFormat="1" ht="12.75" hidden="1" outlineLevel="1">
      <c r="A802" s="221"/>
      <c r="B802" s="43"/>
      <c r="C802" s="189" t="s">
        <v>573</v>
      </c>
      <c r="D802" s="224">
        <v>0</v>
      </c>
      <c r="E802" s="224">
        <v>20</v>
      </c>
      <c r="F802" s="224">
        <v>20</v>
      </c>
      <c r="G802" s="224">
        <v>0</v>
      </c>
      <c r="H802" s="225">
        <v>1.4</v>
      </c>
    </row>
    <row r="803" spans="1:8" s="13" customFormat="1" ht="12.75" hidden="1" outlineLevel="1">
      <c r="A803" s="221"/>
      <c r="B803" s="43"/>
      <c r="C803" s="189" t="s">
        <v>574</v>
      </c>
      <c r="D803" s="224">
        <v>0</v>
      </c>
      <c r="E803" s="224">
        <v>66</v>
      </c>
      <c r="F803" s="224">
        <v>66</v>
      </c>
      <c r="G803" s="224">
        <v>0</v>
      </c>
      <c r="H803" s="225">
        <v>1.5</v>
      </c>
    </row>
    <row r="804" spans="1:8" s="13" customFormat="1" ht="12.75" hidden="1" outlineLevel="1">
      <c r="A804" s="195"/>
      <c r="B804" s="212" t="s">
        <v>98</v>
      </c>
      <c r="C804" s="189" t="s">
        <v>670</v>
      </c>
      <c r="D804" s="224">
        <v>2097</v>
      </c>
      <c r="E804" s="224">
        <v>2094</v>
      </c>
      <c r="F804" s="224">
        <v>2094</v>
      </c>
      <c r="G804" s="224"/>
      <c r="H804" s="225">
        <v>0.3</v>
      </c>
    </row>
    <row r="805" spans="1:8" s="13" customFormat="1" ht="12.75" hidden="1" outlineLevel="1">
      <c r="A805" s="195"/>
      <c r="B805" s="43"/>
      <c r="C805" s="189" t="s">
        <v>687</v>
      </c>
      <c r="D805" s="224">
        <v>903</v>
      </c>
      <c r="E805" s="224">
        <v>723</v>
      </c>
      <c r="F805" s="224">
        <v>723</v>
      </c>
      <c r="G805" s="224"/>
      <c r="H805" s="225">
        <v>0.9</v>
      </c>
    </row>
    <row r="806" spans="1:8" s="13" customFormat="1" ht="12.75" hidden="1" outlineLevel="1">
      <c r="A806" s="195"/>
      <c r="B806" s="43"/>
      <c r="C806" s="189" t="s">
        <v>676</v>
      </c>
      <c r="D806" s="224">
        <v>1595</v>
      </c>
      <c r="E806" s="224">
        <v>1485</v>
      </c>
      <c r="F806" s="224">
        <v>1485</v>
      </c>
      <c r="G806" s="224"/>
      <c r="H806" s="225">
        <v>0.7</v>
      </c>
    </row>
    <row r="807" spans="1:8" s="13" customFormat="1" ht="12.75" hidden="1" outlineLevel="1">
      <c r="A807" s="195"/>
      <c r="B807" s="43"/>
      <c r="C807" s="189" t="s">
        <v>677</v>
      </c>
      <c r="D807" s="224">
        <v>56</v>
      </c>
      <c r="E807" s="224">
        <v>30</v>
      </c>
      <c r="F807" s="224">
        <v>30</v>
      </c>
      <c r="G807" s="224"/>
      <c r="H807" s="225">
        <v>1.1</v>
      </c>
    </row>
    <row r="808" spans="1:8" s="13" customFormat="1" ht="12.75" hidden="1" outlineLevel="1">
      <c r="A808" s="195"/>
      <c r="B808" s="43"/>
      <c r="C808" s="27" t="s">
        <v>661</v>
      </c>
      <c r="D808" s="154">
        <v>130</v>
      </c>
      <c r="E808" s="154">
        <v>128</v>
      </c>
      <c r="F808" s="154">
        <v>128</v>
      </c>
      <c r="G808" s="154"/>
      <c r="H808" s="190">
        <v>0.25</v>
      </c>
    </row>
    <row r="809" spans="1:8" s="13" customFormat="1" ht="12.75" hidden="1" outlineLevel="1">
      <c r="A809" s="195"/>
      <c r="B809" s="43"/>
      <c r="C809" s="189" t="s">
        <v>688</v>
      </c>
      <c r="D809" s="224">
        <v>530</v>
      </c>
      <c r="E809" s="224">
        <v>275</v>
      </c>
      <c r="F809" s="224">
        <v>275</v>
      </c>
      <c r="G809" s="224"/>
      <c r="H809" s="225">
        <v>0.45</v>
      </c>
    </row>
    <row r="810" spans="1:8" s="13" customFormat="1" ht="12.75" hidden="1" outlineLevel="1">
      <c r="A810" s="195"/>
      <c r="B810" s="43"/>
      <c r="C810" s="189" t="s">
        <v>678</v>
      </c>
      <c r="D810" s="154">
        <v>181</v>
      </c>
      <c r="E810" s="154">
        <v>107</v>
      </c>
      <c r="F810" s="154">
        <v>107</v>
      </c>
      <c r="G810" s="154"/>
      <c r="H810" s="155">
        <v>1.25</v>
      </c>
    </row>
    <row r="811" spans="1:8" s="13" customFormat="1" ht="12.75" hidden="1" outlineLevel="1">
      <c r="A811" s="195"/>
      <c r="B811" s="43"/>
      <c r="C811" s="27" t="s">
        <v>671</v>
      </c>
      <c r="D811" s="154">
        <v>400</v>
      </c>
      <c r="E811" s="154">
        <v>285</v>
      </c>
      <c r="F811" s="154">
        <v>265</v>
      </c>
      <c r="G811" s="154">
        <v>20</v>
      </c>
      <c r="H811" s="316">
        <v>1.5</v>
      </c>
    </row>
    <row r="812" spans="1:8" s="13" customFormat="1" ht="12.75" hidden="1" outlineLevel="1">
      <c r="A812" s="195"/>
      <c r="B812" s="43"/>
      <c r="C812" s="189" t="s">
        <v>698</v>
      </c>
      <c r="D812" s="224">
        <v>57</v>
      </c>
      <c r="E812" s="224">
        <v>33</v>
      </c>
      <c r="F812" s="224">
        <v>15</v>
      </c>
      <c r="G812" s="224">
        <v>18</v>
      </c>
      <c r="H812" s="225">
        <v>2.5</v>
      </c>
    </row>
    <row r="813" spans="1:8" s="13" customFormat="1" ht="12.75" hidden="1" outlineLevel="1">
      <c r="A813" s="195"/>
      <c r="B813" s="43"/>
      <c r="C813" s="189" t="s">
        <v>699</v>
      </c>
      <c r="D813" s="224">
        <v>4100</v>
      </c>
      <c r="E813" s="224">
        <v>1985</v>
      </c>
      <c r="F813" s="224">
        <v>1985</v>
      </c>
      <c r="G813" s="224"/>
      <c r="H813" s="225">
        <v>1.75</v>
      </c>
    </row>
    <row r="814" spans="1:10" s="13" customFormat="1" ht="13.5" hidden="1" outlineLevel="1" thickBot="1">
      <c r="A814" s="197"/>
      <c r="B814" s="75"/>
      <c r="C814" s="124" t="s">
        <v>696</v>
      </c>
      <c r="D814" s="52">
        <v>2000</v>
      </c>
      <c r="E814" s="52">
        <v>1595</v>
      </c>
      <c r="F814" s="52">
        <v>1595</v>
      </c>
      <c r="G814" s="52"/>
      <c r="H814" s="53">
        <v>0.9</v>
      </c>
      <c r="J814" s="113"/>
    </row>
    <row r="815" spans="1:14" s="13" customFormat="1" ht="14.25" customHeight="1" collapsed="1" thickBot="1">
      <c r="A815" s="66"/>
      <c r="B815" s="67" t="s">
        <v>176</v>
      </c>
      <c r="C815" s="317"/>
      <c r="D815" s="151">
        <f>D131+D134+D148+D150+D154+D157+D163+D180+D200+D240+D242+D251+D272+D286+D290+D331+D343+D409+D415+D458+D499+D505+D534+D536+D538+D543+D547+D579+D581+D583+D585+D587+D592+D599+D601+D605+D608+D667+D692+D694+D697+D699+D711+D713+D716+D718+D720+D722+D725+D727+D729+D731+D736</f>
        <v>401389</v>
      </c>
      <c r="E815" s="151">
        <f>E131+E134+E148+E150+E154+E157+E163+E180+E200+E240+E242+E251+E272+E286+E290+E331+E343+E409+E415+E458+E499+E505+E534+E536+E538+E543+E547+E579+E581+E583+E585+E587+E592+E599+E601+E605+E608+E667+E692+E694+E697+E699+E711+E713+E716+E718+E720+E722+E725+E727+E729+E731+E736</f>
        <v>261167</v>
      </c>
      <c r="F815" s="151">
        <f>F131+F134+F148+F150+F154+F157+F163+F180+F200+F240+F242+F251+F272+F286+F290+F331+F343+F409+F415+F458+F499+F505+F534+F536+F538+F543+F547+F579+F581+F583+F585+F587+F592+F599+F601+F605+F608+F667+F692+F694+F697+F699+F711+F713+F716+F718+F720+F722+F725+F727+F729+F731+F736</f>
        <v>240836</v>
      </c>
      <c r="G815" s="151">
        <f>G131+G134+G148+G150+G154+G157+G163+G180+G200+G240+G242+G251+G272+G286+G290+G331+G343+G409+G415+G458+G499+G505+G534+G536+G538+G543+G547+G579+G581+G583+G585+G587+G592+G599+G601+G605+G608+G667+G692+G694+G697+G699+G711+G713+G716+G718+G720+G722+G725+G727+G729+G731+G736</f>
        <v>3761</v>
      </c>
      <c r="H815" s="152"/>
      <c r="I815" s="318"/>
      <c r="J815" s="318"/>
      <c r="K815" s="318"/>
      <c r="L815" s="318"/>
      <c r="M815" s="318"/>
      <c r="N815" s="318"/>
    </row>
    <row r="816" spans="1:14" s="13" customFormat="1" ht="14.25" customHeight="1">
      <c r="A816" s="114"/>
      <c r="B816" s="138" t="s">
        <v>9</v>
      </c>
      <c r="C816" s="319"/>
      <c r="D816" s="320"/>
      <c r="E816" s="321" t="s">
        <v>1</v>
      </c>
      <c r="F816" s="320"/>
      <c r="G816" s="320"/>
      <c r="H816" s="322"/>
      <c r="M816" s="175"/>
      <c r="N816" s="175"/>
    </row>
    <row r="817" spans="1:14" s="13" customFormat="1" ht="14.25" customHeight="1">
      <c r="A817" s="19" t="s">
        <v>3</v>
      </c>
      <c r="B817" s="134" t="s">
        <v>240</v>
      </c>
      <c r="C817" s="323"/>
      <c r="D817" s="324">
        <f>SUM(D818:D819)</f>
        <v>330</v>
      </c>
      <c r="E817" s="324">
        <f>SUM(E818:E819)</f>
        <v>310</v>
      </c>
      <c r="F817" s="324">
        <f>SUM(F818:F819)</f>
        <v>310</v>
      </c>
      <c r="G817" s="324">
        <f>SUM(G818:G819)</f>
        <v>0</v>
      </c>
      <c r="H817" s="325"/>
      <c r="M817" s="175"/>
      <c r="N817" s="175"/>
    </row>
    <row r="818" spans="1:14" s="13" customFormat="1" ht="14.25" customHeight="1" hidden="1" outlineLevel="1">
      <c r="A818" s="25"/>
      <c r="B818" s="145" t="s">
        <v>248</v>
      </c>
      <c r="C818" s="326" t="s">
        <v>414</v>
      </c>
      <c r="D818" s="327">
        <v>100</v>
      </c>
      <c r="E818" s="328">
        <v>102</v>
      </c>
      <c r="F818" s="327">
        <v>102</v>
      </c>
      <c r="G818" s="327">
        <v>0</v>
      </c>
      <c r="H818" s="277">
        <v>4</v>
      </c>
      <c r="M818" s="175"/>
      <c r="N818" s="175"/>
    </row>
    <row r="819" spans="1:14" s="13" customFormat="1" ht="14.25" customHeight="1" hidden="1" outlineLevel="1">
      <c r="A819" s="38"/>
      <c r="B819" s="329"/>
      <c r="C819" s="330" t="s">
        <v>413</v>
      </c>
      <c r="D819" s="331">
        <v>230</v>
      </c>
      <c r="E819" s="129">
        <v>208</v>
      </c>
      <c r="F819" s="331">
        <v>208</v>
      </c>
      <c r="G819" s="331">
        <v>0</v>
      </c>
      <c r="H819" s="332">
        <v>3.8</v>
      </c>
      <c r="M819" s="175"/>
      <c r="N819" s="175"/>
    </row>
    <row r="820" spans="1:14" s="13" customFormat="1" ht="14.25" customHeight="1" collapsed="1">
      <c r="A820" s="19" t="s">
        <v>261</v>
      </c>
      <c r="B820" s="134" t="s">
        <v>700</v>
      </c>
      <c r="C820" s="323"/>
      <c r="D820" s="324">
        <f>SUM(D821)</f>
        <v>473</v>
      </c>
      <c r="E820" s="324">
        <f>SUM(E821)</f>
        <v>473</v>
      </c>
      <c r="F820" s="324">
        <f>SUM(F821)</f>
        <v>473</v>
      </c>
      <c r="G820" s="324">
        <f>SUM(G821)</f>
        <v>0</v>
      </c>
      <c r="H820" s="325"/>
      <c r="M820" s="175"/>
      <c r="N820" s="175"/>
    </row>
    <row r="821" spans="1:14" s="334" customFormat="1" ht="14.25" customHeight="1" hidden="1" outlineLevel="1">
      <c r="A821" s="333"/>
      <c r="B821" s="137" t="s">
        <v>98</v>
      </c>
      <c r="C821" s="330" t="s">
        <v>691</v>
      </c>
      <c r="D821" s="331">
        <v>473</v>
      </c>
      <c r="E821" s="129">
        <v>473</v>
      </c>
      <c r="F821" s="331">
        <v>473</v>
      </c>
      <c r="G821" s="331"/>
      <c r="H821" s="332">
        <v>2</v>
      </c>
      <c r="M821" s="335"/>
      <c r="N821" s="335"/>
    </row>
    <row r="822" spans="1:14" s="13" customFormat="1" ht="14.25" customHeight="1" collapsed="1">
      <c r="A822" s="19" t="s">
        <v>262</v>
      </c>
      <c r="B822" s="134" t="s">
        <v>701</v>
      </c>
      <c r="C822" s="323"/>
      <c r="D822" s="324">
        <f>SUM(D823)</f>
        <v>21</v>
      </c>
      <c r="E822" s="324">
        <f>SUM(E823)</f>
        <v>21</v>
      </c>
      <c r="F822" s="324">
        <f>SUM(F823)</f>
        <v>21</v>
      </c>
      <c r="G822" s="324">
        <f>SUM(G823)</f>
        <v>0</v>
      </c>
      <c r="H822" s="325"/>
      <c r="M822" s="175"/>
      <c r="N822" s="175"/>
    </row>
    <row r="823" spans="1:14" s="334" customFormat="1" ht="14.25" customHeight="1" hidden="1" outlineLevel="1">
      <c r="A823" s="333"/>
      <c r="B823" s="137" t="s">
        <v>98</v>
      </c>
      <c r="C823" s="330" t="s">
        <v>676</v>
      </c>
      <c r="D823" s="331">
        <v>21</v>
      </c>
      <c r="E823" s="129">
        <v>21</v>
      </c>
      <c r="F823" s="331">
        <v>21</v>
      </c>
      <c r="G823" s="331"/>
      <c r="H823" s="332">
        <v>2.5</v>
      </c>
      <c r="M823" s="335"/>
      <c r="N823" s="335"/>
    </row>
    <row r="824" spans="1:8" s="13" customFormat="1" ht="14.25" customHeight="1" collapsed="1">
      <c r="A824" s="19" t="s">
        <v>263</v>
      </c>
      <c r="B824" s="134" t="s">
        <v>73</v>
      </c>
      <c r="C824" s="60"/>
      <c r="D824" s="131">
        <f>SUM(D825:D842)</f>
        <v>4897</v>
      </c>
      <c r="E824" s="131">
        <f>SUM(E825:E842)</f>
        <v>2505</v>
      </c>
      <c r="F824" s="131">
        <f>SUM(F825:F842)</f>
        <v>2317</v>
      </c>
      <c r="G824" s="131">
        <f>SUM(G825:G842)</f>
        <v>21</v>
      </c>
      <c r="H824" s="132"/>
    </row>
    <row r="825" spans="1:8" s="13" customFormat="1" ht="14.25" customHeight="1" hidden="1" outlineLevel="1">
      <c r="A825" s="336"/>
      <c r="B825" s="153" t="s">
        <v>168</v>
      </c>
      <c r="C825" s="27" t="s">
        <v>374</v>
      </c>
      <c r="D825" s="28">
        <v>500</v>
      </c>
      <c r="E825" s="28">
        <v>105</v>
      </c>
      <c r="F825" s="28"/>
      <c r="G825" s="28"/>
      <c r="H825" s="29">
        <v>2</v>
      </c>
    </row>
    <row r="826" spans="1:8" s="13" customFormat="1" ht="14.25" customHeight="1" hidden="1" outlineLevel="1">
      <c r="A826" s="336"/>
      <c r="B826" s="245" t="s">
        <v>180</v>
      </c>
      <c r="C826" s="27" t="s">
        <v>382</v>
      </c>
      <c r="D826" s="28">
        <v>430</v>
      </c>
      <c r="E826" s="28">
        <v>430</v>
      </c>
      <c r="F826" s="28">
        <v>430</v>
      </c>
      <c r="G826" s="28"/>
      <c r="H826" s="29">
        <v>1.2</v>
      </c>
    </row>
    <row r="827" spans="1:8" s="13" customFormat="1" ht="14.25" customHeight="1" hidden="1" outlineLevel="1">
      <c r="A827" s="336"/>
      <c r="B827" s="247" t="s">
        <v>194</v>
      </c>
      <c r="C827" s="27" t="s">
        <v>414</v>
      </c>
      <c r="D827" s="28">
        <v>100</v>
      </c>
      <c r="E827" s="28">
        <v>43</v>
      </c>
      <c r="F827" s="28">
        <v>43</v>
      </c>
      <c r="G827" s="28">
        <v>0</v>
      </c>
      <c r="H827" s="29">
        <v>1.8</v>
      </c>
    </row>
    <row r="828" spans="1:8" s="13" customFormat="1" ht="14.25" customHeight="1" hidden="1" outlineLevel="1">
      <c r="A828" s="336"/>
      <c r="B828" s="246"/>
      <c r="C828" s="27" t="s">
        <v>385</v>
      </c>
      <c r="D828" s="28">
        <v>92</v>
      </c>
      <c r="E828" s="28">
        <v>92</v>
      </c>
      <c r="F828" s="28">
        <v>85</v>
      </c>
      <c r="G828" s="28">
        <v>0</v>
      </c>
      <c r="H828" s="29">
        <v>1</v>
      </c>
    </row>
    <row r="829" spans="1:8" s="13" customFormat="1" ht="14.25" customHeight="1" hidden="1" outlineLevel="1">
      <c r="A829" s="336"/>
      <c r="B829" s="246"/>
      <c r="C829" s="27" t="s">
        <v>381</v>
      </c>
      <c r="D829" s="28">
        <v>80</v>
      </c>
      <c r="E829" s="28">
        <v>80</v>
      </c>
      <c r="F829" s="28">
        <v>80</v>
      </c>
      <c r="G829" s="28">
        <v>0</v>
      </c>
      <c r="H829" s="29">
        <v>2</v>
      </c>
    </row>
    <row r="830" spans="1:8" s="13" customFormat="1" ht="14.25" customHeight="1" hidden="1" outlineLevel="1">
      <c r="A830" s="336"/>
      <c r="B830" s="246"/>
      <c r="C830" s="27" t="s">
        <v>411</v>
      </c>
      <c r="D830" s="28">
        <v>66</v>
      </c>
      <c r="E830" s="28">
        <v>66</v>
      </c>
      <c r="F830" s="28">
        <v>66</v>
      </c>
      <c r="G830" s="28">
        <v>0</v>
      </c>
      <c r="H830" s="29">
        <v>2.25</v>
      </c>
    </row>
    <row r="831" spans="1:8" s="13" customFormat="1" ht="14.25" customHeight="1" hidden="1" outlineLevel="1">
      <c r="A831" s="336"/>
      <c r="B831" s="246" t="s">
        <v>260</v>
      </c>
      <c r="C831" s="27" t="s">
        <v>413</v>
      </c>
      <c r="D831" s="28">
        <v>150</v>
      </c>
      <c r="E831" s="28">
        <v>28</v>
      </c>
      <c r="F831" s="28">
        <v>28</v>
      </c>
      <c r="G831" s="28"/>
      <c r="H831" s="29">
        <v>1.4</v>
      </c>
    </row>
    <row r="832" spans="1:8" s="13" customFormat="1" ht="14.25" customHeight="1" hidden="1" outlineLevel="1">
      <c r="A832" s="336"/>
      <c r="B832" s="246"/>
      <c r="C832" s="27" t="s">
        <v>385</v>
      </c>
      <c r="D832" s="28">
        <v>1220</v>
      </c>
      <c r="E832" s="28">
        <v>607</v>
      </c>
      <c r="F832" s="28">
        <v>557</v>
      </c>
      <c r="G832" s="28"/>
      <c r="H832" s="276">
        <v>1.783690280065898</v>
      </c>
    </row>
    <row r="833" spans="1:8" s="13" customFormat="1" ht="14.25" customHeight="1" hidden="1" outlineLevel="1">
      <c r="A833" s="336"/>
      <c r="B833" s="246"/>
      <c r="C833" s="27" t="s">
        <v>374</v>
      </c>
      <c r="D833" s="28">
        <v>150</v>
      </c>
      <c r="E833" s="28">
        <v>125</v>
      </c>
      <c r="F833" s="28">
        <v>120</v>
      </c>
      <c r="G833" s="28"/>
      <c r="H833" s="276">
        <v>1.2</v>
      </c>
    </row>
    <row r="834" spans="1:8" s="13" customFormat="1" ht="14.25" customHeight="1" hidden="1" outlineLevel="1">
      <c r="A834" s="336"/>
      <c r="B834" s="246"/>
      <c r="C834" s="27" t="s">
        <v>371</v>
      </c>
      <c r="D834" s="28">
        <v>677</v>
      </c>
      <c r="E834" s="28">
        <v>404</v>
      </c>
      <c r="F834" s="28">
        <v>404</v>
      </c>
      <c r="G834" s="28"/>
      <c r="H834" s="276">
        <v>2.129950495049505</v>
      </c>
    </row>
    <row r="835" spans="1:8" s="13" customFormat="1" ht="14.25" customHeight="1" hidden="1" outlineLevel="1">
      <c r="A835" s="336"/>
      <c r="B835" s="145" t="s">
        <v>248</v>
      </c>
      <c r="C835" s="27" t="s">
        <v>402</v>
      </c>
      <c r="D835" s="28">
        <v>587</v>
      </c>
      <c r="E835" s="28">
        <v>191</v>
      </c>
      <c r="F835" s="28">
        <v>191</v>
      </c>
      <c r="G835" s="28">
        <v>0</v>
      </c>
      <c r="H835" s="29" t="s">
        <v>575</v>
      </c>
    </row>
    <row r="836" spans="1:8" s="13" customFormat="1" ht="14.25" customHeight="1" hidden="1" outlineLevel="1">
      <c r="A836" s="336"/>
      <c r="B836" s="145"/>
      <c r="C836" s="27" t="s">
        <v>403</v>
      </c>
      <c r="D836" s="28">
        <v>13</v>
      </c>
      <c r="E836" s="28">
        <v>12</v>
      </c>
      <c r="F836" s="28">
        <v>12</v>
      </c>
      <c r="G836" s="28">
        <v>0</v>
      </c>
      <c r="H836" s="29" t="s">
        <v>571</v>
      </c>
    </row>
    <row r="837" spans="1:8" s="13" customFormat="1" ht="14.25" customHeight="1" hidden="1" outlineLevel="1">
      <c r="A837" s="336"/>
      <c r="B837" s="145"/>
      <c r="C837" s="27" t="s">
        <v>404</v>
      </c>
      <c r="D837" s="28">
        <v>45</v>
      </c>
      <c r="E837" s="28">
        <v>21</v>
      </c>
      <c r="F837" s="28">
        <v>0</v>
      </c>
      <c r="G837" s="28">
        <v>21</v>
      </c>
      <c r="H837" s="29" t="s">
        <v>576</v>
      </c>
    </row>
    <row r="838" spans="1:8" s="13" customFormat="1" ht="14.25" customHeight="1" hidden="1" outlineLevel="1">
      <c r="A838" s="336"/>
      <c r="B838" s="246"/>
      <c r="C838" s="27" t="s">
        <v>406</v>
      </c>
      <c r="D838" s="28">
        <v>9</v>
      </c>
      <c r="E838" s="28">
        <v>8</v>
      </c>
      <c r="F838" s="28">
        <v>8</v>
      </c>
      <c r="G838" s="28">
        <v>0</v>
      </c>
      <c r="H838" s="29">
        <v>2.5</v>
      </c>
    </row>
    <row r="839" spans="1:8" s="13" customFormat="1" ht="14.25" customHeight="1" hidden="1" outlineLevel="1">
      <c r="A839" s="336"/>
      <c r="B839" s="246"/>
      <c r="C839" s="27" t="s">
        <v>380</v>
      </c>
      <c r="D839" s="28">
        <v>6</v>
      </c>
      <c r="E839" s="28">
        <v>6</v>
      </c>
      <c r="F839" s="28">
        <v>6</v>
      </c>
      <c r="G839" s="28">
        <v>0</v>
      </c>
      <c r="H839" s="29">
        <v>0.5</v>
      </c>
    </row>
    <row r="840" spans="1:8" s="13" customFormat="1" ht="14.25" customHeight="1" hidden="1" outlineLevel="1">
      <c r="A840" s="25"/>
      <c r="B840" s="212" t="s">
        <v>98</v>
      </c>
      <c r="C840" s="27" t="s">
        <v>691</v>
      </c>
      <c r="D840" s="28">
        <v>500</v>
      </c>
      <c r="E840" s="28">
        <v>85</v>
      </c>
      <c r="F840" s="28">
        <v>85</v>
      </c>
      <c r="G840" s="28"/>
      <c r="H840" s="29">
        <v>0.5</v>
      </c>
    </row>
    <row r="841" spans="1:8" s="13" customFormat="1" ht="14.25" customHeight="1" hidden="1" outlineLevel="1">
      <c r="A841" s="25"/>
      <c r="B841" s="43"/>
      <c r="C841" s="27" t="s">
        <v>663</v>
      </c>
      <c r="D841" s="328">
        <v>72</v>
      </c>
      <c r="E841" s="154">
        <v>61</v>
      </c>
      <c r="F841" s="154">
        <v>61</v>
      </c>
      <c r="G841" s="154"/>
      <c r="H841" s="155">
        <v>2.5</v>
      </c>
    </row>
    <row r="842" spans="1:8" s="13" customFormat="1" ht="14.25" customHeight="1" hidden="1" outlineLevel="1">
      <c r="A842" s="25"/>
      <c r="B842" s="43"/>
      <c r="C842" s="27" t="s">
        <v>665</v>
      </c>
      <c r="D842" s="154">
        <v>200</v>
      </c>
      <c r="E842" s="154">
        <v>141</v>
      </c>
      <c r="F842" s="154">
        <v>141</v>
      </c>
      <c r="G842" s="154"/>
      <c r="H842" s="155">
        <v>0.7</v>
      </c>
    </row>
    <row r="843" spans="1:8" s="13" customFormat="1" ht="14.25" customHeight="1" collapsed="1">
      <c r="A843" s="337" t="s">
        <v>285</v>
      </c>
      <c r="B843" s="134" t="s">
        <v>112</v>
      </c>
      <c r="C843" s="30"/>
      <c r="D843" s="185">
        <f>SUM(D844)</f>
        <v>140</v>
      </c>
      <c r="E843" s="185">
        <f>SUM(E844)</f>
        <v>60</v>
      </c>
      <c r="F843" s="185">
        <f>SUM(F844)</f>
        <v>60</v>
      </c>
      <c r="G843" s="185">
        <f>SUM(G844)</f>
        <v>0</v>
      </c>
      <c r="H843" s="200"/>
    </row>
    <row r="844" spans="1:8" s="13" customFormat="1" ht="14.25" customHeight="1" hidden="1" outlineLevel="1">
      <c r="A844" s="38"/>
      <c r="B844" s="338" t="s">
        <v>168</v>
      </c>
      <c r="C844" s="40" t="s">
        <v>374</v>
      </c>
      <c r="D844" s="157">
        <v>140</v>
      </c>
      <c r="E844" s="157">
        <v>60</v>
      </c>
      <c r="F844" s="157">
        <v>60</v>
      </c>
      <c r="G844" s="157"/>
      <c r="H844" s="158">
        <v>0.7</v>
      </c>
    </row>
    <row r="845" spans="1:8" s="13" customFormat="1" ht="26.25" customHeight="1" collapsed="1">
      <c r="A845" s="19" t="s">
        <v>286</v>
      </c>
      <c r="B845" s="134" t="s">
        <v>495</v>
      </c>
      <c r="C845" s="30"/>
      <c r="D845" s="185">
        <f>SUM(D846:D852)</f>
        <v>1450</v>
      </c>
      <c r="E845" s="185">
        <f>SUM(E846:E852)</f>
        <v>732</v>
      </c>
      <c r="F845" s="185">
        <f>SUM(F846:F852)</f>
        <v>688</v>
      </c>
      <c r="G845" s="185">
        <f>SUM(G846:G852)</f>
        <v>36</v>
      </c>
      <c r="H845" s="339"/>
    </row>
    <row r="846" spans="1:8" s="13" customFormat="1" ht="14.25" customHeight="1" hidden="1" outlineLevel="1">
      <c r="A846" s="31"/>
      <c r="B846" s="340" t="s">
        <v>168</v>
      </c>
      <c r="C846" s="33" t="s">
        <v>414</v>
      </c>
      <c r="D846" s="268">
        <v>120</v>
      </c>
      <c r="E846" s="268">
        <v>113</v>
      </c>
      <c r="F846" s="268">
        <v>113</v>
      </c>
      <c r="G846" s="268"/>
      <c r="H846" s="341">
        <v>1.1</v>
      </c>
    </row>
    <row r="847" spans="1:8" s="13" customFormat="1" ht="14.25" customHeight="1" hidden="1" outlineLevel="1">
      <c r="A847" s="36"/>
      <c r="B847" s="250"/>
      <c r="C847" s="33" t="s">
        <v>366</v>
      </c>
      <c r="D847" s="268">
        <v>480</v>
      </c>
      <c r="E847" s="268">
        <v>333</v>
      </c>
      <c r="F847" s="268">
        <v>333</v>
      </c>
      <c r="G847" s="268"/>
      <c r="H847" s="341">
        <v>1.1</v>
      </c>
    </row>
    <row r="848" spans="1:8" s="13" customFormat="1" ht="14.25" customHeight="1" hidden="1" outlineLevel="1">
      <c r="A848" s="36"/>
      <c r="B848" s="250"/>
      <c r="C848" s="33" t="s">
        <v>366</v>
      </c>
      <c r="D848" s="268">
        <v>100</v>
      </c>
      <c r="E848" s="268">
        <v>65</v>
      </c>
      <c r="F848" s="268">
        <v>57</v>
      </c>
      <c r="G848" s="268"/>
      <c r="H848" s="341">
        <v>0.9</v>
      </c>
    </row>
    <row r="849" spans="1:8" s="13" customFormat="1" ht="14.25" customHeight="1" hidden="1" outlineLevel="1">
      <c r="A849" s="25"/>
      <c r="B849" s="145" t="s">
        <v>248</v>
      </c>
      <c r="C849" s="27" t="s">
        <v>402</v>
      </c>
      <c r="D849" s="154">
        <v>400</v>
      </c>
      <c r="E849" s="154">
        <v>170</v>
      </c>
      <c r="F849" s="154">
        <v>170</v>
      </c>
      <c r="G849" s="154">
        <v>0</v>
      </c>
      <c r="H849" s="342">
        <v>2.2</v>
      </c>
    </row>
    <row r="850" spans="1:8" s="13" customFormat="1" ht="14.25" customHeight="1" hidden="1" outlineLevel="1">
      <c r="A850" s="25"/>
      <c r="B850" s="246"/>
      <c r="C850" s="27" t="s">
        <v>381</v>
      </c>
      <c r="D850" s="154">
        <v>205</v>
      </c>
      <c r="E850" s="154">
        <v>38</v>
      </c>
      <c r="F850" s="154">
        <v>2</v>
      </c>
      <c r="G850" s="154">
        <v>36</v>
      </c>
      <c r="H850" s="342">
        <v>3.1</v>
      </c>
    </row>
    <row r="851" spans="1:8" s="13" customFormat="1" ht="14.25" customHeight="1" hidden="1" outlineLevel="1">
      <c r="A851" s="25"/>
      <c r="B851" s="246"/>
      <c r="C851" s="27" t="s">
        <v>404</v>
      </c>
      <c r="D851" s="154">
        <v>130</v>
      </c>
      <c r="E851" s="154">
        <v>0</v>
      </c>
      <c r="F851" s="154">
        <v>0</v>
      </c>
      <c r="G851" s="154">
        <v>0</v>
      </c>
      <c r="H851" s="342">
        <v>0</v>
      </c>
    </row>
    <row r="852" spans="1:8" s="13" customFormat="1" ht="14.25" customHeight="1" hidden="1" outlineLevel="1">
      <c r="A852" s="38"/>
      <c r="B852" s="343"/>
      <c r="C852" s="40" t="s">
        <v>374</v>
      </c>
      <c r="D852" s="157">
        <v>15</v>
      </c>
      <c r="E852" s="157">
        <v>13</v>
      </c>
      <c r="F852" s="157">
        <v>13</v>
      </c>
      <c r="G852" s="157">
        <v>0</v>
      </c>
      <c r="H852" s="344" t="s">
        <v>536</v>
      </c>
    </row>
    <row r="853" spans="1:8" s="13" customFormat="1" ht="14.25" customHeight="1" collapsed="1">
      <c r="A853" s="36" t="s">
        <v>287</v>
      </c>
      <c r="B853" s="37" t="s">
        <v>197</v>
      </c>
      <c r="C853" s="33"/>
      <c r="D853" s="159">
        <f>SUM(D854)</f>
        <v>24</v>
      </c>
      <c r="E853" s="159">
        <f>SUM(E854)</f>
        <v>24</v>
      </c>
      <c r="F853" s="159">
        <f>SUM(F854)</f>
        <v>24</v>
      </c>
      <c r="G853" s="159">
        <f>SUM(G854)</f>
        <v>0</v>
      </c>
      <c r="H853" s="160"/>
    </row>
    <row r="854" spans="1:8" s="13" customFormat="1" ht="14.25" customHeight="1" hidden="1" outlineLevel="1">
      <c r="A854" s="25"/>
      <c r="B854" s="208" t="s">
        <v>194</v>
      </c>
      <c r="C854" s="27" t="s">
        <v>413</v>
      </c>
      <c r="D854" s="154">
        <v>24</v>
      </c>
      <c r="E854" s="154">
        <v>24</v>
      </c>
      <c r="F854" s="154">
        <v>24</v>
      </c>
      <c r="G854" s="154">
        <v>0</v>
      </c>
      <c r="H854" s="155">
        <v>2.5</v>
      </c>
    </row>
    <row r="855" spans="1:8" s="13" customFormat="1" ht="14.25" customHeight="1" collapsed="1">
      <c r="A855" s="19" t="s">
        <v>288</v>
      </c>
      <c r="B855" s="20" t="s">
        <v>535</v>
      </c>
      <c r="C855" s="60"/>
      <c r="D855" s="131">
        <f>SUM(D856:D888)</f>
        <v>8574</v>
      </c>
      <c r="E855" s="131">
        <f>SUM(E856:E888)</f>
        <v>4568</v>
      </c>
      <c r="F855" s="131">
        <f>SUM(F856:F888)</f>
        <v>4365</v>
      </c>
      <c r="G855" s="131">
        <f>SUM(G856:G888)</f>
        <v>0</v>
      </c>
      <c r="H855" s="132"/>
    </row>
    <row r="856" spans="1:8" s="13" customFormat="1" ht="14.25" customHeight="1" hidden="1" outlineLevel="1">
      <c r="A856" s="25"/>
      <c r="B856" s="153" t="s">
        <v>168</v>
      </c>
      <c r="C856" s="27" t="s">
        <v>404</v>
      </c>
      <c r="D856" s="154">
        <v>415</v>
      </c>
      <c r="E856" s="154">
        <v>10</v>
      </c>
      <c r="F856" s="154">
        <v>10</v>
      </c>
      <c r="G856" s="154"/>
      <c r="H856" s="342" t="s">
        <v>405</v>
      </c>
    </row>
    <row r="857" spans="1:8" s="13" customFormat="1" ht="14.25" customHeight="1" hidden="1" outlineLevel="1">
      <c r="A857" s="25"/>
      <c r="B857" s="246"/>
      <c r="C857" s="27" t="s">
        <v>398</v>
      </c>
      <c r="D857" s="154">
        <v>50</v>
      </c>
      <c r="E857" s="154">
        <v>9</v>
      </c>
      <c r="F857" s="154">
        <v>9</v>
      </c>
      <c r="G857" s="154"/>
      <c r="H857" s="342">
        <v>2</v>
      </c>
    </row>
    <row r="858" spans="1:8" s="13" customFormat="1" ht="14.25" customHeight="1" hidden="1" outlineLevel="1">
      <c r="A858" s="25"/>
      <c r="B858" s="246"/>
      <c r="C858" s="27" t="s">
        <v>406</v>
      </c>
      <c r="D858" s="154">
        <v>230</v>
      </c>
      <c r="E858" s="154">
        <v>140</v>
      </c>
      <c r="F858" s="154">
        <v>140</v>
      </c>
      <c r="G858" s="154"/>
      <c r="H858" s="342">
        <v>2.5</v>
      </c>
    </row>
    <row r="859" spans="1:8" s="13" customFormat="1" ht="14.25" customHeight="1" hidden="1" outlineLevel="1">
      <c r="A859" s="25"/>
      <c r="B859" s="246"/>
      <c r="C859" s="27" t="s">
        <v>371</v>
      </c>
      <c r="D859" s="154">
        <v>2000</v>
      </c>
      <c r="E859" s="154">
        <v>125</v>
      </c>
      <c r="F859" s="154">
        <v>125</v>
      </c>
      <c r="G859" s="154"/>
      <c r="H859" s="342">
        <v>2.8</v>
      </c>
    </row>
    <row r="860" spans="1:8" s="13" customFormat="1" ht="14.25" customHeight="1" hidden="1" outlineLevel="1">
      <c r="A860" s="25"/>
      <c r="B860" s="246"/>
      <c r="C860" s="27" t="s">
        <v>366</v>
      </c>
      <c r="D860" s="154">
        <v>300</v>
      </c>
      <c r="E860" s="154">
        <v>150</v>
      </c>
      <c r="F860" s="154">
        <v>150</v>
      </c>
      <c r="G860" s="154"/>
      <c r="H860" s="342">
        <v>1.3</v>
      </c>
    </row>
    <row r="861" spans="1:8" s="13" customFormat="1" ht="14.25" customHeight="1" hidden="1" outlineLevel="1">
      <c r="A861" s="25"/>
      <c r="B861" s="246"/>
      <c r="C861" s="27" t="s">
        <v>379</v>
      </c>
      <c r="D861" s="154">
        <v>150</v>
      </c>
      <c r="E861" s="154">
        <v>150</v>
      </c>
      <c r="F861" s="154">
        <v>97</v>
      </c>
      <c r="G861" s="154"/>
      <c r="H861" s="342">
        <v>0.6</v>
      </c>
    </row>
    <row r="862" spans="1:8" s="13" customFormat="1" ht="14.25" customHeight="1" hidden="1" outlineLevel="1">
      <c r="A862" s="25"/>
      <c r="B862" s="246"/>
      <c r="C862" s="27" t="s">
        <v>366</v>
      </c>
      <c r="D862" s="154">
        <v>100</v>
      </c>
      <c r="E862" s="154">
        <v>100</v>
      </c>
      <c r="F862" s="154">
        <v>100</v>
      </c>
      <c r="G862" s="154"/>
      <c r="H862" s="342">
        <v>2</v>
      </c>
    </row>
    <row r="863" spans="1:8" s="13" customFormat="1" ht="14.25" customHeight="1" hidden="1" outlineLevel="1">
      <c r="A863" s="25"/>
      <c r="B863" s="246"/>
      <c r="C863" s="27" t="s">
        <v>366</v>
      </c>
      <c r="D863" s="154">
        <v>150</v>
      </c>
      <c r="E863" s="154">
        <v>127</v>
      </c>
      <c r="F863" s="154">
        <v>122</v>
      </c>
      <c r="G863" s="154"/>
      <c r="H863" s="342">
        <v>1</v>
      </c>
    </row>
    <row r="864" spans="1:8" s="13" customFormat="1" ht="14.25" customHeight="1" hidden="1" outlineLevel="1">
      <c r="A864" s="25"/>
      <c r="B864" s="247" t="s">
        <v>194</v>
      </c>
      <c r="C864" s="27" t="s">
        <v>414</v>
      </c>
      <c r="D864" s="154">
        <v>180</v>
      </c>
      <c r="E864" s="154">
        <v>139</v>
      </c>
      <c r="F864" s="154">
        <v>139</v>
      </c>
      <c r="G864" s="154">
        <v>0</v>
      </c>
      <c r="H864" s="345">
        <v>1.4064748201438848</v>
      </c>
    </row>
    <row r="865" spans="1:8" s="13" customFormat="1" ht="14.25" customHeight="1" hidden="1" outlineLevel="1">
      <c r="A865" s="25"/>
      <c r="B865" s="246"/>
      <c r="C865" s="27" t="s">
        <v>413</v>
      </c>
      <c r="D865" s="154">
        <v>15</v>
      </c>
      <c r="E865" s="154">
        <v>15</v>
      </c>
      <c r="F865" s="154">
        <v>15</v>
      </c>
      <c r="G865" s="154">
        <v>0</v>
      </c>
      <c r="H865" s="342">
        <v>1.5</v>
      </c>
    </row>
    <row r="866" spans="1:8" s="13" customFormat="1" ht="14.25" customHeight="1" hidden="1" outlineLevel="1">
      <c r="A866" s="25"/>
      <c r="B866" s="246" t="s">
        <v>260</v>
      </c>
      <c r="C866" s="27" t="s">
        <v>414</v>
      </c>
      <c r="D866" s="154">
        <v>145</v>
      </c>
      <c r="E866" s="154">
        <v>145</v>
      </c>
      <c r="F866" s="154">
        <v>0</v>
      </c>
      <c r="G866" s="154"/>
      <c r="H866" s="342">
        <v>0.5</v>
      </c>
    </row>
    <row r="867" spans="1:8" s="13" customFormat="1" ht="14.25" customHeight="1" hidden="1" outlineLevel="1">
      <c r="A867" s="25"/>
      <c r="B867" s="246"/>
      <c r="C867" s="27" t="s">
        <v>413</v>
      </c>
      <c r="D867" s="154">
        <v>799</v>
      </c>
      <c r="E867" s="154">
        <v>243</v>
      </c>
      <c r="F867" s="154">
        <v>243</v>
      </c>
      <c r="G867" s="154"/>
      <c r="H867" s="345">
        <v>1.7740740740740741</v>
      </c>
    </row>
    <row r="868" spans="1:8" s="13" customFormat="1" ht="14.25" customHeight="1" hidden="1" outlineLevel="1">
      <c r="A868" s="25"/>
      <c r="B868" s="246"/>
      <c r="C868" s="27" t="s">
        <v>402</v>
      </c>
      <c r="D868" s="154">
        <v>572</v>
      </c>
      <c r="E868" s="154">
        <v>299</v>
      </c>
      <c r="F868" s="154">
        <v>299</v>
      </c>
      <c r="G868" s="154"/>
      <c r="H868" s="345">
        <v>2.5448160535117057</v>
      </c>
    </row>
    <row r="869" spans="1:8" s="13" customFormat="1" ht="14.25" customHeight="1" hidden="1" outlineLevel="1">
      <c r="A869" s="25"/>
      <c r="B869" s="246"/>
      <c r="C869" s="27" t="s">
        <v>403</v>
      </c>
      <c r="D869" s="154">
        <v>60</v>
      </c>
      <c r="E869" s="154">
        <v>4</v>
      </c>
      <c r="F869" s="154">
        <v>4</v>
      </c>
      <c r="G869" s="154"/>
      <c r="H869" s="345">
        <v>2.2</v>
      </c>
    </row>
    <row r="870" spans="1:8" s="13" customFormat="1" ht="14.25" customHeight="1" hidden="1" outlineLevel="1">
      <c r="A870" s="25"/>
      <c r="B870" s="246"/>
      <c r="C870" s="27" t="s">
        <v>385</v>
      </c>
      <c r="D870" s="154">
        <v>80</v>
      </c>
      <c r="E870" s="154">
        <v>55</v>
      </c>
      <c r="F870" s="154">
        <v>55</v>
      </c>
      <c r="G870" s="154"/>
      <c r="H870" s="345">
        <v>0.9</v>
      </c>
    </row>
    <row r="871" spans="1:8" s="13" customFormat="1" ht="14.25" customHeight="1" hidden="1" outlineLevel="1">
      <c r="A871" s="25"/>
      <c r="B871" s="246"/>
      <c r="C871" s="27" t="s">
        <v>373</v>
      </c>
      <c r="D871" s="154">
        <v>17</v>
      </c>
      <c r="E871" s="154">
        <v>15</v>
      </c>
      <c r="F871" s="154">
        <v>15</v>
      </c>
      <c r="G871" s="154"/>
      <c r="H871" s="345">
        <v>0.75</v>
      </c>
    </row>
    <row r="872" spans="1:8" s="13" customFormat="1" ht="14.25" customHeight="1" hidden="1" outlineLevel="1">
      <c r="A872" s="25"/>
      <c r="B872" s="246"/>
      <c r="C872" s="27" t="s">
        <v>364</v>
      </c>
      <c r="D872" s="154">
        <v>210</v>
      </c>
      <c r="E872" s="154">
        <v>210</v>
      </c>
      <c r="F872" s="154">
        <v>210</v>
      </c>
      <c r="G872" s="154"/>
      <c r="H872" s="345">
        <v>4</v>
      </c>
    </row>
    <row r="873" spans="1:8" s="13" customFormat="1" ht="14.25" customHeight="1" hidden="1" outlineLevel="1">
      <c r="A873" s="25"/>
      <c r="B873" s="246"/>
      <c r="C873" s="27" t="s">
        <v>415</v>
      </c>
      <c r="D873" s="154">
        <v>30</v>
      </c>
      <c r="E873" s="154">
        <v>10</v>
      </c>
      <c r="F873" s="154">
        <v>10</v>
      </c>
      <c r="G873" s="154"/>
      <c r="H873" s="345">
        <v>2.5</v>
      </c>
    </row>
    <row r="874" spans="1:8" s="13" customFormat="1" ht="14.25" customHeight="1" hidden="1" outlineLevel="1">
      <c r="A874" s="25"/>
      <c r="B874" s="246"/>
      <c r="C874" s="27" t="s">
        <v>397</v>
      </c>
      <c r="D874" s="154">
        <v>28</v>
      </c>
      <c r="E874" s="154">
        <v>23</v>
      </c>
      <c r="F874" s="154">
        <v>23</v>
      </c>
      <c r="G874" s="154"/>
      <c r="H874" s="345">
        <v>2.5</v>
      </c>
    </row>
    <row r="875" spans="1:8" s="13" customFormat="1" ht="14.25" customHeight="1" hidden="1" outlineLevel="1">
      <c r="A875" s="25"/>
      <c r="B875" s="246"/>
      <c r="C875" s="27" t="s">
        <v>379</v>
      </c>
      <c r="D875" s="154">
        <v>210</v>
      </c>
      <c r="E875" s="154">
        <v>141</v>
      </c>
      <c r="F875" s="154">
        <v>141</v>
      </c>
      <c r="G875" s="154"/>
      <c r="H875" s="345">
        <v>0.5</v>
      </c>
    </row>
    <row r="876" spans="1:8" s="13" customFormat="1" ht="14.25" customHeight="1" hidden="1" outlineLevel="1">
      <c r="A876" s="25"/>
      <c r="B876" s="246"/>
      <c r="C876" s="27" t="s">
        <v>372</v>
      </c>
      <c r="D876" s="154">
        <v>140</v>
      </c>
      <c r="E876" s="154">
        <v>137</v>
      </c>
      <c r="F876" s="154">
        <v>137</v>
      </c>
      <c r="G876" s="154"/>
      <c r="H876" s="345">
        <v>1.5</v>
      </c>
    </row>
    <row r="877" spans="1:8" s="13" customFormat="1" ht="14.25" customHeight="1" hidden="1" outlineLevel="1">
      <c r="A877" s="25"/>
      <c r="B877" s="246"/>
      <c r="C877" s="27" t="s">
        <v>368</v>
      </c>
      <c r="D877" s="154">
        <v>220</v>
      </c>
      <c r="E877" s="154">
        <v>110</v>
      </c>
      <c r="F877" s="154">
        <v>110</v>
      </c>
      <c r="G877" s="154"/>
      <c r="H877" s="345">
        <v>1.1090909090909091</v>
      </c>
    </row>
    <row r="878" spans="1:8" s="13" customFormat="1" ht="14.25" customHeight="1" hidden="1" outlineLevel="1">
      <c r="A878" s="25"/>
      <c r="B878" s="246"/>
      <c r="C878" s="27" t="s">
        <v>368</v>
      </c>
      <c r="D878" s="154">
        <v>80</v>
      </c>
      <c r="E878" s="154">
        <v>55</v>
      </c>
      <c r="F878" s="154">
        <v>55</v>
      </c>
      <c r="G878" s="154"/>
      <c r="H878" s="342">
        <v>6</v>
      </c>
    </row>
    <row r="879" spans="1:8" s="13" customFormat="1" ht="14.25" customHeight="1" hidden="1" outlineLevel="1">
      <c r="A879" s="25"/>
      <c r="B879" s="145" t="s">
        <v>248</v>
      </c>
      <c r="C879" s="27" t="s">
        <v>382</v>
      </c>
      <c r="D879" s="154">
        <v>120</v>
      </c>
      <c r="E879" s="154">
        <v>113</v>
      </c>
      <c r="F879" s="154">
        <v>113</v>
      </c>
      <c r="G879" s="154">
        <v>0</v>
      </c>
      <c r="H879" s="342">
        <v>2.2</v>
      </c>
    </row>
    <row r="880" spans="1:8" s="13" customFormat="1" ht="14.25" customHeight="1" hidden="1" outlineLevel="1">
      <c r="A880" s="25"/>
      <c r="B880" s="246"/>
      <c r="C880" s="27" t="s">
        <v>414</v>
      </c>
      <c r="D880" s="154">
        <v>175</v>
      </c>
      <c r="E880" s="154">
        <v>67</v>
      </c>
      <c r="F880" s="154">
        <v>67</v>
      </c>
      <c r="G880" s="154">
        <v>0</v>
      </c>
      <c r="H880" s="342" t="s">
        <v>564</v>
      </c>
    </row>
    <row r="881" spans="1:8" s="13" customFormat="1" ht="14.25" customHeight="1" hidden="1" outlineLevel="1">
      <c r="A881" s="25"/>
      <c r="B881" s="246"/>
      <c r="C881" s="27" t="s">
        <v>413</v>
      </c>
      <c r="D881" s="154">
        <v>516</v>
      </c>
      <c r="E881" s="154">
        <v>240</v>
      </c>
      <c r="F881" s="154">
        <v>240</v>
      </c>
      <c r="G881" s="154">
        <v>0</v>
      </c>
      <c r="H881" s="342">
        <v>2.6</v>
      </c>
    </row>
    <row r="882" spans="1:8" s="13" customFormat="1" ht="14.25" customHeight="1" hidden="1" outlineLevel="1">
      <c r="A882" s="25"/>
      <c r="B882" s="246"/>
      <c r="C882" s="27" t="s">
        <v>404</v>
      </c>
      <c r="D882" s="154">
        <v>0</v>
      </c>
      <c r="E882" s="154">
        <v>521</v>
      </c>
      <c r="F882" s="154">
        <v>521</v>
      </c>
      <c r="G882" s="154">
        <v>0</v>
      </c>
      <c r="H882" s="342">
        <v>2.5</v>
      </c>
    </row>
    <row r="883" spans="1:8" s="13" customFormat="1" ht="14.25" customHeight="1" hidden="1" outlineLevel="1">
      <c r="A883" s="25"/>
      <c r="B883" s="246"/>
      <c r="C883" s="27" t="s">
        <v>406</v>
      </c>
      <c r="D883" s="154">
        <v>1</v>
      </c>
      <c r="E883" s="154">
        <v>1</v>
      </c>
      <c r="F883" s="154">
        <v>1</v>
      </c>
      <c r="G883" s="154">
        <v>0</v>
      </c>
      <c r="H883" s="342">
        <v>5</v>
      </c>
    </row>
    <row r="884" spans="1:8" s="13" customFormat="1" ht="14.25" customHeight="1" hidden="1" outlineLevel="1">
      <c r="A884" s="25"/>
      <c r="B884" s="246"/>
      <c r="C884" s="27" t="s">
        <v>385</v>
      </c>
      <c r="D884" s="154">
        <v>436</v>
      </c>
      <c r="E884" s="154">
        <v>113</v>
      </c>
      <c r="F884" s="154">
        <v>113</v>
      </c>
      <c r="G884" s="154">
        <v>0</v>
      </c>
      <c r="H884" s="342">
        <v>2.4</v>
      </c>
    </row>
    <row r="885" spans="1:8" s="13" customFormat="1" ht="14.25" customHeight="1" hidden="1" outlineLevel="1">
      <c r="A885" s="25"/>
      <c r="B885" s="246"/>
      <c r="C885" s="27" t="s">
        <v>364</v>
      </c>
      <c r="D885" s="154">
        <v>0</v>
      </c>
      <c r="E885" s="154">
        <v>180</v>
      </c>
      <c r="F885" s="154">
        <v>180</v>
      </c>
      <c r="G885" s="154">
        <v>0</v>
      </c>
      <c r="H885" s="342">
        <v>2.5</v>
      </c>
    </row>
    <row r="886" spans="1:8" s="13" customFormat="1" ht="14.25" customHeight="1" hidden="1" outlineLevel="1">
      <c r="A886" s="25"/>
      <c r="B886" s="246"/>
      <c r="C886" s="27" t="s">
        <v>388</v>
      </c>
      <c r="D886" s="154">
        <v>0</v>
      </c>
      <c r="E886" s="154">
        <v>109</v>
      </c>
      <c r="F886" s="154">
        <v>109</v>
      </c>
      <c r="G886" s="154">
        <v>0</v>
      </c>
      <c r="H886" s="342">
        <v>2</v>
      </c>
    </row>
    <row r="887" spans="1:8" s="13" customFormat="1" ht="14.25" customHeight="1" hidden="1" outlineLevel="1">
      <c r="A887" s="25"/>
      <c r="B887" s="212" t="s">
        <v>98</v>
      </c>
      <c r="C887" s="189" t="s">
        <v>688</v>
      </c>
      <c r="D887" s="154">
        <v>1130</v>
      </c>
      <c r="E887" s="154">
        <v>797</v>
      </c>
      <c r="F887" s="154">
        <v>797</v>
      </c>
      <c r="G887" s="154"/>
      <c r="H887" s="155">
        <v>0.85</v>
      </c>
    </row>
    <row r="888" spans="1:8" s="13" customFormat="1" ht="14.25" customHeight="1" hidden="1" outlineLevel="1">
      <c r="A888" s="25"/>
      <c r="B888" s="43"/>
      <c r="C888" s="189" t="s">
        <v>672</v>
      </c>
      <c r="D888" s="224">
        <v>15</v>
      </c>
      <c r="E888" s="154">
        <v>15</v>
      </c>
      <c r="F888" s="154">
        <v>15</v>
      </c>
      <c r="G888" s="154"/>
      <c r="H888" s="316">
        <v>1.75</v>
      </c>
    </row>
    <row r="889" spans="1:8" s="13" customFormat="1" ht="14.25" customHeight="1" collapsed="1">
      <c r="A889" s="19" t="s">
        <v>289</v>
      </c>
      <c r="B889" s="134" t="s">
        <v>74</v>
      </c>
      <c r="C889" s="60"/>
      <c r="D889" s="131">
        <f>SUM(D890:D893)</f>
        <v>241</v>
      </c>
      <c r="E889" s="131">
        <f>SUM(E890:E893)</f>
        <v>165</v>
      </c>
      <c r="F889" s="131">
        <f>SUM(F890:F893)</f>
        <v>127</v>
      </c>
      <c r="G889" s="131">
        <f>SUM(G890:G893)</f>
        <v>36</v>
      </c>
      <c r="H889" s="132"/>
    </row>
    <row r="890" spans="1:8" s="13" customFormat="1" ht="14.25" customHeight="1" hidden="1" outlineLevel="1">
      <c r="A890" s="36"/>
      <c r="B890" s="208" t="s">
        <v>194</v>
      </c>
      <c r="C890" s="189" t="s">
        <v>381</v>
      </c>
      <c r="D890" s="154">
        <v>15</v>
      </c>
      <c r="E890" s="154">
        <v>15</v>
      </c>
      <c r="F890" s="154">
        <v>13</v>
      </c>
      <c r="G890" s="154">
        <v>0</v>
      </c>
      <c r="H890" s="155">
        <v>1.8</v>
      </c>
    </row>
    <row r="891" spans="1:8" s="13" customFormat="1" ht="14.25" customHeight="1" hidden="1" outlineLevel="1">
      <c r="A891" s="36"/>
      <c r="B891" s="43"/>
      <c r="C891" s="189" t="s">
        <v>364</v>
      </c>
      <c r="D891" s="224">
        <v>82</v>
      </c>
      <c r="E891" s="154">
        <v>71</v>
      </c>
      <c r="F891" s="154">
        <v>71</v>
      </c>
      <c r="G891" s="154">
        <v>0</v>
      </c>
      <c r="H891" s="316">
        <v>2</v>
      </c>
    </row>
    <row r="892" spans="1:8" s="13" customFormat="1" ht="14.25" customHeight="1" hidden="1" outlineLevel="1">
      <c r="A892" s="36"/>
      <c r="B892" s="26" t="s">
        <v>248</v>
      </c>
      <c r="C892" s="189" t="s">
        <v>563</v>
      </c>
      <c r="D892" s="224">
        <v>0</v>
      </c>
      <c r="E892" s="154">
        <v>43</v>
      </c>
      <c r="F892" s="154">
        <v>43</v>
      </c>
      <c r="G892" s="154">
        <v>0</v>
      </c>
      <c r="H892" s="316">
        <v>1.7</v>
      </c>
    </row>
    <row r="893" spans="1:8" s="13" customFormat="1" ht="14.25" customHeight="1" hidden="1" outlineLevel="1">
      <c r="A893" s="38"/>
      <c r="B893" s="127" t="s">
        <v>98</v>
      </c>
      <c r="C893" s="40" t="s">
        <v>702</v>
      </c>
      <c r="D893" s="157">
        <v>144</v>
      </c>
      <c r="E893" s="157">
        <v>36</v>
      </c>
      <c r="F893" s="157"/>
      <c r="G893" s="157">
        <v>36</v>
      </c>
      <c r="H893" s="158">
        <v>2.75</v>
      </c>
    </row>
    <row r="894" spans="1:8" s="13" customFormat="1" ht="14.25" customHeight="1" collapsed="1">
      <c r="A894" s="19" t="s">
        <v>290</v>
      </c>
      <c r="B894" s="20" t="s">
        <v>483</v>
      </c>
      <c r="C894" s="30"/>
      <c r="D894" s="185">
        <f>SUM(D895)</f>
        <v>130</v>
      </c>
      <c r="E894" s="185">
        <f>SUM(E895)</f>
        <v>18</v>
      </c>
      <c r="F894" s="185">
        <f>SUM(F895)</f>
        <v>18</v>
      </c>
      <c r="G894" s="185">
        <f>SUM(G895)</f>
        <v>0</v>
      </c>
      <c r="H894" s="200"/>
    </row>
    <row r="895" spans="1:8" s="13" customFormat="1" ht="14.25" customHeight="1" hidden="1" outlineLevel="1">
      <c r="A895" s="38"/>
      <c r="B895" s="300" t="s">
        <v>168</v>
      </c>
      <c r="C895" s="40" t="s">
        <v>380</v>
      </c>
      <c r="D895" s="157">
        <v>130</v>
      </c>
      <c r="E895" s="157">
        <v>18</v>
      </c>
      <c r="F895" s="157">
        <v>18</v>
      </c>
      <c r="G895" s="157"/>
      <c r="H895" s="158">
        <v>0.2</v>
      </c>
    </row>
    <row r="896" spans="1:8" s="13" customFormat="1" ht="14.25" customHeight="1" collapsed="1">
      <c r="A896" s="19" t="s">
        <v>291</v>
      </c>
      <c r="B896" s="20" t="s">
        <v>319</v>
      </c>
      <c r="C896" s="60"/>
      <c r="D896" s="78">
        <f>SUM(D897:D899)</f>
        <v>486</v>
      </c>
      <c r="E896" s="78">
        <f>SUM(E897:E899)</f>
        <v>420</v>
      </c>
      <c r="F896" s="78">
        <f>SUM(F897:F899)</f>
        <v>420</v>
      </c>
      <c r="G896" s="78">
        <f>SUM(G897:G899)</f>
        <v>0</v>
      </c>
      <c r="H896" s="61"/>
    </row>
    <row r="897" spans="1:8" s="13" customFormat="1" ht="14.25" customHeight="1" hidden="1" outlineLevel="1">
      <c r="A897" s="25"/>
      <c r="B897" s="43" t="s">
        <v>260</v>
      </c>
      <c r="C897" s="27" t="s">
        <v>371</v>
      </c>
      <c r="D897" s="154">
        <v>125</v>
      </c>
      <c r="E897" s="154">
        <v>125</v>
      </c>
      <c r="F897" s="154">
        <v>125</v>
      </c>
      <c r="G897" s="154"/>
      <c r="H897" s="155">
        <v>1.8</v>
      </c>
    </row>
    <row r="898" spans="1:8" s="13" customFormat="1" ht="14.25" customHeight="1" hidden="1" outlineLevel="1">
      <c r="A898" s="25"/>
      <c r="B898" s="43"/>
      <c r="C898" s="27" t="s">
        <v>365</v>
      </c>
      <c r="D898" s="154">
        <v>131</v>
      </c>
      <c r="E898" s="154">
        <v>131</v>
      </c>
      <c r="F898" s="154">
        <v>131</v>
      </c>
      <c r="G898" s="154"/>
      <c r="H898" s="155">
        <v>1.7</v>
      </c>
    </row>
    <row r="899" spans="1:8" s="13" customFormat="1" ht="14.25" customHeight="1" hidden="1" outlineLevel="1">
      <c r="A899" s="38"/>
      <c r="B899" s="44"/>
      <c r="C899" s="40" t="s">
        <v>389</v>
      </c>
      <c r="D899" s="157">
        <v>230</v>
      </c>
      <c r="E899" s="157">
        <v>164</v>
      </c>
      <c r="F899" s="157">
        <v>164</v>
      </c>
      <c r="G899" s="157"/>
      <c r="H899" s="158">
        <v>1.5</v>
      </c>
    </row>
    <row r="900" spans="1:8" s="13" customFormat="1" ht="14.25" customHeight="1" collapsed="1">
      <c r="A900" s="36" t="s">
        <v>292</v>
      </c>
      <c r="B900" s="37" t="s">
        <v>114</v>
      </c>
      <c r="C900" s="33"/>
      <c r="D900" s="159">
        <f>SUM(D901:D903)</f>
        <v>259</v>
      </c>
      <c r="E900" s="159">
        <f>SUM(E901:E903)</f>
        <v>83</v>
      </c>
      <c r="F900" s="159">
        <f>SUM(F901:F903)</f>
        <v>83</v>
      </c>
      <c r="G900" s="159">
        <f>SUM(G901:G903)</f>
        <v>0</v>
      </c>
      <c r="H900" s="160"/>
    </row>
    <row r="901" spans="1:8" s="13" customFormat="1" ht="14.25" customHeight="1" hidden="1" outlineLevel="1">
      <c r="A901" s="25"/>
      <c r="B901" s="196" t="s">
        <v>168</v>
      </c>
      <c r="C901" s="27" t="s">
        <v>407</v>
      </c>
      <c r="D901" s="154">
        <v>220</v>
      </c>
      <c r="E901" s="154">
        <v>50</v>
      </c>
      <c r="F901" s="154">
        <v>50</v>
      </c>
      <c r="G901" s="154"/>
      <c r="H901" s="155">
        <v>1.6</v>
      </c>
    </row>
    <row r="902" spans="1:8" s="13" customFormat="1" ht="14.25" customHeight="1" hidden="1" outlineLevel="1">
      <c r="A902" s="49"/>
      <c r="B902" s="59" t="s">
        <v>248</v>
      </c>
      <c r="C902" s="51" t="s">
        <v>414</v>
      </c>
      <c r="D902" s="198">
        <v>9</v>
      </c>
      <c r="E902" s="198">
        <v>3</v>
      </c>
      <c r="F902" s="198">
        <v>3</v>
      </c>
      <c r="G902" s="198">
        <v>0</v>
      </c>
      <c r="H902" s="211" t="s">
        <v>549</v>
      </c>
    </row>
    <row r="903" spans="1:8" s="13" customFormat="1" ht="14.25" customHeight="1" hidden="1" outlineLevel="1">
      <c r="A903" s="38"/>
      <c r="B903" s="127" t="s">
        <v>98</v>
      </c>
      <c r="C903" s="40" t="s">
        <v>703</v>
      </c>
      <c r="D903" s="157">
        <v>30</v>
      </c>
      <c r="E903" s="157">
        <v>30</v>
      </c>
      <c r="F903" s="157">
        <v>30</v>
      </c>
      <c r="G903" s="157"/>
      <c r="H903" s="158">
        <v>0.65</v>
      </c>
    </row>
    <row r="904" spans="1:8" s="13" customFormat="1" ht="14.25" customHeight="1" collapsed="1">
      <c r="A904" s="36" t="s">
        <v>293</v>
      </c>
      <c r="B904" s="37" t="s">
        <v>75</v>
      </c>
      <c r="C904" s="142"/>
      <c r="D904" s="222">
        <f>SUM(D905:D907)</f>
        <v>49</v>
      </c>
      <c r="E904" s="222">
        <f>SUM(E905:E907)</f>
        <v>35</v>
      </c>
      <c r="F904" s="222">
        <f>SUM(F905:F907)</f>
        <v>35</v>
      </c>
      <c r="G904" s="222">
        <f>SUM(G905:G907)</f>
        <v>0</v>
      </c>
      <c r="H904" s="223"/>
    </row>
    <row r="905" spans="1:8" s="13" customFormat="1" ht="14.25" customHeight="1" hidden="1" outlineLevel="1">
      <c r="A905" s="114"/>
      <c r="B905" s="26" t="s">
        <v>248</v>
      </c>
      <c r="C905" s="346" t="s">
        <v>366</v>
      </c>
      <c r="D905" s="253">
        <v>25</v>
      </c>
      <c r="E905" s="253">
        <v>20</v>
      </c>
      <c r="F905" s="253">
        <v>20</v>
      </c>
      <c r="G905" s="253">
        <v>0</v>
      </c>
      <c r="H905" s="254" t="s">
        <v>577</v>
      </c>
    </row>
    <row r="906" spans="1:8" s="13" customFormat="1" ht="14.25" customHeight="1" hidden="1" outlineLevel="1">
      <c r="A906" s="114"/>
      <c r="B906" s="306" t="s">
        <v>98</v>
      </c>
      <c r="C906" s="346" t="s">
        <v>703</v>
      </c>
      <c r="D906" s="253">
        <v>10</v>
      </c>
      <c r="E906" s="253">
        <v>10</v>
      </c>
      <c r="F906" s="253">
        <v>10</v>
      </c>
      <c r="G906" s="253"/>
      <c r="H906" s="254">
        <v>0.65</v>
      </c>
    </row>
    <row r="907" spans="1:8" s="13" customFormat="1" ht="14.25" customHeight="1" hidden="1" outlineLevel="1">
      <c r="A907" s="49"/>
      <c r="B907" s="75"/>
      <c r="C907" s="51" t="s">
        <v>704</v>
      </c>
      <c r="D907" s="198">
        <v>14</v>
      </c>
      <c r="E907" s="198">
        <v>5</v>
      </c>
      <c r="F907" s="198">
        <v>5</v>
      </c>
      <c r="G907" s="198"/>
      <c r="H907" s="211">
        <v>1.55</v>
      </c>
    </row>
    <row r="908" spans="1:8" s="13" customFormat="1" ht="14.25" customHeight="1" collapsed="1">
      <c r="A908" s="19" t="s">
        <v>294</v>
      </c>
      <c r="B908" s="20" t="s">
        <v>63</v>
      </c>
      <c r="C908" s="60"/>
      <c r="D908" s="131">
        <f>SUM(D909:D911)</f>
        <v>163</v>
      </c>
      <c r="E908" s="131">
        <f>SUM(E909:E911)</f>
        <v>174</v>
      </c>
      <c r="F908" s="131">
        <f>SUM(F909:F911)</f>
        <v>174</v>
      </c>
      <c r="G908" s="131">
        <f>SUM(G909:G911)</f>
        <v>0</v>
      </c>
      <c r="H908" s="132"/>
    </row>
    <row r="909" spans="1:8" s="13" customFormat="1" ht="14.25" customHeight="1" hidden="1" outlineLevel="1">
      <c r="A909" s="114"/>
      <c r="B909" s="26" t="s">
        <v>248</v>
      </c>
      <c r="C909" s="346" t="s">
        <v>382</v>
      </c>
      <c r="D909" s="253">
        <v>55</v>
      </c>
      <c r="E909" s="253">
        <v>68</v>
      </c>
      <c r="F909" s="253">
        <v>68</v>
      </c>
      <c r="G909" s="253">
        <v>0</v>
      </c>
      <c r="H909" s="254">
        <v>0.7</v>
      </c>
    </row>
    <row r="910" spans="1:8" s="13" customFormat="1" ht="14.25" customHeight="1" hidden="1" outlineLevel="1">
      <c r="A910" s="114"/>
      <c r="B910" s="59"/>
      <c r="C910" s="346" t="s">
        <v>414</v>
      </c>
      <c r="D910" s="253">
        <v>30</v>
      </c>
      <c r="E910" s="253">
        <v>30</v>
      </c>
      <c r="F910" s="253">
        <v>30</v>
      </c>
      <c r="G910" s="253">
        <v>0</v>
      </c>
      <c r="H910" s="254">
        <v>1</v>
      </c>
    </row>
    <row r="911" spans="1:8" s="13" customFormat="1" ht="14.25" customHeight="1" hidden="1" outlineLevel="1">
      <c r="A911" s="38"/>
      <c r="B911" s="127" t="s">
        <v>98</v>
      </c>
      <c r="C911" s="128" t="s">
        <v>663</v>
      </c>
      <c r="D911" s="259">
        <v>78</v>
      </c>
      <c r="E911" s="259">
        <v>76</v>
      </c>
      <c r="F911" s="259">
        <v>76</v>
      </c>
      <c r="G911" s="259"/>
      <c r="H911" s="260">
        <v>1.7</v>
      </c>
    </row>
    <row r="912" spans="1:8" s="13" customFormat="1" ht="14.25" customHeight="1" collapsed="1">
      <c r="A912" s="19" t="s">
        <v>295</v>
      </c>
      <c r="B912" s="20" t="s">
        <v>484</v>
      </c>
      <c r="C912" s="60"/>
      <c r="D912" s="78">
        <f>SUM(D913:D915)</f>
        <v>269</v>
      </c>
      <c r="E912" s="78">
        <f>SUM(E913:E915)</f>
        <v>132</v>
      </c>
      <c r="F912" s="78">
        <f>SUM(F913:F915)</f>
        <v>86</v>
      </c>
      <c r="G912" s="78">
        <f>SUM(G913:G915)</f>
        <v>0</v>
      </c>
      <c r="H912" s="61"/>
    </row>
    <row r="913" spans="1:8" s="13" customFormat="1" ht="14.25" customHeight="1" hidden="1" outlineLevel="1">
      <c r="A913" s="114"/>
      <c r="B913" s="347" t="s">
        <v>168</v>
      </c>
      <c r="C913" s="346" t="s">
        <v>380</v>
      </c>
      <c r="D913" s="301">
        <v>50</v>
      </c>
      <c r="E913" s="301">
        <v>46</v>
      </c>
      <c r="F913" s="301"/>
      <c r="G913" s="301"/>
      <c r="H913" s="348">
        <v>1.2</v>
      </c>
    </row>
    <row r="914" spans="1:8" s="13" customFormat="1" ht="14.25" customHeight="1" hidden="1" outlineLevel="1">
      <c r="A914" s="114"/>
      <c r="B914" s="50" t="s">
        <v>248</v>
      </c>
      <c r="C914" s="346" t="s">
        <v>411</v>
      </c>
      <c r="D914" s="301">
        <v>200</v>
      </c>
      <c r="E914" s="301">
        <v>67</v>
      </c>
      <c r="F914" s="301">
        <v>67</v>
      </c>
      <c r="G914" s="301">
        <v>0</v>
      </c>
      <c r="H914" s="348">
        <v>4.5</v>
      </c>
    </row>
    <row r="915" spans="1:8" s="13" customFormat="1" ht="14.25" customHeight="1" hidden="1" outlineLevel="1">
      <c r="A915" s="38"/>
      <c r="B915" s="44" t="s">
        <v>260</v>
      </c>
      <c r="C915" s="128" t="s">
        <v>372</v>
      </c>
      <c r="D915" s="259">
        <v>19</v>
      </c>
      <c r="E915" s="259">
        <v>19</v>
      </c>
      <c r="F915" s="259">
        <v>19</v>
      </c>
      <c r="G915" s="259"/>
      <c r="H915" s="260">
        <v>0.8</v>
      </c>
    </row>
    <row r="916" spans="1:8" s="13" customFormat="1" ht="14.25" customHeight="1" collapsed="1">
      <c r="A916" s="19" t="s">
        <v>296</v>
      </c>
      <c r="B916" s="20" t="s">
        <v>224</v>
      </c>
      <c r="C916" s="184"/>
      <c r="D916" s="281">
        <f>SUM(D917:D918)</f>
        <v>0</v>
      </c>
      <c r="E916" s="281">
        <f>SUM(E917:E918)</f>
        <v>143</v>
      </c>
      <c r="F916" s="281">
        <f>SUM(F917:F918)</f>
        <v>143</v>
      </c>
      <c r="G916" s="281">
        <f>SUM(G917:G918)</f>
        <v>0</v>
      </c>
      <c r="H916" s="282"/>
    </row>
    <row r="917" spans="1:8" s="13" customFormat="1" ht="14.25" customHeight="1" hidden="1" outlineLevel="1">
      <c r="A917" s="25"/>
      <c r="B917" s="26" t="s">
        <v>248</v>
      </c>
      <c r="C917" s="189" t="s">
        <v>414</v>
      </c>
      <c r="D917" s="224">
        <v>0</v>
      </c>
      <c r="E917" s="224">
        <v>90</v>
      </c>
      <c r="F917" s="224">
        <v>90</v>
      </c>
      <c r="G917" s="224">
        <v>0</v>
      </c>
      <c r="H917" s="225">
        <v>1.1</v>
      </c>
    </row>
    <row r="918" spans="1:8" s="13" customFormat="1" ht="14.25" customHeight="1" hidden="1" outlineLevel="1">
      <c r="A918" s="38"/>
      <c r="B918" s="44"/>
      <c r="C918" s="128" t="s">
        <v>403</v>
      </c>
      <c r="D918" s="259">
        <v>0</v>
      </c>
      <c r="E918" s="259">
        <v>53</v>
      </c>
      <c r="F918" s="259">
        <v>53</v>
      </c>
      <c r="G918" s="259">
        <v>0</v>
      </c>
      <c r="H918" s="260">
        <v>1.5</v>
      </c>
    </row>
    <row r="919" spans="1:8" s="13" customFormat="1" ht="14.25" customHeight="1" collapsed="1">
      <c r="A919" s="19" t="s">
        <v>297</v>
      </c>
      <c r="B919" s="20" t="s">
        <v>178</v>
      </c>
      <c r="C919" s="30"/>
      <c r="D919" s="281">
        <f>SUM(D920:D930)</f>
        <v>1298</v>
      </c>
      <c r="E919" s="281">
        <f>SUM(E920:E930)</f>
        <v>560</v>
      </c>
      <c r="F919" s="281">
        <f>SUM(F920:F930)</f>
        <v>409</v>
      </c>
      <c r="G919" s="281">
        <f>SUM(G920:G930)</f>
        <v>66</v>
      </c>
      <c r="H919" s="282"/>
    </row>
    <row r="920" spans="1:8" s="13" customFormat="1" ht="14.25" customHeight="1" hidden="1" outlineLevel="1">
      <c r="A920" s="25"/>
      <c r="B920" s="196" t="s">
        <v>168</v>
      </c>
      <c r="C920" s="27" t="s">
        <v>385</v>
      </c>
      <c r="D920" s="224">
        <v>50</v>
      </c>
      <c r="E920" s="224">
        <v>38</v>
      </c>
      <c r="F920" s="224">
        <v>38</v>
      </c>
      <c r="G920" s="224"/>
      <c r="H920" s="225">
        <v>1.5</v>
      </c>
    </row>
    <row r="921" spans="1:8" s="13" customFormat="1" ht="14.25" customHeight="1" hidden="1" outlineLevel="1">
      <c r="A921" s="25"/>
      <c r="B921" s="208" t="s">
        <v>194</v>
      </c>
      <c r="C921" s="27" t="s">
        <v>414</v>
      </c>
      <c r="D921" s="224">
        <v>60</v>
      </c>
      <c r="E921" s="224">
        <v>60</v>
      </c>
      <c r="F921" s="224">
        <v>60</v>
      </c>
      <c r="G921" s="224">
        <v>0</v>
      </c>
      <c r="H921" s="225">
        <v>0.6</v>
      </c>
    </row>
    <row r="922" spans="1:8" s="13" customFormat="1" ht="14.25" customHeight="1" hidden="1" outlineLevel="1">
      <c r="A922" s="25"/>
      <c r="B922" s="43" t="s">
        <v>260</v>
      </c>
      <c r="C922" s="27" t="s">
        <v>414</v>
      </c>
      <c r="D922" s="224">
        <v>85</v>
      </c>
      <c r="E922" s="224">
        <v>85</v>
      </c>
      <c r="F922" s="224">
        <v>0</v>
      </c>
      <c r="G922" s="224"/>
      <c r="H922" s="225">
        <v>0.6</v>
      </c>
    </row>
    <row r="923" spans="1:8" s="13" customFormat="1" ht="14.25" customHeight="1" hidden="1" outlineLevel="1">
      <c r="A923" s="25"/>
      <c r="B923" s="43"/>
      <c r="C923" s="27" t="s">
        <v>403</v>
      </c>
      <c r="D923" s="224">
        <v>70</v>
      </c>
      <c r="E923" s="224">
        <v>35</v>
      </c>
      <c r="F923" s="224">
        <v>35</v>
      </c>
      <c r="G923" s="224"/>
      <c r="H923" s="225">
        <v>5</v>
      </c>
    </row>
    <row r="924" spans="1:8" s="13" customFormat="1" ht="14.25" customHeight="1" hidden="1" outlineLevel="1">
      <c r="A924" s="25"/>
      <c r="B924" s="43"/>
      <c r="C924" s="27" t="s">
        <v>404</v>
      </c>
      <c r="D924" s="224">
        <v>55</v>
      </c>
      <c r="E924" s="224">
        <v>4</v>
      </c>
      <c r="F924" s="224">
        <v>4</v>
      </c>
      <c r="G924" s="224"/>
      <c r="H924" s="225">
        <v>0.55</v>
      </c>
    </row>
    <row r="925" spans="1:8" s="13" customFormat="1" ht="14.25" customHeight="1" hidden="1" outlineLevel="1">
      <c r="A925" s="25"/>
      <c r="B925" s="26" t="s">
        <v>248</v>
      </c>
      <c r="C925" s="27" t="s">
        <v>382</v>
      </c>
      <c r="D925" s="224">
        <v>47</v>
      </c>
      <c r="E925" s="224">
        <v>34</v>
      </c>
      <c r="F925" s="224">
        <v>34</v>
      </c>
      <c r="G925" s="224">
        <v>0</v>
      </c>
      <c r="H925" s="225">
        <v>0.8</v>
      </c>
    </row>
    <row r="926" spans="1:8" s="13" customFormat="1" ht="14.25" customHeight="1" hidden="1" outlineLevel="1">
      <c r="A926" s="25"/>
      <c r="B926" s="43"/>
      <c r="C926" s="27" t="s">
        <v>414</v>
      </c>
      <c r="D926" s="224">
        <v>282</v>
      </c>
      <c r="E926" s="224">
        <v>195</v>
      </c>
      <c r="F926" s="224">
        <v>195</v>
      </c>
      <c r="G926" s="224">
        <v>0</v>
      </c>
      <c r="H926" s="225" t="s">
        <v>561</v>
      </c>
    </row>
    <row r="927" spans="1:8" s="13" customFormat="1" ht="14.25" customHeight="1" hidden="1" outlineLevel="1">
      <c r="A927" s="25"/>
      <c r="B927" s="43"/>
      <c r="C927" s="27" t="s">
        <v>404</v>
      </c>
      <c r="D927" s="224">
        <v>500</v>
      </c>
      <c r="E927" s="224">
        <v>5</v>
      </c>
      <c r="F927" s="224">
        <v>0</v>
      </c>
      <c r="G927" s="224">
        <v>5</v>
      </c>
      <c r="H927" s="225">
        <v>2.5</v>
      </c>
    </row>
    <row r="928" spans="1:8" s="13" customFormat="1" ht="14.25" customHeight="1" hidden="1" outlineLevel="1">
      <c r="A928" s="25"/>
      <c r="B928" s="43"/>
      <c r="C928" s="27" t="s">
        <v>406</v>
      </c>
      <c r="D928" s="224">
        <v>9</v>
      </c>
      <c r="E928" s="224">
        <v>3</v>
      </c>
      <c r="F928" s="224">
        <v>3</v>
      </c>
      <c r="G928" s="224">
        <v>0</v>
      </c>
      <c r="H928" s="225">
        <v>1.2</v>
      </c>
    </row>
    <row r="929" spans="1:8" s="13" customFormat="1" ht="14.25" customHeight="1" hidden="1" outlineLevel="1">
      <c r="A929" s="25"/>
      <c r="B929" s="212" t="s">
        <v>98</v>
      </c>
      <c r="C929" s="27" t="s">
        <v>665</v>
      </c>
      <c r="D929" s="154">
        <v>40</v>
      </c>
      <c r="E929" s="154">
        <v>40</v>
      </c>
      <c r="F929" s="154">
        <v>40</v>
      </c>
      <c r="G929" s="154"/>
      <c r="H929" s="155">
        <v>1.1</v>
      </c>
    </row>
    <row r="930" spans="1:8" s="13" customFormat="1" ht="14.25" customHeight="1" hidden="1" outlineLevel="1">
      <c r="A930" s="49"/>
      <c r="B930" s="75"/>
      <c r="C930" s="51" t="s">
        <v>671</v>
      </c>
      <c r="D930" s="198">
        <v>100</v>
      </c>
      <c r="E930" s="198">
        <v>61</v>
      </c>
      <c r="F930" s="198"/>
      <c r="G930" s="198">
        <v>61</v>
      </c>
      <c r="H930" s="211">
        <v>1.35</v>
      </c>
    </row>
    <row r="931" spans="1:8" s="13" customFormat="1" ht="14.25" customHeight="1" collapsed="1">
      <c r="A931" s="349" t="s">
        <v>298</v>
      </c>
      <c r="B931" s="234" t="s">
        <v>241</v>
      </c>
      <c r="C931" s="235"/>
      <c r="D931" s="350">
        <f>SUM(D932:D933)</f>
        <v>156</v>
      </c>
      <c r="E931" s="350">
        <f>SUM(E932:E933)</f>
        <v>123</v>
      </c>
      <c r="F931" s="350">
        <f>SUM(F932:F933)</f>
        <v>123</v>
      </c>
      <c r="G931" s="350">
        <f>SUM(G932:G933)</f>
        <v>0</v>
      </c>
      <c r="H931" s="351"/>
    </row>
    <row r="932" spans="1:8" s="13" customFormat="1" ht="14.25" customHeight="1" hidden="1" outlineLevel="1">
      <c r="A932" s="25"/>
      <c r="B932" s="26" t="s">
        <v>248</v>
      </c>
      <c r="C932" s="27" t="s">
        <v>402</v>
      </c>
      <c r="D932" s="154">
        <v>26</v>
      </c>
      <c r="E932" s="154">
        <v>20</v>
      </c>
      <c r="F932" s="154">
        <v>20</v>
      </c>
      <c r="G932" s="154">
        <v>0</v>
      </c>
      <c r="H932" s="155">
        <v>2</v>
      </c>
    </row>
    <row r="933" spans="1:8" s="13" customFormat="1" ht="14.25" customHeight="1" hidden="1" outlineLevel="1">
      <c r="A933" s="38"/>
      <c r="B933" s="44"/>
      <c r="C933" s="40" t="s">
        <v>403</v>
      </c>
      <c r="D933" s="157">
        <v>130</v>
      </c>
      <c r="E933" s="157">
        <v>103</v>
      </c>
      <c r="F933" s="157">
        <v>103</v>
      </c>
      <c r="G933" s="157">
        <v>0</v>
      </c>
      <c r="H933" s="158">
        <v>3</v>
      </c>
    </row>
    <row r="934" spans="1:8" s="13" customFormat="1" ht="14.25" customHeight="1" collapsed="1">
      <c r="A934" s="19" t="s">
        <v>299</v>
      </c>
      <c r="B934" s="20" t="s">
        <v>225</v>
      </c>
      <c r="C934" s="30"/>
      <c r="D934" s="185">
        <f>SUM(D935)</f>
        <v>20</v>
      </c>
      <c r="E934" s="185">
        <f>SUM(E935)</f>
        <v>9</v>
      </c>
      <c r="F934" s="185">
        <f>SUM(F935)</f>
        <v>9</v>
      </c>
      <c r="G934" s="185">
        <f>SUM(G935)</f>
        <v>0</v>
      </c>
      <c r="H934" s="200"/>
    </row>
    <row r="935" spans="1:8" s="13" customFormat="1" ht="14.25" customHeight="1" hidden="1" outlineLevel="1">
      <c r="A935" s="38"/>
      <c r="B935" s="39" t="s">
        <v>248</v>
      </c>
      <c r="C935" s="40" t="s">
        <v>402</v>
      </c>
      <c r="D935" s="157">
        <v>20</v>
      </c>
      <c r="E935" s="157">
        <v>9</v>
      </c>
      <c r="F935" s="157">
        <v>9</v>
      </c>
      <c r="G935" s="157">
        <v>0</v>
      </c>
      <c r="H935" s="158">
        <v>0.45</v>
      </c>
    </row>
    <row r="936" spans="1:8" s="13" customFormat="1" ht="14.25" customHeight="1" collapsed="1">
      <c r="A936" s="19" t="s">
        <v>300</v>
      </c>
      <c r="B936" s="20" t="s">
        <v>706</v>
      </c>
      <c r="C936" s="30"/>
      <c r="D936" s="185">
        <f>SUM(D937)</f>
        <v>82</v>
      </c>
      <c r="E936" s="185">
        <f>SUM(E937)</f>
        <v>82</v>
      </c>
      <c r="F936" s="185">
        <f>SUM(F937)</f>
        <v>82</v>
      </c>
      <c r="G936" s="185">
        <f>SUM(G937)</f>
        <v>0</v>
      </c>
      <c r="H936" s="200"/>
    </row>
    <row r="937" spans="1:8" s="13" customFormat="1" ht="14.25" customHeight="1" hidden="1" outlineLevel="1">
      <c r="A937" s="38"/>
      <c r="B937" s="127" t="s">
        <v>98</v>
      </c>
      <c r="C937" s="40" t="s">
        <v>676</v>
      </c>
      <c r="D937" s="157">
        <v>82</v>
      </c>
      <c r="E937" s="157">
        <v>82</v>
      </c>
      <c r="F937" s="157">
        <v>82</v>
      </c>
      <c r="G937" s="157"/>
      <c r="H937" s="158">
        <v>1</v>
      </c>
    </row>
    <row r="938" spans="1:8" s="13" customFormat="1" ht="14.25" customHeight="1" collapsed="1">
      <c r="A938" s="36" t="s">
        <v>301</v>
      </c>
      <c r="B938" s="37" t="s">
        <v>48</v>
      </c>
      <c r="C938" s="142"/>
      <c r="D938" s="222">
        <f>SUM(D939:D977)</f>
        <v>16881</v>
      </c>
      <c r="E938" s="222">
        <f>SUM(E939:E977)</f>
        <v>13160</v>
      </c>
      <c r="F938" s="222">
        <f>SUM(F939:F977)</f>
        <v>7808</v>
      </c>
      <c r="G938" s="222">
        <f>SUM(G939:G977)</f>
        <v>5143</v>
      </c>
      <c r="H938" s="223"/>
    </row>
    <row r="939" spans="1:8" s="13" customFormat="1" ht="14.25" customHeight="1" hidden="1" outlineLevel="1">
      <c r="A939" s="25"/>
      <c r="B939" s="196" t="s">
        <v>168</v>
      </c>
      <c r="C939" s="27" t="s">
        <v>385</v>
      </c>
      <c r="D939" s="224">
        <v>57</v>
      </c>
      <c r="E939" s="224">
        <v>43</v>
      </c>
      <c r="F939" s="224"/>
      <c r="G939" s="154">
        <v>43</v>
      </c>
      <c r="H939" s="155">
        <v>4</v>
      </c>
    </row>
    <row r="940" spans="1:8" s="13" customFormat="1" ht="14.25" customHeight="1" hidden="1" outlineLevel="1">
      <c r="A940" s="25"/>
      <c r="B940" s="43"/>
      <c r="C940" s="27" t="s">
        <v>404</v>
      </c>
      <c r="D940" s="224">
        <v>370</v>
      </c>
      <c r="E940" s="224">
        <v>58</v>
      </c>
      <c r="F940" s="224">
        <v>58</v>
      </c>
      <c r="G940" s="154"/>
      <c r="H940" s="155">
        <v>2.7</v>
      </c>
    </row>
    <row r="941" spans="1:8" s="13" customFormat="1" ht="14.25" customHeight="1" hidden="1" outlineLevel="1">
      <c r="A941" s="25"/>
      <c r="B941" s="43"/>
      <c r="C941" s="27" t="s">
        <v>367</v>
      </c>
      <c r="D941" s="224">
        <v>300</v>
      </c>
      <c r="E941" s="224">
        <v>25</v>
      </c>
      <c r="F941" s="224">
        <v>25</v>
      </c>
      <c r="G941" s="154"/>
      <c r="H941" s="155" t="s">
        <v>409</v>
      </c>
    </row>
    <row r="942" spans="1:8" s="13" customFormat="1" ht="14.25" customHeight="1" hidden="1" outlineLevel="1">
      <c r="A942" s="25"/>
      <c r="B942" s="43"/>
      <c r="C942" s="27" t="s">
        <v>366</v>
      </c>
      <c r="D942" s="224">
        <v>100</v>
      </c>
      <c r="E942" s="224">
        <v>36</v>
      </c>
      <c r="F942" s="224">
        <v>36</v>
      </c>
      <c r="G942" s="154"/>
      <c r="H942" s="155">
        <v>1.1</v>
      </c>
    </row>
    <row r="943" spans="1:8" s="13" customFormat="1" ht="14.25" customHeight="1" hidden="1" outlineLevel="1">
      <c r="A943" s="25"/>
      <c r="B943" s="43"/>
      <c r="C943" s="27" t="s">
        <v>406</v>
      </c>
      <c r="D943" s="224">
        <v>110</v>
      </c>
      <c r="E943" s="224">
        <v>110</v>
      </c>
      <c r="F943" s="224">
        <v>110</v>
      </c>
      <c r="G943" s="154"/>
      <c r="H943" s="155">
        <v>1.5</v>
      </c>
    </row>
    <row r="944" spans="1:8" s="13" customFormat="1" ht="14.25" customHeight="1" hidden="1" outlineLevel="1">
      <c r="A944" s="25"/>
      <c r="B944" s="43"/>
      <c r="C944" s="27" t="s">
        <v>366</v>
      </c>
      <c r="D944" s="224">
        <v>200</v>
      </c>
      <c r="E944" s="224">
        <v>137</v>
      </c>
      <c r="F944" s="224"/>
      <c r="G944" s="154"/>
      <c r="H944" s="155">
        <v>0.25</v>
      </c>
    </row>
    <row r="945" spans="1:8" s="13" customFormat="1" ht="14.25" customHeight="1" hidden="1" outlineLevel="1">
      <c r="A945" s="25"/>
      <c r="B945" s="141" t="s">
        <v>180</v>
      </c>
      <c r="C945" s="27" t="s">
        <v>403</v>
      </c>
      <c r="D945" s="224">
        <v>77</v>
      </c>
      <c r="E945" s="224">
        <v>77</v>
      </c>
      <c r="F945" s="224">
        <v>77</v>
      </c>
      <c r="G945" s="154"/>
      <c r="H945" s="155">
        <v>1.6</v>
      </c>
    </row>
    <row r="946" spans="1:8" s="13" customFormat="1" ht="14.25" customHeight="1" hidden="1" outlineLevel="1">
      <c r="A946" s="25"/>
      <c r="B946" s="208" t="s">
        <v>194</v>
      </c>
      <c r="C946" s="27" t="s">
        <v>414</v>
      </c>
      <c r="D946" s="224">
        <v>40</v>
      </c>
      <c r="E946" s="224">
        <v>40</v>
      </c>
      <c r="F946" s="224">
        <v>40</v>
      </c>
      <c r="G946" s="154">
        <v>0</v>
      </c>
      <c r="H946" s="155">
        <v>0.4</v>
      </c>
    </row>
    <row r="947" spans="1:8" s="13" customFormat="1" ht="14.25" customHeight="1" hidden="1" outlineLevel="1">
      <c r="A947" s="25"/>
      <c r="B947" s="43"/>
      <c r="C947" s="27" t="s">
        <v>404</v>
      </c>
      <c r="D947" s="224">
        <v>190</v>
      </c>
      <c r="E947" s="224">
        <v>55</v>
      </c>
      <c r="F947" s="224">
        <v>0</v>
      </c>
      <c r="G947" s="154">
        <v>0</v>
      </c>
      <c r="H947" s="155">
        <v>1.3</v>
      </c>
    </row>
    <row r="948" spans="1:8" s="13" customFormat="1" ht="14.25" customHeight="1" hidden="1" outlineLevel="1">
      <c r="A948" s="25"/>
      <c r="B948" s="43" t="s">
        <v>260</v>
      </c>
      <c r="C948" s="27" t="s">
        <v>382</v>
      </c>
      <c r="D948" s="224">
        <v>130</v>
      </c>
      <c r="E948" s="224">
        <v>75</v>
      </c>
      <c r="F948" s="224">
        <v>75</v>
      </c>
      <c r="G948" s="154"/>
      <c r="H948" s="155">
        <v>0.4</v>
      </c>
    </row>
    <row r="949" spans="1:8" s="13" customFormat="1" ht="14.25" customHeight="1" hidden="1" outlineLevel="1">
      <c r="A949" s="25"/>
      <c r="B949" s="43"/>
      <c r="C949" s="27" t="s">
        <v>414</v>
      </c>
      <c r="D949" s="224">
        <v>40</v>
      </c>
      <c r="E949" s="224">
        <v>27</v>
      </c>
      <c r="F949" s="224">
        <v>27</v>
      </c>
      <c r="G949" s="154"/>
      <c r="H949" s="155">
        <v>0.6</v>
      </c>
    </row>
    <row r="950" spans="1:8" s="13" customFormat="1" ht="14.25" customHeight="1" hidden="1" outlineLevel="1">
      <c r="A950" s="25"/>
      <c r="B950" s="43"/>
      <c r="C950" s="27" t="s">
        <v>413</v>
      </c>
      <c r="D950" s="224">
        <v>688</v>
      </c>
      <c r="E950" s="224">
        <v>541</v>
      </c>
      <c r="F950" s="224">
        <v>222</v>
      </c>
      <c r="G950" s="154">
        <v>319</v>
      </c>
      <c r="H950" s="155">
        <v>1.8358595194085028</v>
      </c>
    </row>
    <row r="951" spans="1:8" s="13" customFormat="1" ht="14.25" customHeight="1" hidden="1" outlineLevel="1">
      <c r="A951" s="25"/>
      <c r="B951" s="43"/>
      <c r="C951" s="27" t="s">
        <v>402</v>
      </c>
      <c r="D951" s="224">
        <v>350</v>
      </c>
      <c r="E951" s="224">
        <v>340</v>
      </c>
      <c r="F951" s="224">
        <v>340</v>
      </c>
      <c r="G951" s="154"/>
      <c r="H951" s="155">
        <v>0.45</v>
      </c>
    </row>
    <row r="952" spans="1:8" s="13" customFormat="1" ht="14.25" customHeight="1" hidden="1" outlineLevel="1">
      <c r="A952" s="25"/>
      <c r="B952" s="43"/>
      <c r="C952" s="27" t="s">
        <v>403</v>
      </c>
      <c r="D952" s="224">
        <v>5451</v>
      </c>
      <c r="E952" s="224">
        <v>4320</v>
      </c>
      <c r="F952" s="224">
        <v>120</v>
      </c>
      <c r="G952" s="154">
        <v>4200</v>
      </c>
      <c r="H952" s="155">
        <v>1.3097222222222222</v>
      </c>
    </row>
    <row r="953" spans="1:8" s="13" customFormat="1" ht="14.25" customHeight="1" hidden="1" outlineLevel="1">
      <c r="A953" s="25"/>
      <c r="B953" s="43"/>
      <c r="C953" s="27" t="s">
        <v>411</v>
      </c>
      <c r="D953" s="224">
        <v>350</v>
      </c>
      <c r="E953" s="224">
        <v>260</v>
      </c>
      <c r="F953" s="224">
        <v>260</v>
      </c>
      <c r="G953" s="154"/>
      <c r="H953" s="155">
        <v>2.5</v>
      </c>
    </row>
    <row r="954" spans="1:8" s="13" customFormat="1" ht="14.25" customHeight="1" hidden="1" outlineLevel="1">
      <c r="A954" s="25"/>
      <c r="B954" s="43"/>
      <c r="C954" s="27" t="s">
        <v>411</v>
      </c>
      <c r="D954" s="224">
        <v>20</v>
      </c>
      <c r="E954" s="224">
        <v>20</v>
      </c>
      <c r="F954" s="224">
        <v>20</v>
      </c>
      <c r="G954" s="154"/>
      <c r="H954" s="155">
        <v>3</v>
      </c>
    </row>
    <row r="955" spans="1:8" s="13" customFormat="1" ht="14.25" customHeight="1" hidden="1" outlineLevel="1">
      <c r="A955" s="25"/>
      <c r="B955" s="43"/>
      <c r="C955" s="27" t="s">
        <v>366</v>
      </c>
      <c r="D955" s="224">
        <v>300</v>
      </c>
      <c r="E955" s="224">
        <v>300</v>
      </c>
      <c r="F955" s="224">
        <v>300</v>
      </c>
      <c r="G955" s="154"/>
      <c r="H955" s="155">
        <v>0.45</v>
      </c>
    </row>
    <row r="956" spans="1:8" s="13" customFormat="1" ht="14.25" customHeight="1" hidden="1" outlineLevel="1">
      <c r="A956" s="25"/>
      <c r="B956" s="43"/>
      <c r="C956" s="27" t="s">
        <v>385</v>
      </c>
      <c r="D956" s="224">
        <v>212</v>
      </c>
      <c r="E956" s="224">
        <v>212</v>
      </c>
      <c r="F956" s="224">
        <v>212</v>
      </c>
      <c r="G956" s="154"/>
      <c r="H956" s="155">
        <v>0.9</v>
      </c>
    </row>
    <row r="957" spans="1:8" s="13" customFormat="1" ht="14.25" customHeight="1" hidden="1" outlineLevel="1">
      <c r="A957" s="25"/>
      <c r="B957" s="43"/>
      <c r="C957" s="27" t="s">
        <v>373</v>
      </c>
      <c r="D957" s="224">
        <v>560</v>
      </c>
      <c r="E957" s="224">
        <v>500</v>
      </c>
      <c r="F957" s="224">
        <v>500</v>
      </c>
      <c r="G957" s="154"/>
      <c r="H957" s="190">
        <v>0.85</v>
      </c>
    </row>
    <row r="958" spans="1:8" s="13" customFormat="1" ht="14.25" customHeight="1" hidden="1" outlineLevel="1">
      <c r="A958" s="25"/>
      <c r="B958" s="43"/>
      <c r="C958" s="27" t="s">
        <v>374</v>
      </c>
      <c r="D958" s="224">
        <v>20</v>
      </c>
      <c r="E958" s="224">
        <v>17</v>
      </c>
      <c r="F958" s="224"/>
      <c r="G958" s="154"/>
      <c r="H958" s="155">
        <v>0.8</v>
      </c>
    </row>
    <row r="959" spans="1:8" s="13" customFormat="1" ht="14.25" customHeight="1" hidden="1" outlineLevel="1">
      <c r="A959" s="25"/>
      <c r="B959" s="43"/>
      <c r="C959" s="27" t="s">
        <v>371</v>
      </c>
      <c r="D959" s="224">
        <v>373</v>
      </c>
      <c r="E959" s="224">
        <v>330</v>
      </c>
      <c r="F959" s="224">
        <v>330</v>
      </c>
      <c r="G959" s="154"/>
      <c r="H959" s="155">
        <v>2.2</v>
      </c>
    </row>
    <row r="960" spans="1:8" s="13" customFormat="1" ht="14.25" customHeight="1" hidden="1" outlineLevel="1">
      <c r="A960" s="25"/>
      <c r="B960" s="43"/>
      <c r="C960" s="27" t="s">
        <v>372</v>
      </c>
      <c r="D960" s="224">
        <v>580</v>
      </c>
      <c r="E960" s="224">
        <v>575</v>
      </c>
      <c r="F960" s="224"/>
      <c r="G960" s="154">
        <v>575</v>
      </c>
      <c r="H960" s="155">
        <v>1.5</v>
      </c>
    </row>
    <row r="961" spans="1:8" s="13" customFormat="1" ht="14.25" customHeight="1" hidden="1" outlineLevel="1">
      <c r="A961" s="25"/>
      <c r="B961" s="26" t="s">
        <v>248</v>
      </c>
      <c r="C961" s="27" t="s">
        <v>414</v>
      </c>
      <c r="D961" s="224">
        <v>178</v>
      </c>
      <c r="E961" s="224">
        <v>118</v>
      </c>
      <c r="F961" s="224">
        <v>118</v>
      </c>
      <c r="G961" s="154">
        <v>0</v>
      </c>
      <c r="H961" s="155" t="s">
        <v>578</v>
      </c>
    </row>
    <row r="962" spans="1:8" s="13" customFormat="1" ht="14.25" customHeight="1" hidden="1" outlineLevel="1">
      <c r="A962" s="25"/>
      <c r="B962" s="43"/>
      <c r="C962" s="27" t="s">
        <v>402</v>
      </c>
      <c r="D962" s="224">
        <v>645</v>
      </c>
      <c r="E962" s="224">
        <v>490</v>
      </c>
      <c r="F962" s="224">
        <v>490</v>
      </c>
      <c r="G962" s="154">
        <v>0</v>
      </c>
      <c r="H962" s="155">
        <v>2.2</v>
      </c>
    </row>
    <row r="963" spans="1:8" s="13" customFormat="1" ht="14.25" customHeight="1" hidden="1" outlineLevel="1">
      <c r="A963" s="25"/>
      <c r="B963" s="43"/>
      <c r="C963" s="27" t="s">
        <v>403</v>
      </c>
      <c r="D963" s="224">
        <v>355</v>
      </c>
      <c r="E963" s="224">
        <v>84</v>
      </c>
      <c r="F963" s="224">
        <v>84</v>
      </c>
      <c r="G963" s="154">
        <v>0</v>
      </c>
      <c r="H963" s="155">
        <v>3</v>
      </c>
    </row>
    <row r="964" spans="1:8" s="13" customFormat="1" ht="14.25" customHeight="1" hidden="1" outlineLevel="1">
      <c r="A964" s="25"/>
      <c r="B964" s="43"/>
      <c r="C964" s="27" t="s">
        <v>404</v>
      </c>
      <c r="D964" s="224">
        <v>59</v>
      </c>
      <c r="E964" s="224">
        <v>57</v>
      </c>
      <c r="F964" s="224">
        <v>57</v>
      </c>
      <c r="G964" s="154">
        <v>0</v>
      </c>
      <c r="H964" s="155" t="s">
        <v>536</v>
      </c>
    </row>
    <row r="965" spans="1:8" s="13" customFormat="1" ht="14.25" customHeight="1" hidden="1" outlineLevel="1">
      <c r="A965" s="25"/>
      <c r="B965" s="43"/>
      <c r="C965" s="27" t="s">
        <v>416</v>
      </c>
      <c r="D965" s="224">
        <v>11</v>
      </c>
      <c r="E965" s="224">
        <v>11</v>
      </c>
      <c r="F965" s="224">
        <v>11</v>
      </c>
      <c r="G965" s="154">
        <v>0</v>
      </c>
      <c r="H965" s="155">
        <v>3.2</v>
      </c>
    </row>
    <row r="966" spans="1:8" s="13" customFormat="1" ht="14.25" customHeight="1" hidden="1" outlineLevel="1">
      <c r="A966" s="25"/>
      <c r="B966" s="43"/>
      <c r="C966" s="27" t="s">
        <v>542</v>
      </c>
      <c r="D966" s="224">
        <v>33</v>
      </c>
      <c r="E966" s="224">
        <v>23</v>
      </c>
      <c r="F966" s="224">
        <v>23</v>
      </c>
      <c r="G966" s="154">
        <v>0</v>
      </c>
      <c r="H966" s="155" t="s">
        <v>561</v>
      </c>
    </row>
    <row r="967" spans="1:8" s="13" customFormat="1" ht="14.25" customHeight="1" hidden="1" outlineLevel="1">
      <c r="A967" s="25"/>
      <c r="B967" s="43"/>
      <c r="C967" s="27" t="s">
        <v>373</v>
      </c>
      <c r="D967" s="224">
        <v>700</v>
      </c>
      <c r="E967" s="224">
        <v>489</v>
      </c>
      <c r="F967" s="224">
        <v>489</v>
      </c>
      <c r="G967" s="154">
        <v>0</v>
      </c>
      <c r="H967" s="155">
        <v>2.1</v>
      </c>
    </row>
    <row r="968" spans="1:8" s="13" customFormat="1" ht="14.25" customHeight="1" hidden="1" outlineLevel="1">
      <c r="A968" s="25"/>
      <c r="B968" s="212" t="s">
        <v>98</v>
      </c>
      <c r="C968" s="27" t="s">
        <v>670</v>
      </c>
      <c r="D968" s="224">
        <v>210</v>
      </c>
      <c r="E968" s="224">
        <v>200</v>
      </c>
      <c r="F968" s="224">
        <v>200</v>
      </c>
      <c r="G968" s="154"/>
      <c r="H968" s="155">
        <v>0.3</v>
      </c>
    </row>
    <row r="969" spans="1:8" s="13" customFormat="1" ht="14.25" customHeight="1" hidden="1" outlineLevel="1">
      <c r="A969" s="25"/>
      <c r="B969" s="43"/>
      <c r="C969" s="27" t="s">
        <v>691</v>
      </c>
      <c r="D969" s="253">
        <v>1200</v>
      </c>
      <c r="E969" s="253">
        <v>906</v>
      </c>
      <c r="F969" s="253">
        <v>906</v>
      </c>
      <c r="G969" s="253"/>
      <c r="H969" s="254">
        <v>0.8</v>
      </c>
    </row>
    <row r="970" spans="1:8" s="13" customFormat="1" ht="14.25" customHeight="1" hidden="1" outlineLevel="1">
      <c r="A970" s="25"/>
      <c r="B970" s="43"/>
      <c r="C970" s="27" t="s">
        <v>676</v>
      </c>
      <c r="D970" s="154">
        <v>132</v>
      </c>
      <c r="E970" s="154">
        <v>42</v>
      </c>
      <c r="F970" s="154">
        <v>42</v>
      </c>
      <c r="G970" s="154"/>
      <c r="H970" s="155">
        <v>0.9</v>
      </c>
    </row>
    <row r="971" spans="1:8" s="13" customFormat="1" ht="14.25" customHeight="1" hidden="1" outlineLevel="1">
      <c r="A971" s="25"/>
      <c r="B971" s="43"/>
      <c r="C971" s="189" t="s">
        <v>664</v>
      </c>
      <c r="D971" s="224">
        <v>406</v>
      </c>
      <c r="E971" s="224">
        <v>385</v>
      </c>
      <c r="F971" s="224">
        <v>385</v>
      </c>
      <c r="G971" s="224"/>
      <c r="H971" s="225">
        <v>1.3</v>
      </c>
    </row>
    <row r="972" spans="1:8" s="13" customFormat="1" ht="14.25" customHeight="1" hidden="1" outlineLevel="1">
      <c r="A972" s="25"/>
      <c r="B972" s="43"/>
      <c r="C972" s="27" t="s">
        <v>672</v>
      </c>
      <c r="D972" s="224">
        <v>50</v>
      </c>
      <c r="E972" s="154">
        <v>32</v>
      </c>
      <c r="F972" s="154">
        <v>26</v>
      </c>
      <c r="G972" s="154">
        <v>6</v>
      </c>
      <c r="H972" s="155">
        <v>1.75</v>
      </c>
    </row>
    <row r="973" spans="1:8" s="13" customFormat="1" ht="14.25" customHeight="1" hidden="1" outlineLevel="1">
      <c r="A973" s="25"/>
      <c r="B973" s="43"/>
      <c r="C973" s="27" t="s">
        <v>666</v>
      </c>
      <c r="D973" s="224">
        <v>33</v>
      </c>
      <c r="E973" s="154">
        <v>33</v>
      </c>
      <c r="F973" s="154">
        <v>33</v>
      </c>
      <c r="G973" s="154"/>
      <c r="H973" s="155">
        <v>0.75</v>
      </c>
    </row>
    <row r="974" spans="1:8" s="13" customFormat="1" ht="14.25" customHeight="1" hidden="1" outlineLevel="1">
      <c r="A974" s="25"/>
      <c r="B974" s="43"/>
      <c r="C974" s="27" t="s">
        <v>667</v>
      </c>
      <c r="D974" s="28">
        <v>20</v>
      </c>
      <c r="E974" s="28">
        <v>15</v>
      </c>
      <c r="F974" s="28">
        <v>15</v>
      </c>
      <c r="G974" s="28"/>
      <c r="H974" s="352">
        <v>0.5</v>
      </c>
    </row>
    <row r="975" spans="1:8" s="13" customFormat="1" ht="14.25" customHeight="1" hidden="1" outlineLevel="1">
      <c r="A975" s="25"/>
      <c r="B975" s="43"/>
      <c r="C975" s="27" t="s">
        <v>707</v>
      </c>
      <c r="D975" s="224">
        <v>220</v>
      </c>
      <c r="E975" s="224">
        <v>67</v>
      </c>
      <c r="F975" s="224">
        <v>67</v>
      </c>
      <c r="G975" s="224"/>
      <c r="H975" s="225">
        <v>1.3</v>
      </c>
    </row>
    <row r="976" spans="1:8" s="13" customFormat="1" ht="14.25" customHeight="1" hidden="1" outlineLevel="1">
      <c r="A976" s="25"/>
      <c r="B976" s="43"/>
      <c r="C976" s="27" t="s">
        <v>683</v>
      </c>
      <c r="D976" s="224">
        <v>781</v>
      </c>
      <c r="E976" s="224">
        <v>780</v>
      </c>
      <c r="F976" s="224">
        <v>780</v>
      </c>
      <c r="G976" s="224"/>
      <c r="H976" s="262">
        <v>1.6</v>
      </c>
    </row>
    <row r="977" spans="1:8" s="13" customFormat="1" ht="14.25" customHeight="1" hidden="1" outlineLevel="1">
      <c r="A977" s="25"/>
      <c r="B977" s="43"/>
      <c r="C977" s="27" t="s">
        <v>692</v>
      </c>
      <c r="D977" s="224">
        <v>1330</v>
      </c>
      <c r="E977" s="224">
        <v>1330</v>
      </c>
      <c r="F977" s="224">
        <v>1330</v>
      </c>
      <c r="G977" s="224"/>
      <c r="H977" s="262">
        <v>0.8</v>
      </c>
    </row>
    <row r="978" spans="1:8" s="13" customFormat="1" ht="14.25" customHeight="1" collapsed="1">
      <c r="A978" s="19" t="s">
        <v>302</v>
      </c>
      <c r="B978" s="20" t="s">
        <v>242</v>
      </c>
      <c r="C978" s="184"/>
      <c r="D978" s="281">
        <f>SUM(D979:D980)</f>
        <v>506</v>
      </c>
      <c r="E978" s="281">
        <f>SUM(E979:E980)</f>
        <v>367</v>
      </c>
      <c r="F978" s="281">
        <f>SUM(F979:F980)</f>
        <v>367</v>
      </c>
      <c r="G978" s="281">
        <f>SUM(G979:G980)</f>
        <v>0</v>
      </c>
      <c r="H978" s="282"/>
    </row>
    <row r="979" spans="1:8" s="13" customFormat="1" ht="14.25" customHeight="1" hidden="1" outlineLevel="1">
      <c r="A979" s="25"/>
      <c r="B979" s="26" t="s">
        <v>248</v>
      </c>
      <c r="C979" s="189" t="s">
        <v>414</v>
      </c>
      <c r="D979" s="224">
        <v>215</v>
      </c>
      <c r="E979" s="224">
        <v>169</v>
      </c>
      <c r="F979" s="224">
        <v>169</v>
      </c>
      <c r="G979" s="224">
        <v>0</v>
      </c>
      <c r="H979" s="225">
        <v>2</v>
      </c>
    </row>
    <row r="980" spans="1:8" s="13" customFormat="1" ht="14.25" customHeight="1" hidden="1" outlineLevel="1">
      <c r="A980" s="38"/>
      <c r="B980" s="44"/>
      <c r="C980" s="128" t="s">
        <v>413</v>
      </c>
      <c r="D980" s="259">
        <v>291</v>
      </c>
      <c r="E980" s="259">
        <v>198</v>
      </c>
      <c r="F980" s="259">
        <v>198</v>
      </c>
      <c r="G980" s="259">
        <v>0</v>
      </c>
      <c r="H980" s="260">
        <v>2.2</v>
      </c>
    </row>
    <row r="981" spans="1:8" s="13" customFormat="1" ht="14.25" customHeight="1" collapsed="1">
      <c r="A981" s="19" t="s">
        <v>303</v>
      </c>
      <c r="B981" s="20" t="s">
        <v>226</v>
      </c>
      <c r="C981" s="184"/>
      <c r="D981" s="281">
        <f>SUM(D982:D985)</f>
        <v>462</v>
      </c>
      <c r="E981" s="281">
        <f>SUM(E982:E985)</f>
        <v>413</v>
      </c>
      <c r="F981" s="281">
        <f>SUM(F982:F985)</f>
        <v>413</v>
      </c>
      <c r="G981" s="281">
        <f>SUM(G982:G985)</f>
        <v>0</v>
      </c>
      <c r="H981" s="282"/>
    </row>
    <row r="982" spans="1:8" s="13" customFormat="1" ht="14.25" customHeight="1" hidden="1" outlineLevel="1">
      <c r="A982" s="25"/>
      <c r="B982" s="26" t="s">
        <v>248</v>
      </c>
      <c r="C982" s="189" t="s">
        <v>382</v>
      </c>
      <c r="D982" s="224">
        <v>226</v>
      </c>
      <c r="E982" s="224">
        <v>193</v>
      </c>
      <c r="F982" s="224">
        <v>193</v>
      </c>
      <c r="G982" s="224">
        <v>0</v>
      </c>
      <c r="H982" s="225">
        <v>1.1</v>
      </c>
    </row>
    <row r="983" spans="1:8" s="13" customFormat="1" ht="14.25" customHeight="1" hidden="1" outlineLevel="1">
      <c r="A983" s="25"/>
      <c r="B983" s="58"/>
      <c r="C983" s="189" t="s">
        <v>414</v>
      </c>
      <c r="D983" s="224">
        <v>88</v>
      </c>
      <c r="E983" s="224">
        <v>80</v>
      </c>
      <c r="F983" s="224">
        <v>80</v>
      </c>
      <c r="G983" s="224">
        <v>0</v>
      </c>
      <c r="H983" s="225">
        <v>2</v>
      </c>
    </row>
    <row r="984" spans="1:8" s="13" customFormat="1" ht="14.25" customHeight="1" hidden="1" outlineLevel="1">
      <c r="A984" s="49"/>
      <c r="B984" s="353"/>
      <c r="C984" s="124" t="s">
        <v>380</v>
      </c>
      <c r="D984" s="231">
        <v>118</v>
      </c>
      <c r="E984" s="231">
        <v>118</v>
      </c>
      <c r="F984" s="231">
        <v>118</v>
      </c>
      <c r="G984" s="231">
        <v>0</v>
      </c>
      <c r="H984" s="232">
        <v>0.6</v>
      </c>
    </row>
    <row r="985" spans="1:8" s="13" customFormat="1" ht="14.25" customHeight="1" hidden="1" outlineLevel="1">
      <c r="A985" s="38"/>
      <c r="B985" s="212" t="s">
        <v>98</v>
      </c>
      <c r="C985" s="128" t="s">
        <v>691</v>
      </c>
      <c r="D985" s="259">
        <v>30</v>
      </c>
      <c r="E985" s="259">
        <v>22</v>
      </c>
      <c r="F985" s="259">
        <v>22</v>
      </c>
      <c r="G985" s="259"/>
      <c r="H985" s="260">
        <v>0.7</v>
      </c>
    </row>
    <row r="986" spans="1:8" s="13" customFormat="1" ht="14.25" customHeight="1" collapsed="1">
      <c r="A986" s="19" t="s">
        <v>304</v>
      </c>
      <c r="B986" s="20" t="s">
        <v>76</v>
      </c>
      <c r="C986" s="60"/>
      <c r="D986" s="131">
        <f>SUM(D987:D1001)</f>
        <v>2746</v>
      </c>
      <c r="E986" s="131">
        <f>SUM(E987:E1001)</f>
        <v>1927</v>
      </c>
      <c r="F986" s="131">
        <f>SUM(F987:F1001)</f>
        <v>1736</v>
      </c>
      <c r="G986" s="131">
        <f>SUM(G987:G1001)</f>
        <v>111</v>
      </c>
      <c r="H986" s="132"/>
    </row>
    <row r="987" spans="1:8" s="13" customFormat="1" ht="14.25" customHeight="1" hidden="1" outlineLevel="1">
      <c r="A987" s="25"/>
      <c r="B987" s="196" t="s">
        <v>168</v>
      </c>
      <c r="C987" s="189" t="s">
        <v>366</v>
      </c>
      <c r="D987" s="224">
        <v>100</v>
      </c>
      <c r="E987" s="224">
        <v>58</v>
      </c>
      <c r="F987" s="224">
        <v>58</v>
      </c>
      <c r="G987" s="224"/>
      <c r="H987" s="225">
        <v>1.5</v>
      </c>
    </row>
    <row r="988" spans="1:8" s="13" customFormat="1" ht="14.25" customHeight="1" hidden="1" outlineLevel="1">
      <c r="A988" s="25"/>
      <c r="B988" s="43"/>
      <c r="C988" s="189" t="s">
        <v>380</v>
      </c>
      <c r="D988" s="224">
        <v>27</v>
      </c>
      <c r="E988" s="224">
        <v>27</v>
      </c>
      <c r="F988" s="224"/>
      <c r="G988" s="224"/>
      <c r="H988" s="225">
        <v>0.8</v>
      </c>
    </row>
    <row r="989" spans="1:8" s="13" customFormat="1" ht="14.25" customHeight="1" hidden="1" outlineLevel="1">
      <c r="A989" s="25"/>
      <c r="B989" s="141" t="s">
        <v>180</v>
      </c>
      <c r="C989" s="189" t="s">
        <v>382</v>
      </c>
      <c r="D989" s="224">
        <v>200</v>
      </c>
      <c r="E989" s="224">
        <v>200</v>
      </c>
      <c r="F989" s="224">
        <v>200</v>
      </c>
      <c r="G989" s="224"/>
      <c r="H989" s="225">
        <v>1.4</v>
      </c>
    </row>
    <row r="990" spans="1:8" s="13" customFormat="1" ht="14.25" customHeight="1" hidden="1" outlineLevel="1">
      <c r="A990" s="25"/>
      <c r="B990" s="208" t="s">
        <v>194</v>
      </c>
      <c r="C990" s="189" t="s">
        <v>403</v>
      </c>
      <c r="D990" s="224">
        <v>80</v>
      </c>
      <c r="E990" s="224">
        <v>24</v>
      </c>
      <c r="F990" s="224">
        <v>0</v>
      </c>
      <c r="G990" s="224">
        <v>0</v>
      </c>
      <c r="H990" s="225">
        <v>0.5</v>
      </c>
    </row>
    <row r="991" spans="1:8" s="13" customFormat="1" ht="14.25" customHeight="1" hidden="1" outlineLevel="1">
      <c r="A991" s="25"/>
      <c r="B991" s="43"/>
      <c r="C991" s="189" t="s">
        <v>381</v>
      </c>
      <c r="D991" s="224">
        <v>43</v>
      </c>
      <c r="E991" s="224">
        <v>43</v>
      </c>
      <c r="F991" s="224">
        <v>43</v>
      </c>
      <c r="G991" s="224">
        <v>0</v>
      </c>
      <c r="H991" s="225">
        <v>2.1</v>
      </c>
    </row>
    <row r="992" spans="1:8" s="13" customFormat="1" ht="14.25" customHeight="1" hidden="1" outlineLevel="1">
      <c r="A992" s="25"/>
      <c r="B992" s="43"/>
      <c r="C992" s="189" t="s">
        <v>404</v>
      </c>
      <c r="D992" s="224">
        <v>188</v>
      </c>
      <c r="E992" s="224">
        <v>188</v>
      </c>
      <c r="F992" s="224">
        <v>145</v>
      </c>
      <c r="G992" s="224">
        <v>27</v>
      </c>
      <c r="H992" s="225">
        <v>2</v>
      </c>
    </row>
    <row r="993" spans="1:8" s="13" customFormat="1" ht="14.25" customHeight="1" hidden="1" outlineLevel="1">
      <c r="A993" s="25"/>
      <c r="B993" s="43" t="s">
        <v>260</v>
      </c>
      <c r="C993" s="189" t="s">
        <v>382</v>
      </c>
      <c r="D993" s="224">
        <v>108</v>
      </c>
      <c r="E993" s="224">
        <v>77</v>
      </c>
      <c r="F993" s="224">
        <v>77</v>
      </c>
      <c r="G993" s="224"/>
      <c r="H993" s="225">
        <v>1.5</v>
      </c>
    </row>
    <row r="994" spans="1:8" s="13" customFormat="1" ht="14.25" customHeight="1" hidden="1" outlineLevel="1">
      <c r="A994" s="25"/>
      <c r="B994" s="43"/>
      <c r="C994" s="189" t="s">
        <v>413</v>
      </c>
      <c r="D994" s="224">
        <v>13</v>
      </c>
      <c r="E994" s="224">
        <v>13</v>
      </c>
      <c r="F994" s="224"/>
      <c r="G994" s="224"/>
      <c r="H994" s="225">
        <v>1</v>
      </c>
    </row>
    <row r="995" spans="1:8" s="13" customFormat="1" ht="14.25" customHeight="1" hidden="1" outlineLevel="1">
      <c r="A995" s="25"/>
      <c r="B995" s="43"/>
      <c r="C995" s="189" t="s">
        <v>385</v>
      </c>
      <c r="D995" s="224">
        <v>100</v>
      </c>
      <c r="E995" s="224">
        <v>18</v>
      </c>
      <c r="F995" s="224">
        <v>18</v>
      </c>
      <c r="G995" s="224"/>
      <c r="H995" s="225">
        <v>0.2</v>
      </c>
    </row>
    <row r="996" spans="1:8" s="13" customFormat="1" ht="14.25" customHeight="1" hidden="1" outlineLevel="1">
      <c r="A996" s="25"/>
      <c r="B996" s="43"/>
      <c r="C996" s="189" t="s">
        <v>385</v>
      </c>
      <c r="D996" s="224">
        <v>100</v>
      </c>
      <c r="E996" s="224">
        <v>18</v>
      </c>
      <c r="F996" s="224">
        <v>18</v>
      </c>
      <c r="G996" s="224"/>
      <c r="H996" s="225">
        <v>0.5</v>
      </c>
    </row>
    <row r="997" spans="1:8" s="13" customFormat="1" ht="14.25" customHeight="1" hidden="1" outlineLevel="1">
      <c r="A997" s="25"/>
      <c r="B997" s="43"/>
      <c r="C997" s="189" t="s">
        <v>372</v>
      </c>
      <c r="D997" s="224">
        <v>558</v>
      </c>
      <c r="E997" s="224">
        <v>549</v>
      </c>
      <c r="F997" s="224">
        <v>549</v>
      </c>
      <c r="G997" s="224"/>
      <c r="H997" s="225">
        <v>1.3</v>
      </c>
    </row>
    <row r="998" spans="1:8" s="13" customFormat="1" ht="14.25" customHeight="1" hidden="1" outlineLevel="1">
      <c r="A998" s="25"/>
      <c r="B998" s="43"/>
      <c r="C998" s="189" t="s">
        <v>380</v>
      </c>
      <c r="D998" s="224">
        <v>230</v>
      </c>
      <c r="E998" s="224">
        <v>220</v>
      </c>
      <c r="F998" s="224">
        <v>220</v>
      </c>
      <c r="G998" s="224"/>
      <c r="H998" s="225">
        <v>0.4</v>
      </c>
    </row>
    <row r="999" spans="1:8" s="13" customFormat="1" ht="14.25" customHeight="1" hidden="1" outlineLevel="1">
      <c r="A999" s="25"/>
      <c r="B999" s="26" t="s">
        <v>248</v>
      </c>
      <c r="C999" s="189" t="s">
        <v>404</v>
      </c>
      <c r="D999" s="224">
        <v>980</v>
      </c>
      <c r="E999" s="224">
        <v>484</v>
      </c>
      <c r="F999" s="224">
        <v>400</v>
      </c>
      <c r="G999" s="224">
        <v>84</v>
      </c>
      <c r="H999" s="225" t="s">
        <v>550</v>
      </c>
    </row>
    <row r="1000" spans="1:8" s="13" customFormat="1" ht="14.25" customHeight="1" hidden="1" outlineLevel="1">
      <c r="A1000" s="188"/>
      <c r="B1000" s="212" t="s">
        <v>98</v>
      </c>
      <c r="C1000" s="189" t="s">
        <v>677</v>
      </c>
      <c r="D1000" s="224">
        <v>5</v>
      </c>
      <c r="E1000" s="224">
        <v>4</v>
      </c>
      <c r="F1000" s="224">
        <v>4</v>
      </c>
      <c r="G1000" s="224"/>
      <c r="H1000" s="225">
        <v>1.9</v>
      </c>
    </row>
    <row r="1001" spans="1:8" s="13" customFormat="1" ht="14.25" customHeight="1" hidden="1" outlineLevel="1">
      <c r="A1001" s="38"/>
      <c r="B1001" s="44"/>
      <c r="C1001" s="128" t="s">
        <v>664</v>
      </c>
      <c r="D1001" s="259">
        <v>14</v>
      </c>
      <c r="E1001" s="259">
        <v>4</v>
      </c>
      <c r="F1001" s="259">
        <v>4</v>
      </c>
      <c r="G1001" s="259"/>
      <c r="H1001" s="332">
        <v>2</v>
      </c>
    </row>
    <row r="1002" spans="1:8" s="13" customFormat="1" ht="14.25" customHeight="1" collapsed="1">
      <c r="A1002" s="19" t="s">
        <v>305</v>
      </c>
      <c r="B1002" s="20" t="s">
        <v>749</v>
      </c>
      <c r="C1002" s="184"/>
      <c r="D1002" s="281">
        <f>SUM(D1003)</f>
        <v>37</v>
      </c>
      <c r="E1002" s="281">
        <f>SUM(E1003)</f>
        <v>37</v>
      </c>
      <c r="F1002" s="281">
        <f>SUM(F1003)</f>
        <v>37</v>
      </c>
      <c r="G1002" s="281">
        <f>SUM(G1003)</f>
        <v>0</v>
      </c>
      <c r="H1002" s="325"/>
    </row>
    <row r="1003" spans="1:8" s="13" customFormat="1" ht="14.25" customHeight="1" hidden="1" outlineLevel="1">
      <c r="A1003" s="38"/>
      <c r="B1003" s="44" t="s">
        <v>260</v>
      </c>
      <c r="C1003" s="128" t="s">
        <v>385</v>
      </c>
      <c r="D1003" s="259">
        <v>37</v>
      </c>
      <c r="E1003" s="259">
        <v>37</v>
      </c>
      <c r="F1003" s="259">
        <v>37</v>
      </c>
      <c r="G1003" s="259"/>
      <c r="H1003" s="332">
        <v>0.8</v>
      </c>
    </row>
    <row r="1004" spans="1:8" s="13" customFormat="1" ht="14.25" customHeight="1" collapsed="1">
      <c r="A1004" s="19" t="s">
        <v>307</v>
      </c>
      <c r="B1004" s="20" t="s">
        <v>115</v>
      </c>
      <c r="C1004" s="60"/>
      <c r="D1004" s="281">
        <f>SUM(D1005)</f>
        <v>108</v>
      </c>
      <c r="E1004" s="281">
        <f>SUM(E1005)</f>
        <v>59</v>
      </c>
      <c r="F1004" s="281">
        <f>SUM(F1005)</f>
        <v>59</v>
      </c>
      <c r="G1004" s="281">
        <f>SUM(G1005)</f>
        <v>0</v>
      </c>
      <c r="H1004" s="61"/>
    </row>
    <row r="1005" spans="1:8" s="13" customFormat="1" ht="14.25" customHeight="1" hidden="1" outlineLevel="1">
      <c r="A1005" s="38"/>
      <c r="B1005" s="300" t="s">
        <v>168</v>
      </c>
      <c r="C1005" s="40" t="s">
        <v>410</v>
      </c>
      <c r="D1005" s="259">
        <v>108</v>
      </c>
      <c r="E1005" s="259">
        <v>59</v>
      </c>
      <c r="F1005" s="259">
        <v>59</v>
      </c>
      <c r="G1005" s="157"/>
      <c r="H1005" s="158">
        <v>1.3</v>
      </c>
    </row>
    <row r="1006" spans="1:8" s="13" customFormat="1" ht="14.25" customHeight="1" collapsed="1">
      <c r="A1006" s="36" t="s">
        <v>308</v>
      </c>
      <c r="B1006" s="250" t="s">
        <v>66</v>
      </c>
      <c r="C1006" s="142"/>
      <c r="D1006" s="222">
        <f>SUM(D1007:D1026)</f>
        <v>5043</v>
      </c>
      <c r="E1006" s="222">
        <f>SUM(E1007:E1026)</f>
        <v>4072</v>
      </c>
      <c r="F1006" s="222">
        <f>SUM(F1007:F1026)</f>
        <v>3980</v>
      </c>
      <c r="G1006" s="222">
        <f>SUM(G1007:G1026)</f>
        <v>72</v>
      </c>
      <c r="H1006" s="223"/>
    </row>
    <row r="1007" spans="1:8" s="13" customFormat="1" ht="14.25" customHeight="1" hidden="1" outlineLevel="1">
      <c r="A1007" s="25"/>
      <c r="B1007" s="196" t="s">
        <v>168</v>
      </c>
      <c r="C1007" s="27" t="s">
        <v>411</v>
      </c>
      <c r="D1007" s="224">
        <v>190</v>
      </c>
      <c r="E1007" s="224">
        <v>60</v>
      </c>
      <c r="F1007" s="224"/>
      <c r="G1007" s="154">
        <v>60</v>
      </c>
      <c r="H1007" s="155">
        <v>5</v>
      </c>
    </row>
    <row r="1008" spans="1:8" s="13" customFormat="1" ht="14.25" customHeight="1" hidden="1" outlineLevel="1">
      <c r="A1008" s="25"/>
      <c r="B1008" s="43"/>
      <c r="C1008" s="27" t="s">
        <v>373</v>
      </c>
      <c r="D1008" s="224">
        <v>30</v>
      </c>
      <c r="E1008" s="224">
        <v>18</v>
      </c>
      <c r="F1008" s="224">
        <v>18</v>
      </c>
      <c r="G1008" s="154"/>
      <c r="H1008" s="155">
        <v>1.7</v>
      </c>
    </row>
    <row r="1009" spans="1:8" s="13" customFormat="1" ht="14.25" customHeight="1" hidden="1" outlineLevel="1">
      <c r="A1009" s="25"/>
      <c r="B1009" s="141" t="s">
        <v>180</v>
      </c>
      <c r="C1009" s="27" t="s">
        <v>403</v>
      </c>
      <c r="D1009" s="224">
        <v>70</v>
      </c>
      <c r="E1009" s="224">
        <v>70</v>
      </c>
      <c r="F1009" s="224">
        <v>70</v>
      </c>
      <c r="G1009" s="154"/>
      <c r="H1009" s="155">
        <v>0.9</v>
      </c>
    </row>
    <row r="1010" spans="1:8" s="13" customFormat="1" ht="14.25" customHeight="1" hidden="1" outlineLevel="1">
      <c r="A1010" s="25"/>
      <c r="B1010" s="208" t="s">
        <v>194</v>
      </c>
      <c r="C1010" s="27" t="s">
        <v>413</v>
      </c>
      <c r="D1010" s="224">
        <v>85</v>
      </c>
      <c r="E1010" s="224">
        <v>85</v>
      </c>
      <c r="F1010" s="224">
        <v>85</v>
      </c>
      <c r="G1010" s="154">
        <v>0</v>
      </c>
      <c r="H1010" s="155">
        <v>1.6</v>
      </c>
    </row>
    <row r="1011" spans="1:8" s="13" customFormat="1" ht="14.25" customHeight="1" hidden="1" outlineLevel="1">
      <c r="A1011" s="25"/>
      <c r="B1011" s="43" t="s">
        <v>260</v>
      </c>
      <c r="C1011" s="27" t="s">
        <v>382</v>
      </c>
      <c r="D1011" s="224">
        <v>230</v>
      </c>
      <c r="E1011" s="224">
        <v>204</v>
      </c>
      <c r="F1011" s="224">
        <v>204</v>
      </c>
      <c r="G1011" s="154"/>
      <c r="H1011" s="190">
        <v>5.254901960784314</v>
      </c>
    </row>
    <row r="1012" spans="1:8" s="13" customFormat="1" ht="14.25" customHeight="1" hidden="1" outlineLevel="1">
      <c r="A1012" s="25"/>
      <c r="B1012" s="43"/>
      <c r="C1012" s="27" t="s">
        <v>414</v>
      </c>
      <c r="D1012" s="224">
        <v>178</v>
      </c>
      <c r="E1012" s="224">
        <v>178</v>
      </c>
      <c r="F1012" s="224">
        <v>170</v>
      </c>
      <c r="G1012" s="154"/>
      <c r="H1012" s="190">
        <v>1.2</v>
      </c>
    </row>
    <row r="1013" spans="1:8" s="13" customFormat="1" ht="14.25" customHeight="1" hidden="1" outlineLevel="1">
      <c r="A1013" s="25"/>
      <c r="B1013" s="43"/>
      <c r="C1013" s="27" t="s">
        <v>402</v>
      </c>
      <c r="D1013" s="224">
        <v>12</v>
      </c>
      <c r="E1013" s="224">
        <v>10</v>
      </c>
      <c r="F1013" s="224">
        <v>10</v>
      </c>
      <c r="G1013" s="154"/>
      <c r="H1013" s="190">
        <v>1</v>
      </c>
    </row>
    <row r="1014" spans="1:8" s="13" customFormat="1" ht="14.25" customHeight="1" hidden="1" outlineLevel="1">
      <c r="A1014" s="25"/>
      <c r="B1014" s="43"/>
      <c r="C1014" s="27" t="s">
        <v>403</v>
      </c>
      <c r="D1014" s="224">
        <v>225</v>
      </c>
      <c r="E1014" s="224">
        <v>160</v>
      </c>
      <c r="F1014" s="224">
        <v>160</v>
      </c>
      <c r="G1014" s="154"/>
      <c r="H1014" s="190">
        <v>0.7</v>
      </c>
    </row>
    <row r="1015" spans="1:8" s="13" customFormat="1" ht="14.25" customHeight="1" hidden="1" outlineLevel="1">
      <c r="A1015" s="25"/>
      <c r="B1015" s="43"/>
      <c r="C1015" s="27" t="s">
        <v>380</v>
      </c>
      <c r="D1015" s="224">
        <v>1400</v>
      </c>
      <c r="E1015" s="224">
        <v>1200</v>
      </c>
      <c r="F1015" s="224">
        <v>1200</v>
      </c>
      <c r="G1015" s="154"/>
      <c r="H1015" s="155">
        <v>0.3</v>
      </c>
    </row>
    <row r="1016" spans="1:8" s="13" customFormat="1" ht="14.25" customHeight="1" hidden="1" outlineLevel="1">
      <c r="A1016" s="25"/>
      <c r="B1016" s="43"/>
      <c r="C1016" s="27" t="s">
        <v>385</v>
      </c>
      <c r="D1016" s="224">
        <v>215</v>
      </c>
      <c r="E1016" s="224">
        <v>124</v>
      </c>
      <c r="F1016" s="224">
        <v>124</v>
      </c>
      <c r="G1016" s="154"/>
      <c r="H1016" s="190">
        <v>1.3</v>
      </c>
    </row>
    <row r="1017" spans="1:8" s="13" customFormat="1" ht="14.25" customHeight="1" hidden="1" outlineLevel="1">
      <c r="A1017" s="25"/>
      <c r="B1017" s="43"/>
      <c r="C1017" s="27" t="s">
        <v>374</v>
      </c>
      <c r="D1017" s="224">
        <v>65</v>
      </c>
      <c r="E1017" s="224">
        <v>65</v>
      </c>
      <c r="F1017" s="224">
        <v>65</v>
      </c>
      <c r="G1017" s="154"/>
      <c r="H1017" s="190">
        <v>1.8</v>
      </c>
    </row>
    <row r="1018" spans="1:8" s="13" customFormat="1" ht="14.25" customHeight="1" hidden="1" outlineLevel="1">
      <c r="A1018" s="25"/>
      <c r="B1018" s="43"/>
      <c r="C1018" s="27" t="s">
        <v>371</v>
      </c>
      <c r="D1018" s="224">
        <v>80</v>
      </c>
      <c r="E1018" s="224">
        <v>80</v>
      </c>
      <c r="F1018" s="224">
        <v>80</v>
      </c>
      <c r="G1018" s="154"/>
      <c r="H1018" s="155">
        <v>3.5</v>
      </c>
    </row>
    <row r="1019" spans="1:8" s="13" customFormat="1" ht="14.25" customHeight="1" hidden="1" outlineLevel="1">
      <c r="A1019" s="25"/>
      <c r="B1019" s="43"/>
      <c r="C1019" s="27" t="s">
        <v>396</v>
      </c>
      <c r="D1019" s="224">
        <v>1204</v>
      </c>
      <c r="E1019" s="224">
        <v>1204</v>
      </c>
      <c r="F1019" s="224">
        <v>1204</v>
      </c>
      <c r="G1019" s="154"/>
      <c r="H1019" s="155">
        <v>1.7</v>
      </c>
    </row>
    <row r="1020" spans="1:8" s="13" customFormat="1" ht="14.25" customHeight="1" hidden="1" outlineLevel="1">
      <c r="A1020" s="25"/>
      <c r="B1020" s="26" t="s">
        <v>248</v>
      </c>
      <c r="C1020" s="27" t="s">
        <v>414</v>
      </c>
      <c r="D1020" s="224">
        <v>250</v>
      </c>
      <c r="E1020" s="224">
        <v>222</v>
      </c>
      <c r="F1020" s="224">
        <v>222</v>
      </c>
      <c r="G1020" s="154">
        <v>0</v>
      </c>
      <c r="H1020" s="155" t="s">
        <v>579</v>
      </c>
    </row>
    <row r="1021" spans="1:8" s="13" customFormat="1" ht="14.25" customHeight="1" hidden="1" outlineLevel="1">
      <c r="A1021" s="25"/>
      <c r="B1021" s="43"/>
      <c r="C1021" s="27" t="s">
        <v>404</v>
      </c>
      <c r="D1021" s="224">
        <v>268</v>
      </c>
      <c r="E1021" s="224">
        <v>81</v>
      </c>
      <c r="F1021" s="224">
        <v>81</v>
      </c>
      <c r="G1021" s="154">
        <v>0</v>
      </c>
      <c r="H1021" s="155" t="s">
        <v>552</v>
      </c>
    </row>
    <row r="1022" spans="1:8" s="13" customFormat="1" ht="14.25" customHeight="1" hidden="1" outlineLevel="1">
      <c r="A1022" s="25"/>
      <c r="B1022" s="43"/>
      <c r="C1022" s="27" t="s">
        <v>416</v>
      </c>
      <c r="D1022" s="224">
        <v>25</v>
      </c>
      <c r="E1022" s="224">
        <v>12</v>
      </c>
      <c r="F1022" s="224">
        <v>0</v>
      </c>
      <c r="G1022" s="154">
        <v>0</v>
      </c>
      <c r="H1022" s="155">
        <v>2.6</v>
      </c>
    </row>
    <row r="1023" spans="1:8" s="13" customFormat="1" ht="14.25" customHeight="1" hidden="1" outlineLevel="1">
      <c r="A1023" s="25"/>
      <c r="B1023" s="212" t="s">
        <v>98</v>
      </c>
      <c r="C1023" s="27" t="s">
        <v>664</v>
      </c>
      <c r="D1023" s="224">
        <v>56</v>
      </c>
      <c r="E1023" s="224">
        <v>39</v>
      </c>
      <c r="F1023" s="224">
        <v>39</v>
      </c>
      <c r="G1023" s="224"/>
      <c r="H1023" s="225">
        <v>1.9</v>
      </c>
    </row>
    <row r="1024" spans="1:8" s="13" customFormat="1" ht="14.25" customHeight="1" hidden="1" outlineLevel="1">
      <c r="A1024" s="25"/>
      <c r="B1024" s="43"/>
      <c r="C1024" s="27" t="s">
        <v>702</v>
      </c>
      <c r="D1024" s="224">
        <v>40</v>
      </c>
      <c r="E1024" s="224">
        <v>32</v>
      </c>
      <c r="F1024" s="224">
        <v>20</v>
      </c>
      <c r="G1024" s="224">
        <v>12</v>
      </c>
      <c r="H1024" s="225">
        <v>2.1</v>
      </c>
    </row>
    <row r="1025" spans="1:8" s="13" customFormat="1" ht="14.25" customHeight="1" hidden="1" outlineLevel="1">
      <c r="A1025" s="25"/>
      <c r="B1025" s="43"/>
      <c r="C1025" s="27" t="s">
        <v>688</v>
      </c>
      <c r="D1025" s="224">
        <v>120</v>
      </c>
      <c r="E1025" s="154">
        <v>100</v>
      </c>
      <c r="F1025" s="154">
        <v>100</v>
      </c>
      <c r="G1025" s="154"/>
      <c r="H1025" s="155">
        <v>1</v>
      </c>
    </row>
    <row r="1026" spans="1:8" s="13" customFormat="1" ht="14.25" customHeight="1" hidden="1" outlineLevel="1">
      <c r="A1026" s="49"/>
      <c r="B1026" s="75"/>
      <c r="C1026" s="51" t="s">
        <v>665</v>
      </c>
      <c r="D1026" s="251">
        <v>300</v>
      </c>
      <c r="E1026" s="52">
        <v>128</v>
      </c>
      <c r="F1026" s="52">
        <v>128</v>
      </c>
      <c r="G1026" s="52"/>
      <c r="H1026" s="303">
        <v>2.5</v>
      </c>
    </row>
    <row r="1027" spans="1:8" s="13" customFormat="1" ht="14.25" customHeight="1" collapsed="1">
      <c r="A1027" s="19" t="s">
        <v>309</v>
      </c>
      <c r="B1027" s="20" t="s">
        <v>49</v>
      </c>
      <c r="C1027" s="60"/>
      <c r="D1027" s="131">
        <f>SUM(D1028:D1060)</f>
        <v>9292</v>
      </c>
      <c r="E1027" s="131">
        <f>SUM(E1028:E1060)</f>
        <v>5649</v>
      </c>
      <c r="F1027" s="131">
        <f>SUM(F1028:F1060)</f>
        <v>4839</v>
      </c>
      <c r="G1027" s="131">
        <f>SUM(G1028:G1060)</f>
        <v>348</v>
      </c>
      <c r="H1027" s="132"/>
    </row>
    <row r="1028" spans="1:8" s="13" customFormat="1" ht="14.25" customHeight="1" hidden="1" outlineLevel="1">
      <c r="A1028" s="25"/>
      <c r="B1028" s="196" t="s">
        <v>168</v>
      </c>
      <c r="C1028" s="27" t="s">
        <v>379</v>
      </c>
      <c r="D1028" s="224">
        <v>38</v>
      </c>
      <c r="E1028" s="224">
        <v>38</v>
      </c>
      <c r="F1028" s="224"/>
      <c r="G1028" s="224"/>
      <c r="H1028" s="225">
        <v>0.5</v>
      </c>
    </row>
    <row r="1029" spans="1:8" s="13" customFormat="1" ht="14.25" customHeight="1" hidden="1" outlineLevel="1">
      <c r="A1029" s="25"/>
      <c r="B1029" s="43"/>
      <c r="C1029" s="27" t="s">
        <v>373</v>
      </c>
      <c r="D1029" s="224">
        <v>40</v>
      </c>
      <c r="E1029" s="224">
        <v>28</v>
      </c>
      <c r="F1029" s="224">
        <v>28</v>
      </c>
      <c r="G1029" s="224"/>
      <c r="H1029" s="225">
        <v>1.6</v>
      </c>
    </row>
    <row r="1030" spans="1:8" s="13" customFormat="1" ht="14.25" customHeight="1" hidden="1" outlineLevel="1">
      <c r="A1030" s="25"/>
      <c r="B1030" s="43"/>
      <c r="C1030" s="27" t="s">
        <v>402</v>
      </c>
      <c r="D1030" s="224">
        <v>128</v>
      </c>
      <c r="E1030" s="224">
        <v>11</v>
      </c>
      <c r="F1030" s="224"/>
      <c r="G1030" s="224"/>
      <c r="H1030" s="225">
        <v>0.4</v>
      </c>
    </row>
    <row r="1031" spans="1:8" s="13" customFormat="1" ht="14.25" customHeight="1" hidden="1" outlineLevel="1">
      <c r="A1031" s="25"/>
      <c r="B1031" s="43"/>
      <c r="C1031" s="27" t="s">
        <v>412</v>
      </c>
      <c r="D1031" s="224">
        <v>200</v>
      </c>
      <c r="E1031" s="224">
        <v>34</v>
      </c>
      <c r="F1031" s="224"/>
      <c r="G1031" s="224">
        <v>34</v>
      </c>
      <c r="H1031" s="225">
        <v>3</v>
      </c>
    </row>
    <row r="1032" spans="1:8" s="13" customFormat="1" ht="14.25" customHeight="1" hidden="1" outlineLevel="1">
      <c r="A1032" s="25"/>
      <c r="B1032" s="208" t="s">
        <v>194</v>
      </c>
      <c r="C1032" s="27" t="s">
        <v>414</v>
      </c>
      <c r="D1032" s="224">
        <v>345</v>
      </c>
      <c r="E1032" s="224">
        <v>345</v>
      </c>
      <c r="F1032" s="224">
        <v>326</v>
      </c>
      <c r="G1032" s="224">
        <v>0</v>
      </c>
      <c r="H1032" s="225">
        <v>0.4</v>
      </c>
    </row>
    <row r="1033" spans="1:8" s="13" customFormat="1" ht="14.25" customHeight="1" hidden="1" outlineLevel="1">
      <c r="A1033" s="25"/>
      <c r="B1033" s="43"/>
      <c r="C1033" s="27" t="s">
        <v>381</v>
      </c>
      <c r="D1033" s="224">
        <v>601</v>
      </c>
      <c r="E1033" s="224">
        <v>218</v>
      </c>
      <c r="F1033" s="224">
        <v>44</v>
      </c>
      <c r="G1033" s="224">
        <v>24</v>
      </c>
      <c r="H1033" s="262">
        <v>0.7188073394495412</v>
      </c>
    </row>
    <row r="1034" spans="1:8" s="13" customFormat="1" ht="14.25" customHeight="1" hidden="1" outlineLevel="1">
      <c r="A1034" s="25"/>
      <c r="B1034" s="43"/>
      <c r="C1034" s="27" t="s">
        <v>411</v>
      </c>
      <c r="D1034" s="224">
        <v>10</v>
      </c>
      <c r="E1034" s="224">
        <v>10</v>
      </c>
      <c r="F1034" s="224">
        <v>10</v>
      </c>
      <c r="G1034" s="224">
        <v>0</v>
      </c>
      <c r="H1034" s="225">
        <v>2.1</v>
      </c>
    </row>
    <row r="1035" spans="1:8" s="13" customFormat="1" ht="14.25" customHeight="1" hidden="1" outlineLevel="1">
      <c r="A1035" s="25"/>
      <c r="B1035" s="43"/>
      <c r="C1035" s="27" t="s">
        <v>412</v>
      </c>
      <c r="D1035" s="224">
        <v>400</v>
      </c>
      <c r="E1035" s="224">
        <v>43</v>
      </c>
      <c r="F1035" s="224">
        <v>43</v>
      </c>
      <c r="G1035" s="224">
        <v>0</v>
      </c>
      <c r="H1035" s="225">
        <v>2</v>
      </c>
    </row>
    <row r="1036" spans="1:8" s="13" customFormat="1" ht="14.25" customHeight="1" hidden="1" outlineLevel="1">
      <c r="A1036" s="25"/>
      <c r="B1036" s="43" t="s">
        <v>260</v>
      </c>
      <c r="C1036" s="27" t="s">
        <v>384</v>
      </c>
      <c r="D1036" s="224">
        <v>400</v>
      </c>
      <c r="E1036" s="224">
        <v>240</v>
      </c>
      <c r="F1036" s="224">
        <v>240</v>
      </c>
      <c r="G1036" s="224"/>
      <c r="H1036" s="225">
        <v>0.3</v>
      </c>
    </row>
    <row r="1037" spans="1:8" s="13" customFormat="1" ht="14.25" customHeight="1" hidden="1" outlineLevel="1">
      <c r="A1037" s="25"/>
      <c r="B1037" s="43"/>
      <c r="C1037" s="27" t="s">
        <v>414</v>
      </c>
      <c r="D1037" s="224">
        <v>755</v>
      </c>
      <c r="E1037" s="224">
        <v>755</v>
      </c>
      <c r="F1037" s="224">
        <v>520</v>
      </c>
      <c r="G1037" s="224"/>
      <c r="H1037" s="225">
        <v>0.5</v>
      </c>
    </row>
    <row r="1038" spans="1:8" s="13" customFormat="1" ht="14.25" customHeight="1" hidden="1" outlineLevel="1">
      <c r="A1038" s="25"/>
      <c r="B1038" s="43"/>
      <c r="C1038" s="27" t="s">
        <v>402</v>
      </c>
      <c r="D1038" s="224">
        <v>500</v>
      </c>
      <c r="E1038" s="224">
        <v>413</v>
      </c>
      <c r="F1038" s="224">
        <v>413</v>
      </c>
      <c r="G1038" s="224"/>
      <c r="H1038" s="225">
        <v>0.55</v>
      </c>
    </row>
    <row r="1039" spans="1:8" s="13" customFormat="1" ht="14.25" customHeight="1" hidden="1" outlineLevel="1">
      <c r="A1039" s="25"/>
      <c r="B1039" s="43"/>
      <c r="C1039" s="27" t="s">
        <v>403</v>
      </c>
      <c r="D1039" s="224">
        <v>424</v>
      </c>
      <c r="E1039" s="224">
        <v>106</v>
      </c>
      <c r="F1039" s="224">
        <v>102</v>
      </c>
      <c r="G1039" s="224"/>
      <c r="H1039" s="262">
        <v>0.8320754716981132</v>
      </c>
    </row>
    <row r="1040" spans="1:8" s="13" customFormat="1" ht="14.25" customHeight="1" hidden="1" outlineLevel="1">
      <c r="A1040" s="25"/>
      <c r="B1040" s="43"/>
      <c r="C1040" s="27" t="s">
        <v>411</v>
      </c>
      <c r="D1040" s="224">
        <v>400</v>
      </c>
      <c r="E1040" s="224">
        <v>290</v>
      </c>
      <c r="F1040" s="224"/>
      <c r="G1040" s="224">
        <v>290</v>
      </c>
      <c r="H1040" s="262">
        <v>1.8</v>
      </c>
    </row>
    <row r="1041" spans="1:8" s="13" customFormat="1" ht="14.25" customHeight="1" hidden="1" outlineLevel="1">
      <c r="A1041" s="25"/>
      <c r="B1041" s="43"/>
      <c r="C1041" s="27" t="s">
        <v>385</v>
      </c>
      <c r="D1041" s="224">
        <v>44</v>
      </c>
      <c r="E1041" s="224">
        <v>44</v>
      </c>
      <c r="F1041" s="224">
        <v>44</v>
      </c>
      <c r="G1041" s="224"/>
      <c r="H1041" s="262">
        <v>0.8</v>
      </c>
    </row>
    <row r="1042" spans="1:8" s="13" customFormat="1" ht="14.25" customHeight="1" hidden="1" outlineLevel="1">
      <c r="A1042" s="25"/>
      <c r="B1042" s="43"/>
      <c r="C1042" s="27" t="s">
        <v>373</v>
      </c>
      <c r="D1042" s="224">
        <v>35</v>
      </c>
      <c r="E1042" s="224">
        <v>32</v>
      </c>
      <c r="F1042" s="224">
        <v>27</v>
      </c>
      <c r="G1042" s="224"/>
      <c r="H1042" s="262">
        <v>0.63125</v>
      </c>
    </row>
    <row r="1043" spans="1:8" s="13" customFormat="1" ht="14.25" customHeight="1" hidden="1" outlineLevel="1">
      <c r="A1043" s="25"/>
      <c r="B1043" s="43"/>
      <c r="C1043" s="27" t="s">
        <v>367</v>
      </c>
      <c r="D1043" s="224">
        <v>2000</v>
      </c>
      <c r="E1043" s="224">
        <v>1395</v>
      </c>
      <c r="F1043" s="224">
        <v>1395</v>
      </c>
      <c r="G1043" s="224"/>
      <c r="H1043" s="262">
        <v>1.2</v>
      </c>
    </row>
    <row r="1044" spans="1:8" s="13" customFormat="1" ht="14.25" customHeight="1" hidden="1" outlineLevel="1">
      <c r="A1044" s="25"/>
      <c r="B1044" s="43"/>
      <c r="C1044" s="27" t="s">
        <v>563</v>
      </c>
      <c r="D1044" s="224">
        <v>288</v>
      </c>
      <c r="E1044" s="224">
        <v>287</v>
      </c>
      <c r="F1044" s="224">
        <v>287</v>
      </c>
      <c r="G1044" s="224"/>
      <c r="H1044" s="225">
        <v>2.5</v>
      </c>
    </row>
    <row r="1045" spans="1:8" s="13" customFormat="1" ht="14.25" customHeight="1" hidden="1" outlineLevel="1">
      <c r="A1045" s="25"/>
      <c r="B1045" s="43"/>
      <c r="C1045" s="27" t="s">
        <v>397</v>
      </c>
      <c r="D1045" s="224">
        <v>184</v>
      </c>
      <c r="E1045" s="224">
        <v>184</v>
      </c>
      <c r="F1045" s="224">
        <v>184</v>
      </c>
      <c r="G1045" s="224"/>
      <c r="H1045" s="225">
        <v>2.5</v>
      </c>
    </row>
    <row r="1046" spans="1:8" s="13" customFormat="1" ht="14.25" customHeight="1" hidden="1" outlineLevel="1">
      <c r="A1046" s="25"/>
      <c r="B1046" s="26" t="s">
        <v>248</v>
      </c>
      <c r="C1046" s="27" t="s">
        <v>414</v>
      </c>
      <c r="D1046" s="224">
        <v>87</v>
      </c>
      <c r="E1046" s="224">
        <v>62</v>
      </c>
      <c r="F1046" s="224">
        <v>62</v>
      </c>
      <c r="G1046" s="224">
        <v>0</v>
      </c>
      <c r="H1046" s="225" t="s">
        <v>543</v>
      </c>
    </row>
    <row r="1047" spans="1:8" s="13" customFormat="1" ht="14.25" customHeight="1" hidden="1" outlineLevel="1">
      <c r="A1047" s="25"/>
      <c r="B1047" s="43"/>
      <c r="C1047" s="27" t="s">
        <v>381</v>
      </c>
      <c r="D1047" s="224">
        <v>5</v>
      </c>
      <c r="E1047" s="224">
        <v>5</v>
      </c>
      <c r="F1047" s="224">
        <v>5</v>
      </c>
      <c r="G1047" s="224">
        <v>0</v>
      </c>
      <c r="H1047" s="225">
        <v>0.7</v>
      </c>
    </row>
    <row r="1048" spans="1:8" s="13" customFormat="1" ht="14.25" customHeight="1" hidden="1" outlineLevel="1">
      <c r="A1048" s="25"/>
      <c r="B1048" s="43"/>
      <c r="C1048" s="27" t="s">
        <v>404</v>
      </c>
      <c r="D1048" s="224">
        <v>300</v>
      </c>
      <c r="E1048" s="224">
        <v>47</v>
      </c>
      <c r="F1048" s="224">
        <v>47</v>
      </c>
      <c r="G1048" s="224">
        <v>0</v>
      </c>
      <c r="H1048" s="225">
        <v>1.6</v>
      </c>
    </row>
    <row r="1049" spans="1:8" s="13" customFormat="1" ht="14.25" customHeight="1" hidden="1" outlineLevel="1">
      <c r="A1049" s="25"/>
      <c r="B1049" s="43"/>
      <c r="C1049" s="27" t="s">
        <v>406</v>
      </c>
      <c r="D1049" s="224">
        <v>500</v>
      </c>
      <c r="E1049" s="224">
        <v>110</v>
      </c>
      <c r="F1049" s="224">
        <v>110</v>
      </c>
      <c r="G1049" s="224">
        <v>0</v>
      </c>
      <c r="H1049" s="225">
        <v>1.7</v>
      </c>
    </row>
    <row r="1050" spans="1:8" s="13" customFormat="1" ht="14.25" customHeight="1" hidden="1" outlineLevel="1">
      <c r="A1050" s="25"/>
      <c r="B1050" s="43"/>
      <c r="C1050" s="27" t="s">
        <v>411</v>
      </c>
      <c r="D1050" s="224">
        <v>600</v>
      </c>
      <c r="E1050" s="224">
        <v>106</v>
      </c>
      <c r="F1050" s="224">
        <v>106</v>
      </c>
      <c r="G1050" s="224">
        <v>0</v>
      </c>
      <c r="H1050" s="225">
        <v>2.5</v>
      </c>
    </row>
    <row r="1051" spans="1:8" s="13" customFormat="1" ht="14.25" customHeight="1" hidden="1" outlineLevel="1">
      <c r="A1051" s="25"/>
      <c r="B1051" s="43"/>
      <c r="C1051" s="27" t="s">
        <v>542</v>
      </c>
      <c r="D1051" s="224">
        <v>200</v>
      </c>
      <c r="E1051" s="224">
        <v>42</v>
      </c>
      <c r="F1051" s="224">
        <v>42</v>
      </c>
      <c r="G1051" s="224">
        <v>0</v>
      </c>
      <c r="H1051" s="225">
        <v>2.4</v>
      </c>
    </row>
    <row r="1052" spans="1:8" s="13" customFormat="1" ht="14.25" customHeight="1" hidden="1" outlineLevel="1">
      <c r="A1052" s="25"/>
      <c r="B1052" s="43"/>
      <c r="C1052" s="27" t="s">
        <v>581</v>
      </c>
      <c r="D1052" s="224">
        <v>0</v>
      </c>
      <c r="E1052" s="224">
        <v>130</v>
      </c>
      <c r="F1052" s="224">
        <v>130</v>
      </c>
      <c r="G1052" s="224">
        <v>0</v>
      </c>
      <c r="H1052" s="225">
        <v>1.5</v>
      </c>
    </row>
    <row r="1053" spans="1:8" s="13" customFormat="1" ht="14.25" customHeight="1" hidden="1" outlineLevel="1">
      <c r="A1053" s="25"/>
      <c r="B1053" s="212" t="s">
        <v>98</v>
      </c>
      <c r="C1053" s="189" t="s">
        <v>691</v>
      </c>
      <c r="D1053" s="224">
        <v>20</v>
      </c>
      <c r="E1053" s="224">
        <v>6</v>
      </c>
      <c r="F1053" s="224">
        <v>6</v>
      </c>
      <c r="G1053" s="224"/>
      <c r="H1053" s="262">
        <v>0.4</v>
      </c>
    </row>
    <row r="1054" spans="1:8" s="13" customFormat="1" ht="14.25" customHeight="1" hidden="1" outlineLevel="1">
      <c r="A1054" s="25"/>
      <c r="B1054" s="43"/>
      <c r="C1054" s="189" t="s">
        <v>676</v>
      </c>
      <c r="D1054" s="224">
        <v>260</v>
      </c>
      <c r="E1054" s="224">
        <v>260</v>
      </c>
      <c r="F1054" s="224">
        <v>260</v>
      </c>
      <c r="G1054" s="224"/>
      <c r="H1054" s="225">
        <v>1.3</v>
      </c>
    </row>
    <row r="1055" spans="1:8" s="13" customFormat="1" ht="14.25" customHeight="1" hidden="1" outlineLevel="1">
      <c r="A1055" s="25"/>
      <c r="B1055" s="43"/>
      <c r="C1055" s="189" t="s">
        <v>702</v>
      </c>
      <c r="D1055" s="224">
        <v>19</v>
      </c>
      <c r="E1055" s="154">
        <v>18</v>
      </c>
      <c r="F1055" s="154">
        <v>18</v>
      </c>
      <c r="G1055" s="154"/>
      <c r="H1055" s="155">
        <v>1.35</v>
      </c>
    </row>
    <row r="1056" spans="1:8" s="13" customFormat="1" ht="14.25" customHeight="1" hidden="1" outlineLevel="1">
      <c r="A1056" s="25"/>
      <c r="B1056" s="43"/>
      <c r="C1056" s="189" t="s">
        <v>688</v>
      </c>
      <c r="D1056" s="224">
        <v>11</v>
      </c>
      <c r="E1056" s="154">
        <v>10</v>
      </c>
      <c r="F1056" s="154">
        <v>10</v>
      </c>
      <c r="G1056" s="154"/>
      <c r="H1056" s="155">
        <v>0.5</v>
      </c>
    </row>
    <row r="1057" spans="1:8" s="13" customFormat="1" ht="14.25" customHeight="1" hidden="1" outlineLevel="1">
      <c r="A1057" s="25"/>
      <c r="B1057" s="43"/>
      <c r="C1057" s="189" t="s">
        <v>665</v>
      </c>
      <c r="D1057" s="224">
        <v>46</v>
      </c>
      <c r="E1057" s="224">
        <v>30</v>
      </c>
      <c r="F1057" s="224">
        <v>30</v>
      </c>
      <c r="G1057" s="224"/>
      <c r="H1057" s="225">
        <v>0.5</v>
      </c>
    </row>
    <row r="1058" spans="1:8" s="13" customFormat="1" ht="14.25" customHeight="1" hidden="1" outlineLevel="1">
      <c r="A1058" s="25"/>
      <c r="B1058" s="43"/>
      <c r="C1058" s="27" t="s">
        <v>671</v>
      </c>
      <c r="D1058" s="224">
        <v>280</v>
      </c>
      <c r="E1058" s="154">
        <v>280</v>
      </c>
      <c r="F1058" s="154">
        <v>280</v>
      </c>
      <c r="G1058" s="154"/>
      <c r="H1058" s="155">
        <v>0.7</v>
      </c>
    </row>
    <row r="1059" spans="1:8" s="13" customFormat="1" ht="14.25" customHeight="1" hidden="1" outlineLevel="1">
      <c r="A1059" s="25"/>
      <c r="B1059" s="43"/>
      <c r="C1059" s="27" t="s">
        <v>672</v>
      </c>
      <c r="D1059" s="224">
        <v>32</v>
      </c>
      <c r="E1059" s="154">
        <v>32</v>
      </c>
      <c r="F1059" s="154">
        <v>32</v>
      </c>
      <c r="G1059" s="154"/>
      <c r="H1059" s="155">
        <v>0.85</v>
      </c>
    </row>
    <row r="1060" spans="1:8" s="13" customFormat="1" ht="14.25" customHeight="1" hidden="1" outlineLevel="1">
      <c r="A1060" s="25"/>
      <c r="B1060" s="43"/>
      <c r="C1060" s="27" t="s">
        <v>708</v>
      </c>
      <c r="D1060" s="224">
        <v>140</v>
      </c>
      <c r="E1060" s="154">
        <v>38</v>
      </c>
      <c r="F1060" s="154">
        <v>38</v>
      </c>
      <c r="G1060" s="154"/>
      <c r="H1060" s="155">
        <v>1.4</v>
      </c>
    </row>
    <row r="1061" spans="1:8" s="13" customFormat="1" ht="14.25" customHeight="1" collapsed="1">
      <c r="A1061" s="19" t="s">
        <v>310</v>
      </c>
      <c r="B1061" s="20" t="s">
        <v>91</v>
      </c>
      <c r="C1061" s="60"/>
      <c r="D1061" s="131">
        <f>SUM(D1062:D1079)</f>
        <v>3671</v>
      </c>
      <c r="E1061" s="131">
        <f>SUM(E1062:E1079)</f>
        <v>2045</v>
      </c>
      <c r="F1061" s="131">
        <f>SUM(F1062:F1079)</f>
        <v>1845</v>
      </c>
      <c r="G1061" s="131">
        <f>SUM(G1062:G1079)</f>
        <v>102</v>
      </c>
      <c r="H1061" s="132"/>
    </row>
    <row r="1062" spans="1:8" s="13" customFormat="1" ht="14.25" customHeight="1" hidden="1" outlineLevel="1">
      <c r="A1062" s="25"/>
      <c r="B1062" s="196" t="s">
        <v>168</v>
      </c>
      <c r="C1062" s="189" t="s">
        <v>413</v>
      </c>
      <c r="D1062" s="224">
        <v>100</v>
      </c>
      <c r="E1062" s="154">
        <v>42</v>
      </c>
      <c r="F1062" s="154">
        <v>42</v>
      </c>
      <c r="G1062" s="154"/>
      <c r="H1062" s="155">
        <v>1</v>
      </c>
    </row>
    <row r="1063" spans="1:8" s="13" customFormat="1" ht="14.25" customHeight="1" hidden="1" outlineLevel="1">
      <c r="A1063" s="25"/>
      <c r="B1063" s="43" t="s">
        <v>260</v>
      </c>
      <c r="C1063" s="189" t="s">
        <v>414</v>
      </c>
      <c r="D1063" s="224">
        <v>230</v>
      </c>
      <c r="E1063" s="154">
        <v>160</v>
      </c>
      <c r="F1063" s="154">
        <v>160</v>
      </c>
      <c r="G1063" s="154"/>
      <c r="H1063" s="190">
        <v>0.5</v>
      </c>
    </row>
    <row r="1064" spans="1:8" s="13" customFormat="1" ht="14.25" customHeight="1" hidden="1" outlineLevel="1">
      <c r="A1064" s="25"/>
      <c r="B1064" s="43"/>
      <c r="C1064" s="189" t="s">
        <v>402</v>
      </c>
      <c r="D1064" s="224">
        <v>300</v>
      </c>
      <c r="E1064" s="154">
        <v>90</v>
      </c>
      <c r="F1064" s="154">
        <v>90</v>
      </c>
      <c r="G1064" s="154"/>
      <c r="H1064" s="190">
        <v>0.9</v>
      </c>
    </row>
    <row r="1065" spans="1:8" s="13" customFormat="1" ht="14.25" customHeight="1" hidden="1" outlineLevel="1">
      <c r="A1065" s="25"/>
      <c r="B1065" s="43"/>
      <c r="C1065" s="189" t="s">
        <v>403</v>
      </c>
      <c r="D1065" s="224">
        <v>501</v>
      </c>
      <c r="E1065" s="154">
        <v>206</v>
      </c>
      <c r="F1065" s="154">
        <v>206</v>
      </c>
      <c r="G1065" s="154"/>
      <c r="H1065" s="190">
        <v>0.55</v>
      </c>
    </row>
    <row r="1066" spans="1:8" s="13" customFormat="1" ht="14.25" customHeight="1" hidden="1" outlineLevel="1">
      <c r="A1066" s="25"/>
      <c r="B1066" s="43"/>
      <c r="C1066" s="189" t="s">
        <v>411</v>
      </c>
      <c r="D1066" s="224">
        <v>546</v>
      </c>
      <c r="E1066" s="154">
        <v>188</v>
      </c>
      <c r="F1066" s="154">
        <v>108</v>
      </c>
      <c r="G1066" s="154">
        <v>80</v>
      </c>
      <c r="H1066" s="190">
        <v>1.59468085106383</v>
      </c>
    </row>
    <row r="1067" spans="1:8" s="13" customFormat="1" ht="14.25" customHeight="1" hidden="1" outlineLevel="1">
      <c r="A1067" s="25"/>
      <c r="B1067" s="43"/>
      <c r="C1067" s="189" t="s">
        <v>551</v>
      </c>
      <c r="D1067" s="224">
        <v>250</v>
      </c>
      <c r="E1067" s="154">
        <v>200</v>
      </c>
      <c r="F1067" s="154">
        <v>200</v>
      </c>
      <c r="G1067" s="154"/>
      <c r="H1067" s="190">
        <v>2.5</v>
      </c>
    </row>
    <row r="1068" spans="1:8" s="13" customFormat="1" ht="14.25" customHeight="1" hidden="1" outlineLevel="1">
      <c r="A1068" s="25"/>
      <c r="B1068" s="43"/>
      <c r="C1068" s="189" t="s">
        <v>366</v>
      </c>
      <c r="D1068" s="224">
        <v>59</v>
      </c>
      <c r="E1068" s="154">
        <v>53</v>
      </c>
      <c r="F1068" s="154">
        <v>53</v>
      </c>
      <c r="G1068" s="154"/>
      <c r="H1068" s="190">
        <v>1</v>
      </c>
    </row>
    <row r="1069" spans="1:8" s="13" customFormat="1" ht="14.25" customHeight="1" hidden="1" outlineLevel="1">
      <c r="A1069" s="25"/>
      <c r="B1069" s="43"/>
      <c r="C1069" s="189" t="s">
        <v>366</v>
      </c>
      <c r="D1069" s="224">
        <v>561</v>
      </c>
      <c r="E1069" s="154">
        <v>280</v>
      </c>
      <c r="F1069" s="154">
        <v>280</v>
      </c>
      <c r="G1069" s="154"/>
      <c r="H1069" s="190">
        <v>0.4632142857142857</v>
      </c>
    </row>
    <row r="1070" spans="1:8" s="13" customFormat="1" ht="14.25" customHeight="1" hidden="1" outlineLevel="1">
      <c r="A1070" s="25"/>
      <c r="B1070" s="43"/>
      <c r="C1070" s="189" t="s">
        <v>385</v>
      </c>
      <c r="D1070" s="224">
        <v>33</v>
      </c>
      <c r="E1070" s="154">
        <v>33</v>
      </c>
      <c r="F1070" s="154">
        <v>33</v>
      </c>
      <c r="G1070" s="154"/>
      <c r="H1070" s="190">
        <v>0.6</v>
      </c>
    </row>
    <row r="1071" spans="1:8" s="13" customFormat="1" ht="14.25" customHeight="1" hidden="1" outlineLevel="1">
      <c r="A1071" s="25"/>
      <c r="B1071" s="43"/>
      <c r="C1071" s="189" t="s">
        <v>373</v>
      </c>
      <c r="D1071" s="224">
        <v>100</v>
      </c>
      <c r="E1071" s="154">
        <v>98</v>
      </c>
      <c r="F1071" s="154"/>
      <c r="G1071" s="154"/>
      <c r="H1071" s="190">
        <v>0.5</v>
      </c>
    </row>
    <row r="1072" spans="1:8" s="13" customFormat="1" ht="14.25" customHeight="1" hidden="1" outlineLevel="1">
      <c r="A1072" s="25"/>
      <c r="B1072" s="43"/>
      <c r="C1072" s="189" t="s">
        <v>415</v>
      </c>
      <c r="D1072" s="224">
        <v>240</v>
      </c>
      <c r="E1072" s="154">
        <v>230</v>
      </c>
      <c r="F1072" s="154">
        <v>230</v>
      </c>
      <c r="G1072" s="154"/>
      <c r="H1072" s="190">
        <v>2.5</v>
      </c>
    </row>
    <row r="1073" spans="1:8" s="13" customFormat="1" ht="14.25" customHeight="1" hidden="1" outlineLevel="1">
      <c r="A1073" s="25"/>
      <c r="B1073" s="26" t="s">
        <v>248</v>
      </c>
      <c r="C1073" s="189" t="s">
        <v>413</v>
      </c>
      <c r="D1073" s="224">
        <v>20</v>
      </c>
      <c r="E1073" s="154">
        <v>9</v>
      </c>
      <c r="F1073" s="154">
        <v>9</v>
      </c>
      <c r="G1073" s="154">
        <v>0</v>
      </c>
      <c r="H1073" s="155" t="s">
        <v>575</v>
      </c>
    </row>
    <row r="1074" spans="1:8" s="13" customFormat="1" ht="14.25" customHeight="1" hidden="1" outlineLevel="1">
      <c r="A1074" s="25"/>
      <c r="B1074" s="43"/>
      <c r="C1074" s="189" t="s">
        <v>404</v>
      </c>
      <c r="D1074" s="224">
        <v>381</v>
      </c>
      <c r="E1074" s="154">
        <v>52</v>
      </c>
      <c r="F1074" s="154">
        <v>52</v>
      </c>
      <c r="G1074" s="154">
        <v>0</v>
      </c>
      <c r="H1074" s="155" t="s">
        <v>576</v>
      </c>
    </row>
    <row r="1075" spans="1:8" s="13" customFormat="1" ht="14.25" customHeight="1" hidden="1" outlineLevel="1">
      <c r="A1075" s="25"/>
      <c r="B1075" s="43"/>
      <c r="C1075" s="189" t="s">
        <v>406</v>
      </c>
      <c r="D1075" s="224">
        <v>63</v>
      </c>
      <c r="E1075" s="154">
        <v>55</v>
      </c>
      <c r="F1075" s="154">
        <v>55</v>
      </c>
      <c r="G1075" s="154">
        <v>0</v>
      </c>
      <c r="H1075" s="155">
        <v>2.8</v>
      </c>
    </row>
    <row r="1076" spans="1:8" s="13" customFormat="1" ht="14.25" customHeight="1" hidden="1" outlineLevel="1">
      <c r="A1076" s="25"/>
      <c r="B1076" s="43"/>
      <c r="C1076" s="189" t="s">
        <v>371</v>
      </c>
      <c r="D1076" s="224">
        <v>0</v>
      </c>
      <c r="E1076" s="154">
        <v>94</v>
      </c>
      <c r="F1076" s="154">
        <v>94</v>
      </c>
      <c r="G1076" s="154">
        <v>0</v>
      </c>
      <c r="H1076" s="155">
        <v>1.4</v>
      </c>
    </row>
    <row r="1077" spans="1:8" s="13" customFormat="1" ht="14.25" customHeight="1" hidden="1" outlineLevel="1">
      <c r="A1077" s="25"/>
      <c r="B1077" s="212" t="s">
        <v>98</v>
      </c>
      <c r="C1077" s="189" t="s">
        <v>688</v>
      </c>
      <c r="D1077" s="224">
        <v>200</v>
      </c>
      <c r="E1077" s="154">
        <v>200</v>
      </c>
      <c r="F1077" s="154">
        <v>200</v>
      </c>
      <c r="G1077" s="154"/>
      <c r="H1077" s="155">
        <v>0.85</v>
      </c>
    </row>
    <row r="1078" spans="1:8" s="13" customFormat="1" ht="14.25" customHeight="1" hidden="1" outlineLevel="1">
      <c r="A1078" s="25"/>
      <c r="B1078" s="43"/>
      <c r="C1078" s="189" t="s">
        <v>672</v>
      </c>
      <c r="D1078" s="253">
        <v>33</v>
      </c>
      <c r="E1078" s="28">
        <v>33</v>
      </c>
      <c r="F1078" s="28">
        <v>33</v>
      </c>
      <c r="G1078" s="28"/>
      <c r="H1078" s="352">
        <v>1.75</v>
      </c>
    </row>
    <row r="1079" spans="1:8" s="13" customFormat="1" ht="14.25" customHeight="1" hidden="1" outlineLevel="1">
      <c r="A1079" s="38"/>
      <c r="B1079" s="44"/>
      <c r="C1079" s="128" t="s">
        <v>690</v>
      </c>
      <c r="D1079" s="259">
        <v>54</v>
      </c>
      <c r="E1079" s="157">
        <v>22</v>
      </c>
      <c r="F1079" s="157"/>
      <c r="G1079" s="157">
        <v>22</v>
      </c>
      <c r="H1079" s="158">
        <v>2.5</v>
      </c>
    </row>
    <row r="1080" spans="1:8" s="13" customFormat="1" ht="14.25" customHeight="1" collapsed="1">
      <c r="A1080" s="19" t="s">
        <v>311</v>
      </c>
      <c r="B1080" s="20" t="s">
        <v>227</v>
      </c>
      <c r="C1080" s="184"/>
      <c r="D1080" s="281">
        <f>SUM(D1081:D1084)</f>
        <v>188</v>
      </c>
      <c r="E1080" s="281">
        <f>SUM(E1081:E1084)</f>
        <v>171</v>
      </c>
      <c r="F1080" s="281">
        <f>SUM(F1081:F1084)</f>
        <v>171</v>
      </c>
      <c r="G1080" s="281">
        <f>SUM(G1081:G1084)</f>
        <v>0</v>
      </c>
      <c r="H1080" s="200"/>
    </row>
    <row r="1081" spans="1:8" s="13" customFormat="1" ht="14.25" customHeight="1" hidden="1" outlineLevel="1">
      <c r="A1081" s="36"/>
      <c r="B1081" s="55" t="s">
        <v>260</v>
      </c>
      <c r="C1081" s="266" t="s">
        <v>367</v>
      </c>
      <c r="D1081" s="267">
        <v>68</v>
      </c>
      <c r="E1081" s="268">
        <v>50</v>
      </c>
      <c r="F1081" s="268">
        <v>50</v>
      </c>
      <c r="G1081" s="268"/>
      <c r="H1081" s="160">
        <v>9</v>
      </c>
    </row>
    <row r="1082" spans="1:8" s="13" customFormat="1" ht="14.25" customHeight="1" hidden="1" outlineLevel="1">
      <c r="A1082" s="36"/>
      <c r="B1082" s="37"/>
      <c r="C1082" s="266" t="s">
        <v>563</v>
      </c>
      <c r="D1082" s="267">
        <v>40</v>
      </c>
      <c r="E1082" s="268">
        <v>40</v>
      </c>
      <c r="F1082" s="268">
        <v>40</v>
      </c>
      <c r="G1082" s="268"/>
      <c r="H1082" s="160">
        <v>3</v>
      </c>
    </row>
    <row r="1083" spans="1:8" s="13" customFormat="1" ht="14.25" customHeight="1" hidden="1" outlineLevel="1">
      <c r="A1083" s="36"/>
      <c r="B1083" s="37"/>
      <c r="C1083" s="266" t="s">
        <v>743</v>
      </c>
      <c r="D1083" s="267">
        <v>80</v>
      </c>
      <c r="E1083" s="268">
        <v>80</v>
      </c>
      <c r="F1083" s="268">
        <v>80</v>
      </c>
      <c r="G1083" s="268"/>
      <c r="H1083" s="160">
        <v>3</v>
      </c>
    </row>
    <row r="1084" spans="1:8" s="13" customFormat="1" ht="14.25" customHeight="1" hidden="1" outlineLevel="1">
      <c r="A1084" s="38"/>
      <c r="B1084" s="39" t="s">
        <v>248</v>
      </c>
      <c r="C1084" s="128" t="s">
        <v>396</v>
      </c>
      <c r="D1084" s="259">
        <v>0</v>
      </c>
      <c r="E1084" s="157">
        <v>1</v>
      </c>
      <c r="F1084" s="157">
        <v>1</v>
      </c>
      <c r="G1084" s="157">
        <v>0</v>
      </c>
      <c r="H1084" s="158">
        <v>1</v>
      </c>
    </row>
    <row r="1085" spans="1:8" s="13" customFormat="1" ht="14.25" customHeight="1" collapsed="1">
      <c r="A1085" s="19" t="s">
        <v>312</v>
      </c>
      <c r="B1085" s="20" t="s">
        <v>70</v>
      </c>
      <c r="C1085" s="60"/>
      <c r="D1085" s="131">
        <f>SUM(D1086:D1104)</f>
        <v>2827</v>
      </c>
      <c r="E1085" s="131">
        <f>SUM(E1086:E1104)</f>
        <v>2157</v>
      </c>
      <c r="F1085" s="131">
        <f>SUM(F1086:F1104)</f>
        <v>2048</v>
      </c>
      <c r="G1085" s="131">
        <f>SUM(G1086:G1104)</f>
        <v>35</v>
      </c>
      <c r="H1085" s="132"/>
    </row>
    <row r="1086" spans="1:8" s="13" customFormat="1" ht="14.25" customHeight="1" hidden="1" outlineLevel="1">
      <c r="A1086" s="25"/>
      <c r="B1086" s="196" t="s">
        <v>168</v>
      </c>
      <c r="C1086" s="189" t="s">
        <v>401</v>
      </c>
      <c r="D1086" s="253">
        <v>200</v>
      </c>
      <c r="E1086" s="28">
        <v>53</v>
      </c>
      <c r="F1086" s="28">
        <v>53</v>
      </c>
      <c r="G1086" s="28"/>
      <c r="H1086" s="352">
        <v>2.2</v>
      </c>
    </row>
    <row r="1087" spans="1:8" s="13" customFormat="1" ht="14.25" customHeight="1" hidden="1" outlineLevel="1">
      <c r="A1087" s="25"/>
      <c r="B1087" s="208" t="s">
        <v>194</v>
      </c>
      <c r="C1087" s="189" t="s">
        <v>414</v>
      </c>
      <c r="D1087" s="253">
        <v>411</v>
      </c>
      <c r="E1087" s="28">
        <v>411</v>
      </c>
      <c r="F1087" s="28">
        <v>392</v>
      </c>
      <c r="G1087" s="28">
        <v>0</v>
      </c>
      <c r="H1087" s="352">
        <v>1</v>
      </c>
    </row>
    <row r="1088" spans="1:8" s="13" customFormat="1" ht="14.25" customHeight="1" hidden="1" outlineLevel="1">
      <c r="A1088" s="25"/>
      <c r="B1088" s="43"/>
      <c r="C1088" s="189" t="s">
        <v>366</v>
      </c>
      <c r="D1088" s="253">
        <v>82</v>
      </c>
      <c r="E1088" s="28">
        <v>82</v>
      </c>
      <c r="F1088" s="28">
        <v>68</v>
      </c>
      <c r="G1088" s="28">
        <v>0</v>
      </c>
      <c r="H1088" s="352">
        <v>0.8</v>
      </c>
    </row>
    <row r="1089" spans="1:8" s="13" customFormat="1" ht="14.25" customHeight="1" hidden="1" outlineLevel="1">
      <c r="A1089" s="25"/>
      <c r="B1089" s="43"/>
      <c r="C1089" s="189" t="s">
        <v>404</v>
      </c>
      <c r="D1089" s="253">
        <v>145</v>
      </c>
      <c r="E1089" s="28">
        <v>145</v>
      </c>
      <c r="F1089" s="28">
        <v>104</v>
      </c>
      <c r="G1089" s="28">
        <v>0</v>
      </c>
      <c r="H1089" s="352">
        <v>1.4275862068965517</v>
      </c>
    </row>
    <row r="1090" spans="1:8" s="13" customFormat="1" ht="14.25" customHeight="1" hidden="1" outlineLevel="1">
      <c r="A1090" s="25"/>
      <c r="B1090" s="43" t="s">
        <v>260</v>
      </c>
      <c r="C1090" s="189" t="s">
        <v>414</v>
      </c>
      <c r="D1090" s="253">
        <v>180</v>
      </c>
      <c r="E1090" s="28">
        <v>180</v>
      </c>
      <c r="F1090" s="28">
        <v>180</v>
      </c>
      <c r="G1090" s="28"/>
      <c r="H1090" s="352">
        <v>1</v>
      </c>
    </row>
    <row r="1091" spans="1:8" s="13" customFormat="1" ht="14.25" customHeight="1" hidden="1" outlineLevel="1">
      <c r="A1091" s="25"/>
      <c r="B1091" s="43"/>
      <c r="C1091" s="189" t="s">
        <v>385</v>
      </c>
      <c r="D1091" s="253">
        <v>210</v>
      </c>
      <c r="E1091" s="28">
        <v>115</v>
      </c>
      <c r="F1091" s="28">
        <v>115</v>
      </c>
      <c r="G1091" s="28"/>
      <c r="H1091" s="352">
        <v>0.8</v>
      </c>
    </row>
    <row r="1092" spans="1:8" s="13" customFormat="1" ht="14.25" customHeight="1" hidden="1" outlineLevel="1">
      <c r="A1092" s="25"/>
      <c r="B1092" s="43"/>
      <c r="C1092" s="189" t="s">
        <v>371</v>
      </c>
      <c r="D1092" s="253">
        <v>55</v>
      </c>
      <c r="E1092" s="28">
        <v>55</v>
      </c>
      <c r="F1092" s="28">
        <v>55</v>
      </c>
      <c r="G1092" s="28"/>
      <c r="H1092" s="352">
        <v>2.7</v>
      </c>
    </row>
    <row r="1093" spans="1:8" s="13" customFormat="1" ht="14.25" customHeight="1" hidden="1" outlineLevel="1">
      <c r="A1093" s="25"/>
      <c r="B1093" s="43"/>
      <c r="C1093" s="189" t="s">
        <v>406</v>
      </c>
      <c r="D1093" s="253">
        <v>70</v>
      </c>
      <c r="E1093" s="28">
        <v>35</v>
      </c>
      <c r="F1093" s="28">
        <v>35</v>
      </c>
      <c r="G1093" s="28"/>
      <c r="H1093" s="352">
        <v>0.9</v>
      </c>
    </row>
    <row r="1094" spans="1:8" s="13" customFormat="1" ht="14.25" customHeight="1" hidden="1" outlineLevel="1">
      <c r="A1094" s="25"/>
      <c r="B1094" s="26" t="s">
        <v>248</v>
      </c>
      <c r="C1094" s="189" t="s">
        <v>382</v>
      </c>
      <c r="D1094" s="253">
        <v>48</v>
      </c>
      <c r="E1094" s="28">
        <v>44</v>
      </c>
      <c r="F1094" s="28">
        <v>44</v>
      </c>
      <c r="G1094" s="28">
        <v>0</v>
      </c>
      <c r="H1094" s="352">
        <v>1.3</v>
      </c>
    </row>
    <row r="1095" spans="1:8" s="13" customFormat="1" ht="14.25" customHeight="1" hidden="1" outlineLevel="1">
      <c r="A1095" s="25"/>
      <c r="B1095" s="26"/>
      <c r="C1095" s="189" t="s">
        <v>414</v>
      </c>
      <c r="D1095" s="253">
        <v>439</v>
      </c>
      <c r="E1095" s="28">
        <v>375</v>
      </c>
      <c r="F1095" s="28">
        <v>375</v>
      </c>
      <c r="G1095" s="28">
        <v>0</v>
      </c>
      <c r="H1095" s="352" t="s">
        <v>580</v>
      </c>
    </row>
    <row r="1096" spans="1:8" s="13" customFormat="1" ht="14.25" customHeight="1" hidden="1" outlineLevel="1">
      <c r="A1096" s="25"/>
      <c r="B1096" s="26"/>
      <c r="C1096" s="189" t="s">
        <v>413</v>
      </c>
      <c r="D1096" s="253">
        <v>200</v>
      </c>
      <c r="E1096" s="28">
        <v>121</v>
      </c>
      <c r="F1096" s="28">
        <v>121</v>
      </c>
      <c r="G1096" s="28">
        <v>0</v>
      </c>
      <c r="H1096" s="352">
        <v>2.5</v>
      </c>
    </row>
    <row r="1097" spans="1:8" s="13" customFormat="1" ht="14.25" customHeight="1" hidden="1" outlineLevel="1">
      <c r="A1097" s="25"/>
      <c r="B1097" s="26"/>
      <c r="C1097" s="189" t="s">
        <v>416</v>
      </c>
      <c r="D1097" s="253">
        <v>10</v>
      </c>
      <c r="E1097" s="28">
        <v>10</v>
      </c>
      <c r="F1097" s="28">
        <v>10</v>
      </c>
      <c r="G1097" s="28">
        <v>0</v>
      </c>
      <c r="H1097" s="352">
        <v>3</v>
      </c>
    </row>
    <row r="1098" spans="1:8" s="13" customFormat="1" ht="14.25" customHeight="1" hidden="1" outlineLevel="1">
      <c r="A1098" s="25"/>
      <c r="B1098" s="43"/>
      <c r="C1098" s="189" t="s">
        <v>380</v>
      </c>
      <c r="D1098" s="253">
        <v>19</v>
      </c>
      <c r="E1098" s="28">
        <v>18</v>
      </c>
      <c r="F1098" s="28">
        <v>18</v>
      </c>
      <c r="G1098" s="28">
        <v>0</v>
      </c>
      <c r="H1098" s="352">
        <v>0.45</v>
      </c>
    </row>
    <row r="1099" spans="1:8" s="13" customFormat="1" ht="14.25" customHeight="1" hidden="1" outlineLevel="1">
      <c r="A1099" s="25"/>
      <c r="B1099" s="43"/>
      <c r="C1099" s="189" t="s">
        <v>366</v>
      </c>
      <c r="D1099" s="253">
        <v>250</v>
      </c>
      <c r="E1099" s="28">
        <v>180</v>
      </c>
      <c r="F1099" s="28">
        <v>180</v>
      </c>
      <c r="G1099" s="28">
        <v>0</v>
      </c>
      <c r="H1099" s="352">
        <v>0</v>
      </c>
    </row>
    <row r="1100" spans="1:8" s="13" customFormat="1" ht="14.25" customHeight="1" hidden="1" outlineLevel="1">
      <c r="A1100" s="25"/>
      <c r="B1100" s="212" t="s">
        <v>98</v>
      </c>
      <c r="C1100" s="27" t="s">
        <v>670</v>
      </c>
      <c r="D1100" s="224">
        <v>120</v>
      </c>
      <c r="E1100" s="154">
        <v>120</v>
      </c>
      <c r="F1100" s="154">
        <v>120</v>
      </c>
      <c r="G1100" s="154"/>
      <c r="H1100" s="155">
        <v>0.5</v>
      </c>
    </row>
    <row r="1101" spans="1:8" s="13" customFormat="1" ht="14.25" customHeight="1" hidden="1" outlineLevel="1">
      <c r="A1101" s="25"/>
      <c r="B1101" s="43"/>
      <c r="C1101" s="27" t="s">
        <v>677</v>
      </c>
      <c r="D1101" s="224">
        <v>100</v>
      </c>
      <c r="E1101" s="154">
        <v>93</v>
      </c>
      <c r="F1101" s="154">
        <v>71</v>
      </c>
      <c r="G1101" s="154">
        <v>22</v>
      </c>
      <c r="H1101" s="155">
        <v>1.4</v>
      </c>
    </row>
    <row r="1102" spans="1:8" s="13" customFormat="1" ht="14.25" customHeight="1" hidden="1" outlineLevel="1">
      <c r="A1102" s="25"/>
      <c r="B1102" s="43"/>
      <c r="C1102" s="27" t="s">
        <v>688</v>
      </c>
      <c r="D1102" s="224">
        <v>190</v>
      </c>
      <c r="E1102" s="224">
        <v>76</v>
      </c>
      <c r="F1102" s="224">
        <v>76</v>
      </c>
      <c r="G1102" s="224"/>
      <c r="H1102" s="262">
        <v>0.4</v>
      </c>
    </row>
    <row r="1103" spans="1:8" s="13" customFormat="1" ht="14.25" customHeight="1" hidden="1" outlineLevel="1">
      <c r="A1103" s="25"/>
      <c r="B1103" s="43"/>
      <c r="C1103" s="27" t="s">
        <v>678</v>
      </c>
      <c r="D1103" s="224">
        <v>48</v>
      </c>
      <c r="E1103" s="154">
        <v>31</v>
      </c>
      <c r="F1103" s="154">
        <v>31</v>
      </c>
      <c r="G1103" s="154"/>
      <c r="H1103" s="155">
        <v>1.5</v>
      </c>
    </row>
    <row r="1104" spans="1:8" s="13" customFormat="1" ht="14.25" customHeight="1" hidden="1" outlineLevel="1">
      <c r="A1104" s="38"/>
      <c r="B1104" s="44"/>
      <c r="C1104" s="40" t="s">
        <v>672</v>
      </c>
      <c r="D1104" s="259">
        <v>50</v>
      </c>
      <c r="E1104" s="157">
        <v>13</v>
      </c>
      <c r="F1104" s="157"/>
      <c r="G1104" s="157">
        <v>13</v>
      </c>
      <c r="H1104" s="158">
        <v>1.75</v>
      </c>
    </row>
    <row r="1105" spans="1:8" s="13" customFormat="1" ht="14.25" customHeight="1" collapsed="1">
      <c r="A1105" s="19" t="s">
        <v>313</v>
      </c>
      <c r="B1105" s="134" t="s">
        <v>342</v>
      </c>
      <c r="C1105" s="60"/>
      <c r="D1105" s="131">
        <f>SUM(D1106:D1106)</f>
        <v>45</v>
      </c>
      <c r="E1105" s="131">
        <f>SUM(E1106:E1106)</f>
        <v>45</v>
      </c>
      <c r="F1105" s="131">
        <f>SUM(F1106:F1106)</f>
        <v>45</v>
      </c>
      <c r="G1105" s="131">
        <f>SUM(G1106:G1106)</f>
        <v>0</v>
      </c>
      <c r="H1105" s="132"/>
    </row>
    <row r="1106" spans="1:8" s="13" customFormat="1" ht="14.25" customHeight="1" hidden="1" outlineLevel="1">
      <c r="A1106" s="38"/>
      <c r="B1106" s="202" t="s">
        <v>194</v>
      </c>
      <c r="C1106" s="40" t="s">
        <v>402</v>
      </c>
      <c r="D1106" s="259">
        <v>45</v>
      </c>
      <c r="E1106" s="259">
        <v>45</v>
      </c>
      <c r="F1106" s="259">
        <v>45</v>
      </c>
      <c r="G1106" s="259">
        <v>0</v>
      </c>
      <c r="H1106" s="130">
        <v>1.7</v>
      </c>
    </row>
    <row r="1107" spans="1:8" s="13" customFormat="1" ht="14.25" customHeight="1" collapsed="1">
      <c r="A1107" s="114" t="s">
        <v>314</v>
      </c>
      <c r="B1107" s="94" t="s">
        <v>719</v>
      </c>
      <c r="C1107" s="139"/>
      <c r="D1107" s="354">
        <f>SUM(D1108)</f>
        <v>30</v>
      </c>
      <c r="E1107" s="354">
        <f>SUM(E1108)</f>
        <v>30</v>
      </c>
      <c r="F1107" s="354">
        <f>SUM(F1108)</f>
        <v>30</v>
      </c>
      <c r="G1107" s="354">
        <f>SUM(G1108)</f>
        <v>0</v>
      </c>
      <c r="H1107" s="206"/>
    </row>
    <row r="1108" spans="1:8" s="13" customFormat="1" ht="14.25" customHeight="1" hidden="1" outlineLevel="1">
      <c r="A1108" s="38"/>
      <c r="B1108" s="127" t="s">
        <v>98</v>
      </c>
      <c r="C1108" s="40" t="s">
        <v>670</v>
      </c>
      <c r="D1108" s="259">
        <v>30</v>
      </c>
      <c r="E1108" s="157">
        <v>30</v>
      </c>
      <c r="F1108" s="157">
        <v>30</v>
      </c>
      <c r="G1108" s="157"/>
      <c r="H1108" s="158">
        <v>0.25</v>
      </c>
    </row>
    <row r="1109" spans="1:8" s="13" customFormat="1" ht="14.25" customHeight="1" collapsed="1">
      <c r="A1109" s="19" t="s">
        <v>315</v>
      </c>
      <c r="B1109" s="134" t="s">
        <v>77</v>
      </c>
      <c r="C1109" s="60"/>
      <c r="D1109" s="131">
        <f>SUM(D1110:D1114)</f>
        <v>248</v>
      </c>
      <c r="E1109" s="131">
        <f>SUM(E1110:E1114)</f>
        <v>177</v>
      </c>
      <c r="F1109" s="131">
        <f>SUM(F1110:F1114)</f>
        <v>148</v>
      </c>
      <c r="G1109" s="131">
        <f>SUM(G1110:G1114)</f>
        <v>18</v>
      </c>
      <c r="H1109" s="132"/>
    </row>
    <row r="1110" spans="1:8" s="13" customFormat="1" ht="14.25" customHeight="1" hidden="1" outlineLevel="1">
      <c r="A1110" s="25"/>
      <c r="B1110" s="208" t="s">
        <v>194</v>
      </c>
      <c r="C1110" s="27" t="s">
        <v>404</v>
      </c>
      <c r="D1110" s="224">
        <v>35</v>
      </c>
      <c r="E1110" s="154">
        <v>35</v>
      </c>
      <c r="F1110" s="154">
        <v>30</v>
      </c>
      <c r="G1110" s="154">
        <v>0</v>
      </c>
      <c r="H1110" s="155">
        <v>1.8</v>
      </c>
    </row>
    <row r="1111" spans="1:8" s="13" customFormat="1" ht="14.25" customHeight="1" hidden="1" outlineLevel="1">
      <c r="A1111" s="25"/>
      <c r="B1111" s="43"/>
      <c r="C1111" s="27"/>
      <c r="D1111" s="224">
        <v>88</v>
      </c>
      <c r="E1111" s="154">
        <v>88</v>
      </c>
      <c r="F1111" s="154">
        <v>82</v>
      </c>
      <c r="G1111" s="154">
        <v>0</v>
      </c>
      <c r="H1111" s="155">
        <v>2.4</v>
      </c>
    </row>
    <row r="1112" spans="1:8" s="13" customFormat="1" ht="14.25" customHeight="1" hidden="1" outlineLevel="1">
      <c r="A1112" s="25"/>
      <c r="B1112" s="43" t="s">
        <v>260</v>
      </c>
      <c r="C1112" s="27" t="s">
        <v>412</v>
      </c>
      <c r="D1112" s="224">
        <v>80</v>
      </c>
      <c r="E1112" s="154">
        <v>18</v>
      </c>
      <c r="F1112" s="154"/>
      <c r="G1112" s="154">
        <v>18</v>
      </c>
      <c r="H1112" s="155">
        <v>2.4</v>
      </c>
    </row>
    <row r="1113" spans="1:8" s="13" customFormat="1" ht="14.25" customHeight="1" hidden="1" outlineLevel="1">
      <c r="A1113" s="25"/>
      <c r="B1113" s="26" t="s">
        <v>248</v>
      </c>
      <c r="C1113" s="27" t="s">
        <v>403</v>
      </c>
      <c r="D1113" s="224">
        <v>24</v>
      </c>
      <c r="E1113" s="154">
        <v>15</v>
      </c>
      <c r="F1113" s="154">
        <v>15</v>
      </c>
      <c r="G1113" s="154">
        <v>0</v>
      </c>
      <c r="H1113" s="155">
        <v>3.2</v>
      </c>
    </row>
    <row r="1114" spans="1:8" s="13" customFormat="1" ht="14.25" customHeight="1" hidden="1" outlineLevel="1">
      <c r="A1114" s="25"/>
      <c r="B1114" s="212" t="s">
        <v>98</v>
      </c>
      <c r="C1114" s="27" t="s">
        <v>691</v>
      </c>
      <c r="D1114" s="224">
        <v>21</v>
      </c>
      <c r="E1114" s="154">
        <v>21</v>
      </c>
      <c r="F1114" s="154">
        <v>21</v>
      </c>
      <c r="G1114" s="154"/>
      <c r="H1114" s="155">
        <v>0.65</v>
      </c>
    </row>
    <row r="1115" spans="1:8" s="13" customFormat="1" ht="14.25" customHeight="1" collapsed="1">
      <c r="A1115" s="19" t="s">
        <v>316</v>
      </c>
      <c r="B1115" s="20" t="s">
        <v>744</v>
      </c>
      <c r="C1115" s="30"/>
      <c r="D1115" s="281">
        <f>SUM(D1116)</f>
        <v>76</v>
      </c>
      <c r="E1115" s="281">
        <f>SUM(E1116)</f>
        <v>76</v>
      </c>
      <c r="F1115" s="281">
        <f>SUM(F1116)</f>
        <v>76</v>
      </c>
      <c r="G1115" s="281">
        <f>SUM(G1116)</f>
        <v>0</v>
      </c>
      <c r="H1115" s="200"/>
    </row>
    <row r="1116" spans="1:8" s="13" customFormat="1" ht="14.25" customHeight="1" hidden="1" outlineLevel="1">
      <c r="A1116" s="38"/>
      <c r="B1116" s="44" t="s">
        <v>260</v>
      </c>
      <c r="C1116" s="40" t="s">
        <v>743</v>
      </c>
      <c r="D1116" s="259">
        <v>76</v>
      </c>
      <c r="E1116" s="157">
        <v>76</v>
      </c>
      <c r="F1116" s="157">
        <v>76</v>
      </c>
      <c r="G1116" s="157"/>
      <c r="H1116" s="158">
        <v>3</v>
      </c>
    </row>
    <row r="1117" spans="1:8" s="13" customFormat="1" ht="14.25" customHeight="1" collapsed="1">
      <c r="A1117" s="19" t="s">
        <v>317</v>
      </c>
      <c r="B1117" s="134" t="s">
        <v>117</v>
      </c>
      <c r="C1117" s="60"/>
      <c r="D1117" s="131">
        <f>SUM(D1118:D1128)</f>
        <v>1443</v>
      </c>
      <c r="E1117" s="131">
        <f>SUM(E1118:E1128)</f>
        <v>1073</v>
      </c>
      <c r="F1117" s="131">
        <f>SUM(F1118:F1128)</f>
        <v>649</v>
      </c>
      <c r="G1117" s="131">
        <f>SUM(G1118:G1128)</f>
        <v>0</v>
      </c>
      <c r="H1117" s="132"/>
    </row>
    <row r="1118" spans="1:8" s="13" customFormat="1" ht="14.25" customHeight="1" hidden="1" outlineLevel="1">
      <c r="A1118" s="25"/>
      <c r="B1118" s="196" t="s">
        <v>168</v>
      </c>
      <c r="C1118" s="27" t="s">
        <v>385</v>
      </c>
      <c r="D1118" s="224">
        <v>30</v>
      </c>
      <c r="E1118" s="154">
        <v>26</v>
      </c>
      <c r="F1118" s="154"/>
      <c r="G1118" s="154"/>
      <c r="H1118" s="155">
        <v>0.35</v>
      </c>
    </row>
    <row r="1119" spans="1:8" s="13" customFormat="1" ht="14.25" customHeight="1" hidden="1" outlineLevel="1">
      <c r="A1119" s="25"/>
      <c r="B1119" s="208" t="s">
        <v>194</v>
      </c>
      <c r="C1119" s="27"/>
      <c r="D1119" s="224">
        <v>300</v>
      </c>
      <c r="E1119" s="154">
        <v>120</v>
      </c>
      <c r="F1119" s="154">
        <v>0</v>
      </c>
      <c r="G1119" s="154">
        <v>0</v>
      </c>
      <c r="H1119" s="155">
        <v>1.2</v>
      </c>
    </row>
    <row r="1120" spans="1:8" s="13" customFormat="1" ht="14.25" customHeight="1" hidden="1" outlineLevel="1">
      <c r="A1120" s="25"/>
      <c r="B1120" s="43" t="s">
        <v>260</v>
      </c>
      <c r="C1120" s="27" t="s">
        <v>413</v>
      </c>
      <c r="D1120" s="224">
        <v>2</v>
      </c>
      <c r="E1120" s="154">
        <v>2</v>
      </c>
      <c r="F1120" s="154">
        <v>0</v>
      </c>
      <c r="G1120" s="154"/>
      <c r="H1120" s="155">
        <v>0.8</v>
      </c>
    </row>
    <row r="1121" spans="1:8" s="13" customFormat="1" ht="14.25" customHeight="1" hidden="1" outlineLevel="1">
      <c r="A1121" s="25"/>
      <c r="B1121" s="43"/>
      <c r="C1121" s="27" t="s">
        <v>416</v>
      </c>
      <c r="D1121" s="224">
        <v>221</v>
      </c>
      <c r="E1121" s="154">
        <v>35</v>
      </c>
      <c r="F1121" s="154">
        <v>0</v>
      </c>
      <c r="G1121" s="154"/>
      <c r="H1121" s="155">
        <v>3.4</v>
      </c>
    </row>
    <row r="1122" spans="1:8" s="13" customFormat="1" ht="14.25" customHeight="1" hidden="1" outlineLevel="1">
      <c r="A1122" s="25"/>
      <c r="B1122" s="43"/>
      <c r="C1122" s="27" t="s">
        <v>366</v>
      </c>
      <c r="D1122" s="224">
        <v>251</v>
      </c>
      <c r="E1122" s="154">
        <v>251</v>
      </c>
      <c r="F1122" s="154">
        <v>61</v>
      </c>
      <c r="G1122" s="154"/>
      <c r="H1122" s="190">
        <v>0.6215139442231076</v>
      </c>
    </row>
    <row r="1123" spans="1:8" s="13" customFormat="1" ht="14.25" customHeight="1" hidden="1" outlineLevel="1">
      <c r="A1123" s="25"/>
      <c r="B1123" s="43"/>
      <c r="C1123" s="27" t="s">
        <v>366</v>
      </c>
      <c r="D1123" s="224">
        <v>81</v>
      </c>
      <c r="E1123" s="154">
        <v>81</v>
      </c>
      <c r="F1123" s="154">
        <v>81</v>
      </c>
      <c r="G1123" s="154"/>
      <c r="H1123" s="190">
        <v>0.4</v>
      </c>
    </row>
    <row r="1124" spans="1:8" s="13" customFormat="1" ht="14.25" customHeight="1" hidden="1" outlineLevel="1">
      <c r="A1124" s="25"/>
      <c r="B1124" s="43"/>
      <c r="C1124" s="27" t="s">
        <v>373</v>
      </c>
      <c r="D1124" s="224">
        <v>42</v>
      </c>
      <c r="E1124" s="154">
        <v>42</v>
      </c>
      <c r="F1124" s="154">
        <v>0</v>
      </c>
      <c r="G1124" s="154"/>
      <c r="H1124" s="155">
        <v>0.8</v>
      </c>
    </row>
    <row r="1125" spans="1:8" s="13" customFormat="1" ht="14.25" customHeight="1" hidden="1" outlineLevel="1">
      <c r="A1125" s="25"/>
      <c r="B1125" s="43"/>
      <c r="C1125" s="27" t="s">
        <v>372</v>
      </c>
      <c r="D1125" s="224">
        <v>153</v>
      </c>
      <c r="E1125" s="154">
        <v>153</v>
      </c>
      <c r="F1125" s="154">
        <v>153</v>
      </c>
      <c r="G1125" s="154"/>
      <c r="H1125" s="155">
        <v>0.6</v>
      </c>
    </row>
    <row r="1126" spans="1:8" s="13" customFormat="1" ht="14.25" customHeight="1" hidden="1" outlineLevel="1">
      <c r="A1126" s="25"/>
      <c r="B1126" s="43"/>
      <c r="C1126" s="27" t="s">
        <v>401</v>
      </c>
      <c r="D1126" s="224">
        <v>189</v>
      </c>
      <c r="E1126" s="154">
        <v>189</v>
      </c>
      <c r="F1126" s="154">
        <v>180</v>
      </c>
      <c r="G1126" s="154"/>
      <c r="H1126" s="155">
        <v>1.5</v>
      </c>
    </row>
    <row r="1127" spans="1:8" s="13" customFormat="1" ht="14.25" customHeight="1" hidden="1" outlineLevel="1">
      <c r="A1127" s="25"/>
      <c r="B1127" s="212" t="s">
        <v>98</v>
      </c>
      <c r="C1127" s="27" t="s">
        <v>663</v>
      </c>
      <c r="D1127" s="224">
        <v>155</v>
      </c>
      <c r="E1127" s="154">
        <v>155</v>
      </c>
      <c r="F1127" s="154">
        <v>155</v>
      </c>
      <c r="G1127" s="154"/>
      <c r="H1127" s="155">
        <v>1.5</v>
      </c>
    </row>
    <row r="1128" spans="1:8" s="13" customFormat="1" ht="14.25" customHeight="1" hidden="1" outlineLevel="1">
      <c r="A1128" s="38"/>
      <c r="B1128" s="44"/>
      <c r="C1128" s="40" t="s">
        <v>668</v>
      </c>
      <c r="D1128" s="259">
        <v>19</v>
      </c>
      <c r="E1128" s="157">
        <v>19</v>
      </c>
      <c r="F1128" s="157">
        <v>19</v>
      </c>
      <c r="G1128" s="157"/>
      <c r="H1128" s="158">
        <v>1.5</v>
      </c>
    </row>
    <row r="1129" spans="1:8" s="13" customFormat="1" ht="14.25" customHeight="1" collapsed="1">
      <c r="A1129" s="19" t="s">
        <v>318</v>
      </c>
      <c r="B1129" s="20" t="s">
        <v>264</v>
      </c>
      <c r="C1129" s="60"/>
      <c r="D1129" s="78">
        <f>SUM(D1130:D1140)</f>
        <v>3179</v>
      </c>
      <c r="E1129" s="78">
        <f>SUM(E1130:E1140)</f>
        <v>1089</v>
      </c>
      <c r="F1129" s="78">
        <f>SUM(F1130:F1140)</f>
        <v>815</v>
      </c>
      <c r="G1129" s="78">
        <f>SUM(G1130:G1140)</f>
        <v>258</v>
      </c>
      <c r="H1129" s="61"/>
    </row>
    <row r="1130" spans="1:8" s="13" customFormat="1" ht="14.25" customHeight="1" hidden="1" outlineLevel="1">
      <c r="A1130" s="25"/>
      <c r="B1130" s="43" t="s">
        <v>260</v>
      </c>
      <c r="C1130" s="27" t="s">
        <v>414</v>
      </c>
      <c r="D1130" s="224">
        <v>28</v>
      </c>
      <c r="E1130" s="154">
        <v>24</v>
      </c>
      <c r="F1130" s="154">
        <v>24</v>
      </c>
      <c r="G1130" s="154"/>
      <c r="H1130" s="155">
        <v>0.3</v>
      </c>
    </row>
    <row r="1131" spans="1:8" s="13" customFormat="1" ht="14.25" customHeight="1" hidden="1" outlineLevel="1">
      <c r="A1131" s="25"/>
      <c r="B1131" s="43"/>
      <c r="C1131" s="27" t="s">
        <v>414</v>
      </c>
      <c r="D1131" s="224">
        <v>18</v>
      </c>
      <c r="E1131" s="154">
        <v>16</v>
      </c>
      <c r="F1131" s="154">
        <v>16</v>
      </c>
      <c r="G1131" s="154"/>
      <c r="H1131" s="155">
        <v>0.7</v>
      </c>
    </row>
    <row r="1132" spans="1:8" s="13" customFormat="1" ht="14.25" customHeight="1" hidden="1" outlineLevel="1">
      <c r="A1132" s="25"/>
      <c r="B1132" s="43"/>
      <c r="C1132" s="27" t="s">
        <v>403</v>
      </c>
      <c r="D1132" s="224">
        <v>12</v>
      </c>
      <c r="E1132" s="154">
        <v>12</v>
      </c>
      <c r="F1132" s="154">
        <v>12</v>
      </c>
      <c r="G1132" s="154"/>
      <c r="H1132" s="155">
        <v>1.4</v>
      </c>
    </row>
    <row r="1133" spans="1:8" s="13" customFormat="1" ht="14.25" customHeight="1" hidden="1" outlineLevel="1">
      <c r="A1133" s="25"/>
      <c r="B1133" s="43"/>
      <c r="C1133" s="27" t="s">
        <v>406</v>
      </c>
      <c r="D1133" s="224">
        <v>300</v>
      </c>
      <c r="E1133" s="154">
        <v>100</v>
      </c>
      <c r="F1133" s="154"/>
      <c r="G1133" s="154">
        <v>100</v>
      </c>
      <c r="H1133" s="155">
        <v>2.4</v>
      </c>
    </row>
    <row r="1134" spans="1:8" s="13" customFormat="1" ht="14.25" customHeight="1" hidden="1" outlineLevel="1">
      <c r="A1134" s="25"/>
      <c r="B1134" s="43"/>
      <c r="C1134" s="27" t="s">
        <v>411</v>
      </c>
      <c r="D1134" s="224">
        <v>80</v>
      </c>
      <c r="E1134" s="154">
        <v>58</v>
      </c>
      <c r="F1134" s="154"/>
      <c r="G1134" s="154">
        <v>58</v>
      </c>
      <c r="H1134" s="155">
        <v>2.7</v>
      </c>
    </row>
    <row r="1135" spans="1:8" s="13" customFormat="1" ht="14.25" customHeight="1" hidden="1" outlineLevel="1">
      <c r="A1135" s="25"/>
      <c r="B1135" s="43"/>
      <c r="C1135" s="27" t="s">
        <v>375</v>
      </c>
      <c r="D1135" s="224">
        <v>1900</v>
      </c>
      <c r="E1135" s="154">
        <v>100</v>
      </c>
      <c r="F1135" s="154"/>
      <c r="G1135" s="154">
        <v>100</v>
      </c>
      <c r="H1135" s="155">
        <v>3.9</v>
      </c>
    </row>
    <row r="1136" spans="1:8" s="13" customFormat="1" ht="14.25" customHeight="1" hidden="1" outlineLevel="1">
      <c r="A1136" s="25"/>
      <c r="B1136" s="43"/>
      <c r="C1136" s="27" t="s">
        <v>385</v>
      </c>
      <c r="D1136" s="224">
        <v>20</v>
      </c>
      <c r="E1136" s="154">
        <v>16</v>
      </c>
      <c r="F1136" s="154"/>
      <c r="G1136" s="154"/>
      <c r="H1136" s="155">
        <v>0.8</v>
      </c>
    </row>
    <row r="1137" spans="1:8" s="13" customFormat="1" ht="14.25" customHeight="1" hidden="1" outlineLevel="1">
      <c r="A1137" s="25"/>
      <c r="B1137" s="43"/>
      <c r="C1137" s="27" t="s">
        <v>379</v>
      </c>
      <c r="D1137" s="224">
        <v>66</v>
      </c>
      <c r="E1137" s="154">
        <v>52</v>
      </c>
      <c r="F1137" s="154">
        <v>52</v>
      </c>
      <c r="G1137" s="154"/>
      <c r="H1137" s="155">
        <v>0.5</v>
      </c>
    </row>
    <row r="1138" spans="1:8" s="13" customFormat="1" ht="14.25" customHeight="1" hidden="1" outlineLevel="1">
      <c r="A1138" s="25"/>
      <c r="B1138" s="43"/>
      <c r="C1138" s="27" t="s">
        <v>372</v>
      </c>
      <c r="D1138" s="224">
        <v>400</v>
      </c>
      <c r="E1138" s="154">
        <v>356</v>
      </c>
      <c r="F1138" s="154">
        <v>356</v>
      </c>
      <c r="G1138" s="154"/>
      <c r="H1138" s="155">
        <v>0.4</v>
      </c>
    </row>
    <row r="1139" spans="1:8" s="13" customFormat="1" ht="14.25" customHeight="1" hidden="1" outlineLevel="1">
      <c r="A1139" s="25"/>
      <c r="B1139" s="212" t="s">
        <v>98</v>
      </c>
      <c r="C1139" s="27" t="s">
        <v>663</v>
      </c>
      <c r="D1139" s="224">
        <v>124</v>
      </c>
      <c r="E1139" s="154">
        <v>124</v>
      </c>
      <c r="F1139" s="154">
        <v>124</v>
      </c>
      <c r="G1139" s="154"/>
      <c r="H1139" s="155">
        <v>1.5</v>
      </c>
    </row>
    <row r="1140" spans="1:8" s="13" customFormat="1" ht="14.25" customHeight="1" hidden="1" outlineLevel="1">
      <c r="A1140" s="38"/>
      <c r="B1140" s="44"/>
      <c r="C1140" s="40" t="s">
        <v>677</v>
      </c>
      <c r="D1140" s="259">
        <v>231</v>
      </c>
      <c r="E1140" s="157">
        <v>231</v>
      </c>
      <c r="F1140" s="157">
        <v>231</v>
      </c>
      <c r="G1140" s="157"/>
      <c r="H1140" s="158">
        <v>2</v>
      </c>
    </row>
    <row r="1141" spans="1:8" s="13" customFormat="1" ht="14.25" customHeight="1" collapsed="1">
      <c r="A1141" s="36" t="s">
        <v>320</v>
      </c>
      <c r="B1141" s="37" t="s">
        <v>50</v>
      </c>
      <c r="C1141" s="142"/>
      <c r="D1141" s="222">
        <f>SUM(D1142:D1211)</f>
        <v>36051</v>
      </c>
      <c r="E1141" s="222">
        <f>SUM(E1142:E1211)</f>
        <v>21161</v>
      </c>
      <c r="F1141" s="222">
        <f>SUM(F1142:F1211)</f>
        <v>16297</v>
      </c>
      <c r="G1141" s="222">
        <f>SUM(G1142:G1211)</f>
        <v>2459</v>
      </c>
      <c r="H1141" s="223"/>
    </row>
    <row r="1142" spans="1:8" s="13" customFormat="1" ht="14.25" customHeight="1" hidden="1" outlineLevel="1">
      <c r="A1142" s="25"/>
      <c r="B1142" s="196" t="s">
        <v>168</v>
      </c>
      <c r="C1142" s="27" t="s">
        <v>411</v>
      </c>
      <c r="D1142" s="224">
        <v>500</v>
      </c>
      <c r="E1142" s="154">
        <v>60</v>
      </c>
      <c r="F1142" s="154">
        <v>60</v>
      </c>
      <c r="G1142" s="154"/>
      <c r="H1142" s="155">
        <v>1.85</v>
      </c>
    </row>
    <row r="1143" spans="1:8" s="13" customFormat="1" ht="14.25" customHeight="1" hidden="1" outlineLevel="1">
      <c r="A1143" s="25"/>
      <c r="B1143" s="43"/>
      <c r="C1143" s="27" t="s">
        <v>382</v>
      </c>
      <c r="D1143" s="224">
        <v>120</v>
      </c>
      <c r="E1143" s="154">
        <v>101</v>
      </c>
      <c r="F1143" s="154">
        <v>101</v>
      </c>
      <c r="G1143" s="154"/>
      <c r="H1143" s="155">
        <v>0.9</v>
      </c>
    </row>
    <row r="1144" spans="1:8" s="13" customFormat="1" ht="14.25" customHeight="1" hidden="1" outlineLevel="1">
      <c r="A1144" s="25"/>
      <c r="B1144" s="43"/>
      <c r="C1144" s="27" t="s">
        <v>414</v>
      </c>
      <c r="D1144" s="224">
        <v>45</v>
      </c>
      <c r="E1144" s="154">
        <v>39</v>
      </c>
      <c r="F1144" s="154">
        <v>39</v>
      </c>
      <c r="G1144" s="154"/>
      <c r="H1144" s="155">
        <v>0.7</v>
      </c>
    </row>
    <row r="1145" spans="1:8" s="13" customFormat="1" ht="14.25" customHeight="1" hidden="1" outlineLevel="1">
      <c r="A1145" s="25"/>
      <c r="B1145" s="43"/>
      <c r="C1145" s="27" t="s">
        <v>364</v>
      </c>
      <c r="D1145" s="224">
        <v>120</v>
      </c>
      <c r="E1145" s="154">
        <v>2</v>
      </c>
      <c r="F1145" s="154">
        <v>2</v>
      </c>
      <c r="G1145" s="154"/>
      <c r="H1145" s="155">
        <v>2.5</v>
      </c>
    </row>
    <row r="1146" spans="1:8" s="13" customFormat="1" ht="14.25" customHeight="1" hidden="1" outlineLevel="1">
      <c r="A1146" s="25"/>
      <c r="B1146" s="43"/>
      <c r="C1146" s="27" t="s">
        <v>365</v>
      </c>
      <c r="D1146" s="224">
        <v>360</v>
      </c>
      <c r="E1146" s="154">
        <v>67</v>
      </c>
      <c r="F1146" s="154">
        <v>67</v>
      </c>
      <c r="G1146" s="154"/>
      <c r="H1146" s="155">
        <v>2.8</v>
      </c>
    </row>
    <row r="1147" spans="1:8" s="13" customFormat="1" ht="14.25" customHeight="1" hidden="1" outlineLevel="1">
      <c r="A1147" s="25"/>
      <c r="B1147" s="43"/>
      <c r="C1147" s="27" t="s">
        <v>380</v>
      </c>
      <c r="D1147" s="224">
        <v>200</v>
      </c>
      <c r="E1147" s="154">
        <v>200</v>
      </c>
      <c r="F1147" s="154">
        <v>146</v>
      </c>
      <c r="G1147" s="154"/>
      <c r="H1147" s="155">
        <v>0.35</v>
      </c>
    </row>
    <row r="1148" spans="1:8" s="13" customFormat="1" ht="14.25" customHeight="1" hidden="1" outlineLevel="1">
      <c r="A1148" s="25"/>
      <c r="B1148" s="43"/>
      <c r="C1148" s="27" t="s">
        <v>366</v>
      </c>
      <c r="D1148" s="224">
        <v>200</v>
      </c>
      <c r="E1148" s="154">
        <v>155</v>
      </c>
      <c r="F1148" s="154">
        <v>145</v>
      </c>
      <c r="G1148" s="154"/>
      <c r="H1148" s="155">
        <v>1</v>
      </c>
    </row>
    <row r="1149" spans="1:8" s="13" customFormat="1" ht="14.25" customHeight="1" hidden="1" outlineLevel="1">
      <c r="A1149" s="25"/>
      <c r="B1149" s="43"/>
      <c r="C1149" s="27" t="s">
        <v>415</v>
      </c>
      <c r="D1149" s="224">
        <v>180</v>
      </c>
      <c r="E1149" s="154">
        <v>90</v>
      </c>
      <c r="F1149" s="154">
        <v>90</v>
      </c>
      <c r="G1149" s="154"/>
      <c r="H1149" s="155">
        <v>1.2</v>
      </c>
    </row>
    <row r="1150" spans="1:8" s="13" customFormat="1" ht="14.25" customHeight="1" hidden="1" outlineLevel="1">
      <c r="A1150" s="25"/>
      <c r="B1150" s="43"/>
      <c r="C1150" s="27" t="s">
        <v>367</v>
      </c>
      <c r="D1150" s="224">
        <v>645</v>
      </c>
      <c r="E1150" s="154">
        <v>3</v>
      </c>
      <c r="F1150" s="154"/>
      <c r="G1150" s="154"/>
      <c r="H1150" s="155">
        <v>0.7</v>
      </c>
    </row>
    <row r="1151" spans="1:8" s="13" customFormat="1" ht="14.25" customHeight="1" hidden="1" outlineLevel="1">
      <c r="A1151" s="25"/>
      <c r="B1151" s="43"/>
      <c r="C1151" s="27" t="s">
        <v>382</v>
      </c>
      <c r="D1151" s="224">
        <v>500</v>
      </c>
      <c r="E1151" s="154">
        <v>168</v>
      </c>
      <c r="F1151" s="154">
        <v>130</v>
      </c>
      <c r="G1151" s="154"/>
      <c r="H1151" s="155">
        <v>0.45</v>
      </c>
    </row>
    <row r="1152" spans="1:8" s="13" customFormat="1" ht="14.25" customHeight="1" hidden="1" outlineLevel="1">
      <c r="A1152" s="25"/>
      <c r="B1152" s="43"/>
      <c r="C1152" s="27" t="s">
        <v>372</v>
      </c>
      <c r="D1152" s="224">
        <v>500</v>
      </c>
      <c r="E1152" s="154">
        <v>383</v>
      </c>
      <c r="F1152" s="154">
        <v>344</v>
      </c>
      <c r="G1152" s="154"/>
      <c r="H1152" s="155">
        <v>1.9</v>
      </c>
    </row>
    <row r="1153" spans="1:8" s="13" customFormat="1" ht="14.25" customHeight="1" hidden="1" outlineLevel="1">
      <c r="A1153" s="25"/>
      <c r="B1153" s="43"/>
      <c r="C1153" s="27" t="s">
        <v>374</v>
      </c>
      <c r="D1153" s="224">
        <v>130</v>
      </c>
      <c r="E1153" s="154">
        <v>50</v>
      </c>
      <c r="F1153" s="154"/>
      <c r="G1153" s="154"/>
      <c r="H1153" s="155">
        <v>2</v>
      </c>
    </row>
    <row r="1154" spans="1:8" s="13" customFormat="1" ht="14.25" customHeight="1" hidden="1" outlineLevel="1">
      <c r="A1154" s="25"/>
      <c r="B1154" s="43"/>
      <c r="C1154" s="27" t="s">
        <v>375</v>
      </c>
      <c r="D1154" s="224">
        <v>317</v>
      </c>
      <c r="E1154" s="154">
        <v>202</v>
      </c>
      <c r="F1154" s="154">
        <v>100</v>
      </c>
      <c r="G1154" s="154">
        <v>102</v>
      </c>
      <c r="H1154" s="155">
        <v>3</v>
      </c>
    </row>
    <row r="1155" spans="1:8" s="13" customFormat="1" ht="14.25" customHeight="1" hidden="1" outlineLevel="1">
      <c r="A1155" s="25"/>
      <c r="B1155" s="43"/>
      <c r="C1155" s="27" t="s">
        <v>380</v>
      </c>
      <c r="D1155" s="224">
        <v>20</v>
      </c>
      <c r="E1155" s="154">
        <v>20</v>
      </c>
      <c r="F1155" s="154"/>
      <c r="G1155" s="154"/>
      <c r="H1155" s="155">
        <v>0.3</v>
      </c>
    </row>
    <row r="1156" spans="1:8" s="13" customFormat="1" ht="14.25" customHeight="1" hidden="1" outlineLevel="1">
      <c r="A1156" s="25"/>
      <c r="B1156" s="43"/>
      <c r="C1156" s="27" t="s">
        <v>385</v>
      </c>
      <c r="D1156" s="224">
        <v>14</v>
      </c>
      <c r="E1156" s="154">
        <v>10</v>
      </c>
      <c r="F1156" s="154"/>
      <c r="G1156" s="154"/>
      <c r="H1156" s="155">
        <v>4</v>
      </c>
    </row>
    <row r="1157" spans="1:8" s="13" customFormat="1" ht="14.25" customHeight="1" hidden="1" outlineLevel="1">
      <c r="A1157" s="25"/>
      <c r="B1157" s="43"/>
      <c r="C1157" s="27" t="s">
        <v>385</v>
      </c>
      <c r="D1157" s="224">
        <v>30</v>
      </c>
      <c r="E1157" s="154">
        <v>12</v>
      </c>
      <c r="F1157" s="154"/>
      <c r="G1157" s="154"/>
      <c r="H1157" s="155">
        <v>0.45</v>
      </c>
    </row>
    <row r="1158" spans="1:8" s="13" customFormat="1" ht="14.25" customHeight="1" hidden="1" outlineLevel="1">
      <c r="A1158" s="25"/>
      <c r="B1158" s="43"/>
      <c r="C1158" s="27" t="s">
        <v>396</v>
      </c>
      <c r="D1158" s="224">
        <v>200</v>
      </c>
      <c r="E1158" s="154">
        <v>200</v>
      </c>
      <c r="F1158" s="154">
        <v>200</v>
      </c>
      <c r="G1158" s="154"/>
      <c r="H1158" s="155">
        <v>0.3</v>
      </c>
    </row>
    <row r="1159" spans="1:8" s="13" customFormat="1" ht="14.25" customHeight="1" hidden="1" outlineLevel="1">
      <c r="A1159" s="25"/>
      <c r="B1159" s="43"/>
      <c r="C1159" s="27" t="s">
        <v>364</v>
      </c>
      <c r="D1159" s="224">
        <v>2300</v>
      </c>
      <c r="E1159" s="154">
        <v>597</v>
      </c>
      <c r="F1159" s="154">
        <v>500</v>
      </c>
      <c r="G1159" s="154"/>
      <c r="H1159" s="155">
        <v>2.1</v>
      </c>
    </row>
    <row r="1160" spans="1:8" s="13" customFormat="1" ht="14.25" customHeight="1" hidden="1" outlineLevel="1">
      <c r="A1160" s="25"/>
      <c r="B1160" s="141" t="s">
        <v>180</v>
      </c>
      <c r="C1160" s="27" t="s">
        <v>413</v>
      </c>
      <c r="D1160" s="224"/>
      <c r="E1160" s="154">
        <v>170</v>
      </c>
      <c r="F1160" s="154">
        <v>170</v>
      </c>
      <c r="G1160" s="154"/>
      <c r="H1160" s="155">
        <v>0.35</v>
      </c>
    </row>
    <row r="1161" spans="1:8" s="13" customFormat="1" ht="14.25" customHeight="1" hidden="1" outlineLevel="1">
      <c r="A1161" s="25"/>
      <c r="B1161" s="43"/>
      <c r="C1161" s="27" t="s">
        <v>402</v>
      </c>
      <c r="D1161" s="224"/>
      <c r="E1161" s="154">
        <v>194</v>
      </c>
      <c r="F1161" s="154">
        <v>194</v>
      </c>
      <c r="G1161" s="154"/>
      <c r="H1161" s="155">
        <v>1.3</v>
      </c>
    </row>
    <row r="1162" spans="1:8" s="13" customFormat="1" ht="14.25" customHeight="1" hidden="1" outlineLevel="1">
      <c r="A1162" s="25"/>
      <c r="B1162" s="43"/>
      <c r="C1162" s="27" t="s">
        <v>403</v>
      </c>
      <c r="D1162" s="224"/>
      <c r="E1162" s="154">
        <v>150</v>
      </c>
      <c r="F1162" s="154">
        <v>150</v>
      </c>
      <c r="G1162" s="154"/>
      <c r="H1162" s="155">
        <v>2.25</v>
      </c>
    </row>
    <row r="1163" spans="1:8" s="13" customFormat="1" ht="14.25" customHeight="1" hidden="1" outlineLevel="1">
      <c r="A1163" s="25"/>
      <c r="B1163" s="43"/>
      <c r="C1163" s="27" t="s">
        <v>381</v>
      </c>
      <c r="D1163" s="224"/>
      <c r="E1163" s="154">
        <v>77</v>
      </c>
      <c r="F1163" s="154">
        <v>77</v>
      </c>
      <c r="G1163" s="154"/>
      <c r="H1163" s="155">
        <v>2.5</v>
      </c>
    </row>
    <row r="1164" spans="1:8" s="13" customFormat="1" ht="14.25" customHeight="1" hidden="1" outlineLevel="1">
      <c r="A1164" s="25"/>
      <c r="B1164" s="43"/>
      <c r="C1164" s="27" t="s">
        <v>403</v>
      </c>
      <c r="D1164" s="224">
        <v>335</v>
      </c>
      <c r="E1164" s="154">
        <v>335</v>
      </c>
      <c r="F1164" s="154">
        <v>89</v>
      </c>
      <c r="G1164" s="154">
        <v>246</v>
      </c>
      <c r="H1164" s="155">
        <v>2.5</v>
      </c>
    </row>
    <row r="1165" spans="1:8" s="13" customFormat="1" ht="14.25" customHeight="1" hidden="1" outlineLevel="1">
      <c r="A1165" s="355"/>
      <c r="B1165" s="208" t="s">
        <v>194</v>
      </c>
      <c r="C1165" s="27" t="s">
        <v>414</v>
      </c>
      <c r="D1165" s="224">
        <v>388</v>
      </c>
      <c r="E1165" s="154">
        <v>388</v>
      </c>
      <c r="F1165" s="154">
        <v>355</v>
      </c>
      <c r="G1165" s="154">
        <v>0</v>
      </c>
      <c r="H1165" s="190">
        <v>0.6948453608247421</v>
      </c>
    </row>
    <row r="1166" spans="1:8" s="13" customFormat="1" ht="14.25" customHeight="1" hidden="1" outlineLevel="1">
      <c r="A1166" s="355"/>
      <c r="B1166" s="208"/>
      <c r="C1166" s="27" t="s">
        <v>413</v>
      </c>
      <c r="D1166" s="224">
        <v>70</v>
      </c>
      <c r="E1166" s="154">
        <v>48</v>
      </c>
      <c r="F1166" s="154">
        <v>48</v>
      </c>
      <c r="G1166" s="154">
        <v>0</v>
      </c>
      <c r="H1166" s="190">
        <v>0.3</v>
      </c>
    </row>
    <row r="1167" spans="1:8" s="13" customFormat="1" ht="14.25" customHeight="1" hidden="1" outlineLevel="1">
      <c r="A1167" s="355"/>
      <c r="B1167" s="43"/>
      <c r="C1167" s="27" t="s">
        <v>404</v>
      </c>
      <c r="D1167" s="224">
        <v>1570</v>
      </c>
      <c r="E1167" s="154">
        <v>364</v>
      </c>
      <c r="F1167" s="154">
        <v>60</v>
      </c>
      <c r="G1167" s="154">
        <v>0</v>
      </c>
      <c r="H1167" s="190">
        <v>1.2576923076923077</v>
      </c>
    </row>
    <row r="1168" spans="1:8" s="13" customFormat="1" ht="14.25" customHeight="1" hidden="1" outlineLevel="1">
      <c r="A1168" s="355"/>
      <c r="B1168" s="43"/>
      <c r="C1168" s="27" t="s">
        <v>364</v>
      </c>
      <c r="D1168" s="224">
        <v>131</v>
      </c>
      <c r="E1168" s="154">
        <v>111</v>
      </c>
      <c r="F1168" s="154">
        <v>111</v>
      </c>
      <c r="G1168" s="154">
        <v>0</v>
      </c>
      <c r="H1168" s="190">
        <v>2.2</v>
      </c>
    </row>
    <row r="1169" spans="1:8" s="13" customFormat="1" ht="14.25" customHeight="1" hidden="1" outlineLevel="1">
      <c r="A1169" s="355"/>
      <c r="B1169" s="43"/>
      <c r="C1169" s="27" t="s">
        <v>406</v>
      </c>
      <c r="D1169" s="224">
        <v>1990</v>
      </c>
      <c r="E1169" s="154">
        <v>266</v>
      </c>
      <c r="F1169" s="154">
        <v>0</v>
      </c>
      <c r="G1169" s="154">
        <v>0</v>
      </c>
      <c r="H1169" s="190">
        <v>1.2</v>
      </c>
    </row>
    <row r="1170" spans="1:8" s="13" customFormat="1" ht="14.25" customHeight="1" hidden="1" outlineLevel="1">
      <c r="A1170" s="355"/>
      <c r="B1170" s="43"/>
      <c r="C1170" s="27" t="s">
        <v>412</v>
      </c>
      <c r="D1170" s="224">
        <v>450</v>
      </c>
      <c r="E1170" s="154">
        <v>99</v>
      </c>
      <c r="F1170" s="154">
        <v>99</v>
      </c>
      <c r="G1170" s="154">
        <v>0</v>
      </c>
      <c r="H1170" s="190">
        <v>2</v>
      </c>
    </row>
    <row r="1171" spans="1:8" s="13" customFormat="1" ht="14.25" customHeight="1" hidden="1" outlineLevel="1">
      <c r="A1171" s="355"/>
      <c r="B1171" s="43"/>
      <c r="C1171" s="27" t="s">
        <v>645</v>
      </c>
      <c r="D1171" s="224">
        <v>1889</v>
      </c>
      <c r="E1171" s="154">
        <v>1889</v>
      </c>
      <c r="F1171" s="154">
        <v>258</v>
      </c>
      <c r="G1171" s="154">
        <v>1889</v>
      </c>
      <c r="H1171" s="190">
        <v>3.5</v>
      </c>
    </row>
    <row r="1172" spans="1:8" s="13" customFormat="1" ht="14.25" customHeight="1" hidden="1" outlineLevel="1">
      <c r="A1172" s="355"/>
      <c r="B1172" s="43" t="s">
        <v>260</v>
      </c>
      <c r="C1172" s="27" t="s">
        <v>382</v>
      </c>
      <c r="D1172" s="224">
        <v>810</v>
      </c>
      <c r="E1172" s="154">
        <v>580</v>
      </c>
      <c r="F1172" s="154">
        <v>580</v>
      </c>
      <c r="G1172" s="154"/>
      <c r="H1172" s="190">
        <v>1.4392241379310344</v>
      </c>
    </row>
    <row r="1173" spans="1:8" s="13" customFormat="1" ht="14.25" customHeight="1" hidden="1" outlineLevel="1">
      <c r="A1173" s="355"/>
      <c r="B1173" s="43"/>
      <c r="C1173" s="27" t="s">
        <v>414</v>
      </c>
      <c r="D1173" s="224">
        <v>1128</v>
      </c>
      <c r="E1173" s="154">
        <v>1074</v>
      </c>
      <c r="F1173" s="154">
        <v>1074</v>
      </c>
      <c r="G1173" s="154"/>
      <c r="H1173" s="190">
        <v>0.3488826815642458</v>
      </c>
    </row>
    <row r="1174" spans="1:8" s="13" customFormat="1" ht="14.25" customHeight="1" hidden="1" outlineLevel="1">
      <c r="A1174" s="355"/>
      <c r="B1174" s="43"/>
      <c r="C1174" s="27" t="s">
        <v>414</v>
      </c>
      <c r="D1174" s="224">
        <v>328</v>
      </c>
      <c r="E1174" s="154">
        <v>325</v>
      </c>
      <c r="F1174" s="154">
        <v>15</v>
      </c>
      <c r="G1174" s="154"/>
      <c r="H1174" s="190">
        <v>0.41384615384615386</v>
      </c>
    </row>
    <row r="1175" spans="1:8" s="13" customFormat="1" ht="14.25" customHeight="1" hidden="1" outlineLevel="1">
      <c r="A1175" s="355"/>
      <c r="B1175" s="43"/>
      <c r="C1175" s="27" t="s">
        <v>413</v>
      </c>
      <c r="D1175" s="224">
        <v>280</v>
      </c>
      <c r="E1175" s="154">
        <v>280</v>
      </c>
      <c r="F1175" s="154">
        <v>280</v>
      </c>
      <c r="G1175" s="154"/>
      <c r="H1175" s="190">
        <v>2</v>
      </c>
    </row>
    <row r="1176" spans="1:8" s="13" customFormat="1" ht="14.25" customHeight="1" hidden="1" outlineLevel="1">
      <c r="A1176" s="355"/>
      <c r="B1176" s="43"/>
      <c r="C1176" s="27" t="s">
        <v>402</v>
      </c>
      <c r="D1176" s="224">
        <v>320</v>
      </c>
      <c r="E1176" s="154">
        <v>292</v>
      </c>
      <c r="F1176" s="154">
        <v>292</v>
      </c>
      <c r="G1176" s="154"/>
      <c r="H1176" s="190">
        <v>0.55</v>
      </c>
    </row>
    <row r="1177" spans="1:8" s="13" customFormat="1" ht="14.25" customHeight="1" hidden="1" outlineLevel="1">
      <c r="A1177" s="355"/>
      <c r="B1177" s="43"/>
      <c r="C1177" s="27" t="s">
        <v>403</v>
      </c>
      <c r="D1177" s="224">
        <v>400</v>
      </c>
      <c r="E1177" s="154">
        <v>292</v>
      </c>
      <c r="F1177" s="154">
        <v>292</v>
      </c>
      <c r="G1177" s="154"/>
      <c r="H1177" s="190">
        <v>1.8</v>
      </c>
    </row>
    <row r="1178" spans="1:8" s="13" customFormat="1" ht="14.25" customHeight="1" hidden="1" outlineLevel="1">
      <c r="A1178" s="355"/>
      <c r="B1178" s="43"/>
      <c r="C1178" s="27" t="s">
        <v>381</v>
      </c>
      <c r="D1178" s="224">
        <v>383</v>
      </c>
      <c r="E1178" s="154">
        <v>352</v>
      </c>
      <c r="F1178" s="154">
        <v>352</v>
      </c>
      <c r="G1178" s="154"/>
      <c r="H1178" s="190">
        <v>1.4046875</v>
      </c>
    </row>
    <row r="1179" spans="1:8" s="13" customFormat="1" ht="14.25" customHeight="1" hidden="1" outlineLevel="1">
      <c r="A1179" s="355"/>
      <c r="B1179" s="43"/>
      <c r="C1179" s="27" t="s">
        <v>406</v>
      </c>
      <c r="D1179" s="224">
        <v>350</v>
      </c>
      <c r="E1179" s="154">
        <v>318</v>
      </c>
      <c r="F1179" s="154">
        <v>318</v>
      </c>
      <c r="G1179" s="154"/>
      <c r="H1179" s="190">
        <v>1.6</v>
      </c>
    </row>
    <row r="1180" spans="1:8" s="13" customFormat="1" ht="14.25" customHeight="1" hidden="1" outlineLevel="1">
      <c r="A1180" s="355"/>
      <c r="B1180" s="43"/>
      <c r="C1180" s="27" t="s">
        <v>411</v>
      </c>
      <c r="D1180" s="224">
        <v>80</v>
      </c>
      <c r="E1180" s="154">
        <v>15</v>
      </c>
      <c r="F1180" s="154"/>
      <c r="G1180" s="154"/>
      <c r="H1180" s="190">
        <v>1.85</v>
      </c>
    </row>
    <row r="1181" spans="1:8" s="13" customFormat="1" ht="14.25" customHeight="1" hidden="1" outlineLevel="1">
      <c r="A1181" s="355"/>
      <c r="B1181" s="43"/>
      <c r="C1181" s="27" t="s">
        <v>380</v>
      </c>
      <c r="D1181" s="224">
        <v>900</v>
      </c>
      <c r="E1181" s="154">
        <v>644</v>
      </c>
      <c r="F1181" s="154">
        <v>644</v>
      </c>
      <c r="G1181" s="154"/>
      <c r="H1181" s="190">
        <v>0.3</v>
      </c>
    </row>
    <row r="1182" spans="1:8" s="13" customFormat="1" ht="14.25" customHeight="1" hidden="1" outlineLevel="1">
      <c r="A1182" s="355"/>
      <c r="B1182" s="43"/>
      <c r="C1182" s="27" t="s">
        <v>376</v>
      </c>
      <c r="D1182" s="224">
        <v>440</v>
      </c>
      <c r="E1182" s="154">
        <v>384</v>
      </c>
      <c r="F1182" s="154">
        <v>384</v>
      </c>
      <c r="G1182" s="154"/>
      <c r="H1182" s="190">
        <v>1.7</v>
      </c>
    </row>
    <row r="1183" spans="1:8" s="13" customFormat="1" ht="14.25" customHeight="1" hidden="1" outlineLevel="1">
      <c r="A1183" s="355"/>
      <c r="B1183" s="43"/>
      <c r="C1183" s="27" t="s">
        <v>379</v>
      </c>
      <c r="D1183" s="224">
        <v>86</v>
      </c>
      <c r="E1183" s="154">
        <v>69</v>
      </c>
      <c r="F1183" s="154">
        <v>69</v>
      </c>
      <c r="G1183" s="154"/>
      <c r="H1183" s="190">
        <v>0.5</v>
      </c>
    </row>
    <row r="1184" spans="1:8" s="13" customFormat="1" ht="14.25" customHeight="1" hidden="1" outlineLevel="1">
      <c r="A1184" s="355"/>
      <c r="B1184" s="43"/>
      <c r="C1184" s="27" t="s">
        <v>385</v>
      </c>
      <c r="D1184" s="224">
        <v>40</v>
      </c>
      <c r="E1184" s="154">
        <v>20</v>
      </c>
      <c r="F1184" s="154">
        <v>20</v>
      </c>
      <c r="G1184" s="154"/>
      <c r="H1184" s="190">
        <v>0.6</v>
      </c>
    </row>
    <row r="1185" spans="1:8" s="13" customFormat="1" ht="14.25" customHeight="1" hidden="1" outlineLevel="1">
      <c r="A1185" s="355"/>
      <c r="B1185" s="43"/>
      <c r="C1185" s="27" t="s">
        <v>374</v>
      </c>
      <c r="D1185" s="224">
        <v>325</v>
      </c>
      <c r="E1185" s="154">
        <v>147</v>
      </c>
      <c r="F1185" s="154">
        <v>145</v>
      </c>
      <c r="G1185" s="154"/>
      <c r="H1185" s="190">
        <v>0.946938775510204</v>
      </c>
    </row>
    <row r="1186" spans="1:8" s="13" customFormat="1" ht="14.25" customHeight="1" hidden="1" outlineLevel="1">
      <c r="A1186" s="355"/>
      <c r="B1186" s="43"/>
      <c r="C1186" s="27" t="s">
        <v>397</v>
      </c>
      <c r="D1186" s="224">
        <v>190</v>
      </c>
      <c r="E1186" s="154">
        <v>188</v>
      </c>
      <c r="F1186" s="154">
        <v>188</v>
      </c>
      <c r="G1186" s="154"/>
      <c r="H1186" s="155">
        <v>2.5</v>
      </c>
    </row>
    <row r="1187" spans="1:8" s="13" customFormat="1" ht="14.25" customHeight="1" hidden="1" outlineLevel="1">
      <c r="A1187" s="355"/>
      <c r="B1187" s="43"/>
      <c r="C1187" s="27" t="s">
        <v>408</v>
      </c>
      <c r="D1187" s="224">
        <v>136</v>
      </c>
      <c r="E1187" s="154">
        <v>134</v>
      </c>
      <c r="F1187" s="154">
        <v>134</v>
      </c>
      <c r="G1187" s="154"/>
      <c r="H1187" s="155">
        <v>1</v>
      </c>
    </row>
    <row r="1188" spans="1:8" s="13" customFormat="1" ht="14.25" customHeight="1" hidden="1" outlineLevel="1">
      <c r="A1188" s="355"/>
      <c r="B1188" s="26" t="s">
        <v>248</v>
      </c>
      <c r="C1188" s="27" t="s">
        <v>382</v>
      </c>
      <c r="D1188" s="224">
        <v>100</v>
      </c>
      <c r="E1188" s="154">
        <v>84</v>
      </c>
      <c r="F1188" s="154">
        <v>84</v>
      </c>
      <c r="G1188" s="154">
        <v>0</v>
      </c>
      <c r="H1188" s="155">
        <v>0.6</v>
      </c>
    </row>
    <row r="1189" spans="1:8" s="13" customFormat="1" ht="14.25" customHeight="1" hidden="1" outlineLevel="1">
      <c r="A1189" s="355"/>
      <c r="B1189" s="43"/>
      <c r="C1189" s="27" t="s">
        <v>414</v>
      </c>
      <c r="D1189" s="224">
        <v>488</v>
      </c>
      <c r="E1189" s="154">
        <v>442</v>
      </c>
      <c r="F1189" s="154">
        <v>442</v>
      </c>
      <c r="G1189" s="154">
        <v>0</v>
      </c>
      <c r="H1189" s="155" t="s">
        <v>582</v>
      </c>
    </row>
    <row r="1190" spans="1:8" s="13" customFormat="1" ht="14.25" customHeight="1" hidden="1" outlineLevel="1">
      <c r="A1190" s="355"/>
      <c r="B1190" s="43"/>
      <c r="C1190" s="27" t="s">
        <v>413</v>
      </c>
      <c r="D1190" s="224">
        <v>340</v>
      </c>
      <c r="E1190" s="154">
        <v>322</v>
      </c>
      <c r="F1190" s="154">
        <v>322</v>
      </c>
      <c r="G1190" s="154">
        <v>0</v>
      </c>
      <c r="H1190" s="155">
        <v>1.4</v>
      </c>
    </row>
    <row r="1191" spans="1:8" s="13" customFormat="1" ht="14.25" customHeight="1" hidden="1" outlineLevel="1">
      <c r="A1191" s="355"/>
      <c r="B1191" s="43"/>
      <c r="C1191" s="27" t="s">
        <v>402</v>
      </c>
      <c r="D1191" s="224">
        <v>243</v>
      </c>
      <c r="E1191" s="154">
        <v>222</v>
      </c>
      <c r="F1191" s="154">
        <v>222</v>
      </c>
      <c r="G1191" s="154">
        <v>0</v>
      </c>
      <c r="H1191" s="155" t="s">
        <v>583</v>
      </c>
    </row>
    <row r="1192" spans="1:8" s="13" customFormat="1" ht="14.25" customHeight="1" hidden="1" outlineLevel="1">
      <c r="A1192" s="355"/>
      <c r="B1192" s="43"/>
      <c r="C1192" s="27" t="s">
        <v>403</v>
      </c>
      <c r="D1192" s="224">
        <v>1274</v>
      </c>
      <c r="E1192" s="154">
        <v>417</v>
      </c>
      <c r="F1192" s="154">
        <v>417</v>
      </c>
      <c r="G1192" s="154">
        <v>0</v>
      </c>
      <c r="H1192" s="155" t="s">
        <v>584</v>
      </c>
    </row>
    <row r="1193" spans="1:8" s="13" customFormat="1" ht="14.25" customHeight="1" hidden="1" outlineLevel="1">
      <c r="A1193" s="355"/>
      <c r="B1193" s="43"/>
      <c r="C1193" s="27" t="s">
        <v>381</v>
      </c>
      <c r="D1193" s="224">
        <v>830</v>
      </c>
      <c r="E1193" s="154">
        <v>162</v>
      </c>
      <c r="F1193" s="154">
        <v>52</v>
      </c>
      <c r="G1193" s="154">
        <v>110</v>
      </c>
      <c r="H1193" s="155">
        <v>3.6</v>
      </c>
    </row>
    <row r="1194" spans="1:8" s="13" customFormat="1" ht="14.25" customHeight="1" hidden="1" outlineLevel="1">
      <c r="A1194" s="355"/>
      <c r="B1194" s="43"/>
      <c r="C1194" s="27" t="s">
        <v>404</v>
      </c>
      <c r="D1194" s="224">
        <v>542</v>
      </c>
      <c r="E1194" s="154">
        <v>128</v>
      </c>
      <c r="F1194" s="154">
        <v>26</v>
      </c>
      <c r="G1194" s="154">
        <v>102</v>
      </c>
      <c r="H1194" s="155" t="s">
        <v>585</v>
      </c>
    </row>
    <row r="1195" spans="1:8" s="13" customFormat="1" ht="14.25" customHeight="1" hidden="1" outlineLevel="1">
      <c r="A1195" s="355"/>
      <c r="B1195" s="43"/>
      <c r="C1195" s="27" t="s">
        <v>411</v>
      </c>
      <c r="D1195" s="224">
        <v>200</v>
      </c>
      <c r="E1195" s="154">
        <v>113</v>
      </c>
      <c r="F1195" s="154">
        <v>113</v>
      </c>
      <c r="G1195" s="154">
        <v>0</v>
      </c>
      <c r="H1195" s="155">
        <v>4.2</v>
      </c>
    </row>
    <row r="1196" spans="1:8" s="13" customFormat="1" ht="14.25" customHeight="1" hidden="1" outlineLevel="1">
      <c r="A1196" s="355"/>
      <c r="B1196" s="43"/>
      <c r="C1196" s="27" t="s">
        <v>542</v>
      </c>
      <c r="D1196" s="224">
        <v>1000</v>
      </c>
      <c r="E1196" s="154">
        <v>37</v>
      </c>
      <c r="F1196" s="154">
        <v>37</v>
      </c>
      <c r="G1196" s="154">
        <v>0</v>
      </c>
      <c r="H1196" s="155">
        <v>4.8</v>
      </c>
    </row>
    <row r="1197" spans="1:8" s="13" customFormat="1" ht="14.25" customHeight="1" hidden="1" outlineLevel="1">
      <c r="A1197" s="355"/>
      <c r="B1197" s="43"/>
      <c r="C1197" s="27" t="s">
        <v>586</v>
      </c>
      <c r="D1197" s="224">
        <v>740</v>
      </c>
      <c r="E1197" s="154">
        <v>45</v>
      </c>
      <c r="F1197" s="154">
        <v>45</v>
      </c>
      <c r="G1197" s="154">
        <v>0</v>
      </c>
      <c r="H1197" s="155">
        <v>3.5</v>
      </c>
    </row>
    <row r="1198" spans="1:8" s="13" customFormat="1" ht="14.25" customHeight="1" hidden="1" outlineLevel="1">
      <c r="A1198" s="355"/>
      <c r="B1198" s="43"/>
      <c r="C1198" s="27" t="s">
        <v>366</v>
      </c>
      <c r="D1198" s="224">
        <v>0</v>
      </c>
      <c r="E1198" s="154">
        <v>70</v>
      </c>
      <c r="F1198" s="154">
        <v>70</v>
      </c>
      <c r="G1198" s="154">
        <v>0</v>
      </c>
      <c r="H1198" s="155">
        <v>1</v>
      </c>
    </row>
    <row r="1199" spans="1:8" s="13" customFormat="1" ht="14.25" customHeight="1" hidden="1" outlineLevel="1">
      <c r="A1199" s="355"/>
      <c r="B1199" s="43"/>
      <c r="C1199" s="27" t="s">
        <v>372</v>
      </c>
      <c r="D1199" s="224">
        <v>0</v>
      </c>
      <c r="E1199" s="154">
        <v>155</v>
      </c>
      <c r="F1199" s="154">
        <v>155</v>
      </c>
      <c r="G1199" s="154">
        <v>0</v>
      </c>
      <c r="H1199" s="155">
        <v>1.1</v>
      </c>
    </row>
    <row r="1200" spans="1:8" s="13" customFormat="1" ht="14.25" customHeight="1" hidden="1" outlineLevel="1">
      <c r="A1200" s="355"/>
      <c r="B1200" s="43"/>
      <c r="C1200" s="27" t="s">
        <v>471</v>
      </c>
      <c r="D1200" s="224">
        <v>1400</v>
      </c>
      <c r="E1200" s="154">
        <v>1400</v>
      </c>
      <c r="F1200" s="154">
        <v>0</v>
      </c>
      <c r="G1200" s="154">
        <v>0</v>
      </c>
      <c r="H1200" s="155">
        <v>0</v>
      </c>
    </row>
    <row r="1201" spans="1:8" s="13" customFormat="1" ht="14.25" customHeight="1" hidden="1" outlineLevel="1">
      <c r="A1201" s="25"/>
      <c r="B1201" s="212" t="s">
        <v>98</v>
      </c>
      <c r="C1201" s="189" t="s">
        <v>670</v>
      </c>
      <c r="D1201" s="154">
        <v>520</v>
      </c>
      <c r="E1201" s="253">
        <v>500</v>
      </c>
      <c r="F1201" s="253">
        <v>500</v>
      </c>
      <c r="G1201" s="154"/>
      <c r="H1201" s="155">
        <v>0.2</v>
      </c>
    </row>
    <row r="1202" spans="1:8" s="13" customFormat="1" ht="14.25" customHeight="1" hidden="1" outlineLevel="1">
      <c r="A1202" s="25"/>
      <c r="B1202" s="43"/>
      <c r="C1202" s="189" t="s">
        <v>687</v>
      </c>
      <c r="D1202" s="154">
        <v>1324</v>
      </c>
      <c r="E1202" s="253">
        <v>1088</v>
      </c>
      <c r="F1202" s="253">
        <v>1088</v>
      </c>
      <c r="G1202" s="154"/>
      <c r="H1202" s="155">
        <v>0.8</v>
      </c>
    </row>
    <row r="1203" spans="1:8" s="13" customFormat="1" ht="14.25" customHeight="1" hidden="1" outlineLevel="1">
      <c r="A1203" s="25"/>
      <c r="B1203" s="43"/>
      <c r="C1203" s="189" t="s">
        <v>663</v>
      </c>
      <c r="D1203" s="224">
        <v>1392</v>
      </c>
      <c r="E1203" s="224">
        <v>1352</v>
      </c>
      <c r="F1203" s="224">
        <v>1352</v>
      </c>
      <c r="G1203" s="224"/>
      <c r="H1203" s="225">
        <v>1.1</v>
      </c>
    </row>
    <row r="1204" spans="1:8" s="13" customFormat="1" ht="14.25" customHeight="1" hidden="1" outlineLevel="1">
      <c r="A1204" s="25"/>
      <c r="B1204" s="43"/>
      <c r="C1204" s="189" t="s">
        <v>663</v>
      </c>
      <c r="D1204" s="224">
        <v>1485</v>
      </c>
      <c r="E1204" s="154">
        <v>454</v>
      </c>
      <c r="F1204" s="154">
        <v>454</v>
      </c>
      <c r="G1204" s="154"/>
      <c r="H1204" s="155">
        <v>1.85</v>
      </c>
    </row>
    <row r="1205" spans="1:8" s="13" customFormat="1" ht="14.25" customHeight="1" hidden="1" outlineLevel="1">
      <c r="A1205" s="25"/>
      <c r="B1205" s="43"/>
      <c r="C1205" s="189" t="s">
        <v>677</v>
      </c>
      <c r="D1205" s="224">
        <v>2600</v>
      </c>
      <c r="E1205" s="224">
        <v>1607</v>
      </c>
      <c r="F1205" s="224">
        <v>1607</v>
      </c>
      <c r="G1205" s="224"/>
      <c r="H1205" s="225">
        <v>1.9</v>
      </c>
    </row>
    <row r="1206" spans="1:8" s="13" customFormat="1" ht="14.25" customHeight="1" hidden="1" outlineLevel="1">
      <c r="A1206" s="25"/>
      <c r="B1206" s="43"/>
      <c r="C1206" s="189" t="s">
        <v>664</v>
      </c>
      <c r="D1206" s="224">
        <v>53</v>
      </c>
      <c r="E1206" s="224">
        <v>53</v>
      </c>
      <c r="F1206" s="224">
        <v>53</v>
      </c>
      <c r="G1206" s="224"/>
      <c r="H1206" s="225">
        <v>2.2</v>
      </c>
    </row>
    <row r="1207" spans="1:8" s="13" customFormat="1" ht="14.25" customHeight="1" hidden="1" outlineLevel="1">
      <c r="A1207" s="25"/>
      <c r="B1207" s="43"/>
      <c r="C1207" s="189" t="s">
        <v>702</v>
      </c>
      <c r="D1207" s="224">
        <v>32</v>
      </c>
      <c r="E1207" s="224">
        <v>32</v>
      </c>
      <c r="F1207" s="224">
        <v>32</v>
      </c>
      <c r="G1207" s="224"/>
      <c r="H1207" s="225">
        <v>1.65</v>
      </c>
    </row>
    <row r="1208" spans="1:8" s="13" customFormat="1" ht="14.25" customHeight="1" hidden="1" outlineLevel="1">
      <c r="A1208" s="25"/>
      <c r="B1208" s="43"/>
      <c r="C1208" s="189" t="s">
        <v>709</v>
      </c>
      <c r="D1208" s="224">
        <v>28</v>
      </c>
      <c r="E1208" s="224">
        <v>10</v>
      </c>
      <c r="F1208" s="224"/>
      <c r="G1208" s="224">
        <v>10</v>
      </c>
      <c r="H1208" s="277">
        <v>3</v>
      </c>
    </row>
    <row r="1209" spans="1:8" s="13" customFormat="1" ht="14.25" customHeight="1" hidden="1" outlineLevel="1">
      <c r="A1209" s="25"/>
      <c r="B1209" s="43"/>
      <c r="C1209" s="189" t="s">
        <v>665</v>
      </c>
      <c r="D1209" s="224">
        <v>460</v>
      </c>
      <c r="E1209" s="224">
        <v>460</v>
      </c>
      <c r="F1209" s="224">
        <v>460</v>
      </c>
      <c r="G1209" s="224"/>
      <c r="H1209" s="225">
        <v>1.8</v>
      </c>
    </row>
    <row r="1210" spans="1:8" s="13" customFormat="1" ht="14.25" customHeight="1" hidden="1" outlineLevel="1">
      <c r="A1210" s="25"/>
      <c r="B1210" s="43"/>
      <c r="C1210" s="189" t="s">
        <v>678</v>
      </c>
      <c r="D1210" s="224">
        <v>300</v>
      </c>
      <c r="E1210" s="224">
        <v>300</v>
      </c>
      <c r="F1210" s="224">
        <v>300</v>
      </c>
      <c r="G1210" s="224"/>
      <c r="H1210" s="225">
        <v>1.5</v>
      </c>
    </row>
    <row r="1211" spans="1:8" s="13" customFormat="1" ht="14.25" customHeight="1" hidden="1" outlineLevel="1">
      <c r="A1211" s="38"/>
      <c r="B1211" s="44"/>
      <c r="C1211" s="128" t="s">
        <v>675</v>
      </c>
      <c r="D1211" s="157">
        <v>1300</v>
      </c>
      <c r="E1211" s="157">
        <v>144</v>
      </c>
      <c r="F1211" s="157">
        <v>144</v>
      </c>
      <c r="G1211" s="157"/>
      <c r="H1211" s="192">
        <v>3</v>
      </c>
    </row>
    <row r="1212" spans="1:8" s="13" customFormat="1" ht="14.25" customHeight="1" collapsed="1">
      <c r="A1212" s="19" t="s">
        <v>321</v>
      </c>
      <c r="B1212" s="20" t="s">
        <v>116</v>
      </c>
      <c r="C1212" s="184"/>
      <c r="D1212" s="185">
        <f>SUM(D1213:D1215)</f>
        <v>220</v>
      </c>
      <c r="E1212" s="185">
        <f>SUM(E1213:E1215)</f>
        <v>77</v>
      </c>
      <c r="F1212" s="185">
        <f>SUM(F1213:F1215)</f>
        <v>77</v>
      </c>
      <c r="G1212" s="185">
        <f>SUM(G1213:G1215)</f>
        <v>0</v>
      </c>
      <c r="H1212" s="186"/>
    </row>
    <row r="1213" spans="1:8" s="13" customFormat="1" ht="14.25" customHeight="1" hidden="1" outlineLevel="1">
      <c r="A1213" s="25"/>
      <c r="B1213" s="196" t="s">
        <v>168</v>
      </c>
      <c r="C1213" s="189" t="s">
        <v>411</v>
      </c>
      <c r="D1213" s="154">
        <v>90</v>
      </c>
      <c r="E1213" s="154">
        <v>1</v>
      </c>
      <c r="F1213" s="154">
        <v>1</v>
      </c>
      <c r="G1213" s="154"/>
      <c r="H1213" s="190">
        <v>3</v>
      </c>
    </row>
    <row r="1214" spans="1:8" s="13" customFormat="1" ht="14.25" customHeight="1" hidden="1" outlineLevel="1">
      <c r="A1214" s="49"/>
      <c r="B1214" s="75"/>
      <c r="C1214" s="124" t="s">
        <v>382</v>
      </c>
      <c r="D1214" s="198">
        <v>90</v>
      </c>
      <c r="E1214" s="198">
        <v>56</v>
      </c>
      <c r="F1214" s="198">
        <v>56</v>
      </c>
      <c r="G1214" s="198"/>
      <c r="H1214" s="199">
        <v>0.35</v>
      </c>
    </row>
    <row r="1215" spans="1:8" s="13" customFormat="1" ht="14.25" customHeight="1" hidden="1" outlineLevel="1">
      <c r="A1215" s="25"/>
      <c r="B1215" s="26" t="s">
        <v>248</v>
      </c>
      <c r="C1215" s="189" t="s">
        <v>382</v>
      </c>
      <c r="D1215" s="154">
        <v>40</v>
      </c>
      <c r="E1215" s="154">
        <v>20</v>
      </c>
      <c r="F1215" s="154">
        <v>20</v>
      </c>
      <c r="G1215" s="154">
        <v>0</v>
      </c>
      <c r="H1215" s="190">
        <v>0.8</v>
      </c>
    </row>
    <row r="1216" spans="1:8" s="13" customFormat="1" ht="14.25" customHeight="1" collapsed="1">
      <c r="A1216" s="19" t="s">
        <v>322</v>
      </c>
      <c r="B1216" s="20" t="s">
        <v>218</v>
      </c>
      <c r="C1216" s="184"/>
      <c r="D1216" s="185">
        <f>SUM(D1217:D1218)</f>
        <v>120</v>
      </c>
      <c r="E1216" s="185">
        <f>SUM(E1217:E1218)</f>
        <v>68</v>
      </c>
      <c r="F1216" s="185">
        <f>SUM(F1217:F1218)</f>
        <v>68</v>
      </c>
      <c r="G1216" s="185">
        <f>SUM(G1217:G1218)</f>
        <v>0</v>
      </c>
      <c r="H1216" s="186"/>
    </row>
    <row r="1217" spans="1:8" s="13" customFormat="1" ht="14.25" customHeight="1" hidden="1" outlineLevel="1">
      <c r="A1217" s="114"/>
      <c r="B1217" s="356" t="s">
        <v>248</v>
      </c>
      <c r="C1217" s="204" t="s">
        <v>384</v>
      </c>
      <c r="D1217" s="296">
        <v>50</v>
      </c>
      <c r="E1217" s="296">
        <v>19</v>
      </c>
      <c r="F1217" s="296">
        <v>19</v>
      </c>
      <c r="G1217" s="296">
        <v>0</v>
      </c>
      <c r="H1217" s="357">
        <v>0.07</v>
      </c>
    </row>
    <row r="1218" spans="1:8" s="13" customFormat="1" ht="14.25" customHeight="1" hidden="1" outlineLevel="1">
      <c r="A1218" s="49"/>
      <c r="C1218" s="124" t="s">
        <v>382</v>
      </c>
      <c r="D1218" s="198">
        <v>70</v>
      </c>
      <c r="E1218" s="198">
        <v>49</v>
      </c>
      <c r="F1218" s="198">
        <v>49</v>
      </c>
      <c r="G1218" s="198">
        <v>0</v>
      </c>
      <c r="H1218" s="199" t="s">
        <v>587</v>
      </c>
    </row>
    <row r="1219" spans="1:8" s="13" customFormat="1" ht="14.25" customHeight="1" collapsed="1">
      <c r="A1219" s="19" t="s">
        <v>323</v>
      </c>
      <c r="B1219" s="307" t="s">
        <v>237</v>
      </c>
      <c r="C1219" s="184"/>
      <c r="D1219" s="185">
        <f>SUM(D1220)</f>
        <v>950</v>
      </c>
      <c r="E1219" s="185">
        <f>SUM(E1220)</f>
        <v>872</v>
      </c>
      <c r="F1219" s="185">
        <f>SUM(F1220)</f>
        <v>872</v>
      </c>
      <c r="G1219" s="185">
        <f>SUM(G1220)</f>
        <v>0</v>
      </c>
      <c r="H1219" s="186"/>
    </row>
    <row r="1220" spans="1:8" s="13" customFormat="1" ht="14.25" customHeight="1" hidden="1" outlineLevel="1">
      <c r="A1220" s="38"/>
      <c r="B1220" s="39" t="s">
        <v>248</v>
      </c>
      <c r="C1220" s="128" t="s">
        <v>366</v>
      </c>
      <c r="D1220" s="157">
        <v>950</v>
      </c>
      <c r="E1220" s="157">
        <v>872</v>
      </c>
      <c r="F1220" s="157">
        <v>872</v>
      </c>
      <c r="G1220" s="157">
        <v>0</v>
      </c>
      <c r="H1220" s="192">
        <v>2.8</v>
      </c>
    </row>
    <row r="1221" spans="1:8" s="13" customFormat="1" ht="30" customHeight="1" collapsed="1">
      <c r="A1221" s="19" t="s">
        <v>324</v>
      </c>
      <c r="B1221" s="305" t="s">
        <v>747</v>
      </c>
      <c r="C1221" s="184"/>
      <c r="D1221" s="185">
        <f>SUM(D1222)</f>
        <v>53</v>
      </c>
      <c r="E1221" s="185">
        <f>SUM(E1222)</f>
        <v>35</v>
      </c>
      <c r="F1221" s="185">
        <f>SUM(F1222)</f>
        <v>35</v>
      </c>
      <c r="G1221" s="185">
        <f>SUM(G1222)</f>
        <v>0</v>
      </c>
      <c r="H1221" s="186"/>
    </row>
    <row r="1222" spans="1:8" s="13" customFormat="1" ht="14.25" customHeight="1" hidden="1" outlineLevel="1">
      <c r="A1222" s="38"/>
      <c r="B1222" s="44" t="s">
        <v>260</v>
      </c>
      <c r="C1222" s="128" t="s">
        <v>402</v>
      </c>
      <c r="D1222" s="157">
        <v>53</v>
      </c>
      <c r="E1222" s="157">
        <v>35</v>
      </c>
      <c r="F1222" s="157">
        <v>35</v>
      </c>
      <c r="G1222" s="157"/>
      <c r="H1222" s="192">
        <v>1.5</v>
      </c>
    </row>
    <row r="1223" spans="1:8" s="13" customFormat="1" ht="14.25" customHeight="1" collapsed="1">
      <c r="A1223" s="19" t="s">
        <v>325</v>
      </c>
      <c r="B1223" s="20" t="s">
        <v>118</v>
      </c>
      <c r="C1223" s="60"/>
      <c r="D1223" s="131">
        <f>SUM(D1224:D1225)</f>
        <v>462</v>
      </c>
      <c r="E1223" s="131">
        <f>SUM(E1224:E1225)</f>
        <v>298</v>
      </c>
      <c r="F1223" s="131">
        <f>SUM(F1224:F1225)</f>
        <v>211</v>
      </c>
      <c r="G1223" s="131">
        <f>SUM(G1224:G1225)</f>
        <v>87</v>
      </c>
      <c r="H1223" s="132"/>
    </row>
    <row r="1224" spans="1:8" s="13" customFormat="1" ht="14.25" customHeight="1" hidden="1" outlineLevel="1">
      <c r="A1224" s="25"/>
      <c r="B1224" s="196" t="s">
        <v>168</v>
      </c>
      <c r="C1224" s="27" t="s">
        <v>367</v>
      </c>
      <c r="D1224" s="224">
        <v>70</v>
      </c>
      <c r="E1224" s="154">
        <v>49</v>
      </c>
      <c r="F1224" s="154">
        <v>49</v>
      </c>
      <c r="G1224" s="154"/>
      <c r="H1224" s="155">
        <v>0.75</v>
      </c>
    </row>
    <row r="1225" spans="1:8" s="13" customFormat="1" ht="14.25" customHeight="1" hidden="1" outlineLevel="1">
      <c r="A1225" s="38"/>
      <c r="B1225" s="39" t="s">
        <v>248</v>
      </c>
      <c r="C1225" s="40" t="s">
        <v>381</v>
      </c>
      <c r="D1225" s="259">
        <v>392</v>
      </c>
      <c r="E1225" s="157">
        <v>249</v>
      </c>
      <c r="F1225" s="157">
        <v>162</v>
      </c>
      <c r="G1225" s="157">
        <v>87</v>
      </c>
      <c r="H1225" s="158" t="s">
        <v>550</v>
      </c>
    </row>
    <row r="1226" spans="1:8" s="13" customFormat="1" ht="14.25" customHeight="1" collapsed="1">
      <c r="A1226" s="19" t="s">
        <v>326</v>
      </c>
      <c r="B1226" s="20" t="s">
        <v>119</v>
      </c>
      <c r="C1226" s="60"/>
      <c r="D1226" s="131">
        <f>SUM(D1227:D1228)</f>
        <v>81</v>
      </c>
      <c r="E1226" s="131">
        <f>SUM(E1227:E1228)</f>
        <v>49</v>
      </c>
      <c r="F1226" s="131">
        <f>SUM(F1227:F1228)</f>
        <v>49</v>
      </c>
      <c r="G1226" s="131">
        <f>SUM(G1227:G1228)</f>
        <v>0</v>
      </c>
      <c r="H1226" s="132"/>
    </row>
    <row r="1227" spans="1:8" s="13" customFormat="1" ht="14.25" customHeight="1" hidden="1" outlineLevel="1">
      <c r="A1227" s="25"/>
      <c r="B1227" s="196" t="s">
        <v>168</v>
      </c>
      <c r="C1227" s="27" t="s">
        <v>367</v>
      </c>
      <c r="D1227" s="224">
        <v>50</v>
      </c>
      <c r="E1227" s="154">
        <v>18</v>
      </c>
      <c r="F1227" s="154">
        <v>18</v>
      </c>
      <c r="G1227" s="154"/>
      <c r="H1227" s="155">
        <v>1.2</v>
      </c>
    </row>
    <row r="1228" spans="1:8" s="13" customFormat="1" ht="14.25" customHeight="1" hidden="1" outlineLevel="1">
      <c r="A1228" s="38"/>
      <c r="B1228" s="39" t="s">
        <v>248</v>
      </c>
      <c r="C1228" s="40" t="s">
        <v>416</v>
      </c>
      <c r="D1228" s="259">
        <v>31</v>
      </c>
      <c r="E1228" s="157">
        <v>31</v>
      </c>
      <c r="F1228" s="157">
        <v>31</v>
      </c>
      <c r="G1228" s="157">
        <v>0</v>
      </c>
      <c r="H1228" s="158">
        <v>3</v>
      </c>
    </row>
    <row r="1229" spans="1:8" s="13" customFormat="1" ht="14.25" customHeight="1" collapsed="1">
      <c r="A1229" s="19" t="s">
        <v>327</v>
      </c>
      <c r="B1229" s="20" t="s">
        <v>485</v>
      </c>
      <c r="C1229" s="30"/>
      <c r="D1229" s="281">
        <f>SUM(D1230)</f>
        <v>215</v>
      </c>
      <c r="E1229" s="281">
        <f>SUM(E1230)</f>
        <v>203</v>
      </c>
      <c r="F1229" s="281">
        <f>SUM(F1230)</f>
        <v>203</v>
      </c>
      <c r="G1229" s="281">
        <f>SUM(G1230)</f>
        <v>0</v>
      </c>
      <c r="H1229" s="200"/>
    </row>
    <row r="1230" spans="1:8" s="13" customFormat="1" ht="14.25" customHeight="1" hidden="1" outlineLevel="1">
      <c r="A1230" s="38"/>
      <c r="B1230" s="300" t="s">
        <v>168</v>
      </c>
      <c r="C1230" s="40" t="s">
        <v>380</v>
      </c>
      <c r="D1230" s="259">
        <v>215</v>
      </c>
      <c r="E1230" s="157">
        <v>203</v>
      </c>
      <c r="F1230" s="157">
        <v>203</v>
      </c>
      <c r="G1230" s="157"/>
      <c r="H1230" s="158">
        <v>0.4</v>
      </c>
    </row>
    <row r="1231" spans="1:8" s="13" customFormat="1" ht="14.25" customHeight="1" collapsed="1">
      <c r="A1231" s="36" t="s">
        <v>328</v>
      </c>
      <c r="B1231" s="37" t="s">
        <v>228</v>
      </c>
      <c r="C1231" s="33"/>
      <c r="D1231" s="309">
        <f>SUM(D1232:D1233)</f>
        <v>404</v>
      </c>
      <c r="E1231" s="309">
        <f>SUM(E1232:E1233)</f>
        <v>353</v>
      </c>
      <c r="F1231" s="309">
        <f>SUM(F1232:F1233)</f>
        <v>353</v>
      </c>
      <c r="G1231" s="309">
        <f>SUM(G1232:G1233)</f>
        <v>0</v>
      </c>
      <c r="H1231" s="160"/>
    </row>
    <row r="1232" spans="1:8" s="13" customFormat="1" ht="14.25" customHeight="1" hidden="1" outlineLevel="1">
      <c r="A1232" s="25"/>
      <c r="B1232" s="208" t="s">
        <v>194</v>
      </c>
      <c r="C1232" s="27" t="s">
        <v>413</v>
      </c>
      <c r="D1232" s="224">
        <v>110</v>
      </c>
      <c r="E1232" s="154">
        <v>110</v>
      </c>
      <c r="F1232" s="154">
        <v>110</v>
      </c>
      <c r="G1232" s="154">
        <v>0</v>
      </c>
      <c r="H1232" s="155">
        <v>2.1</v>
      </c>
    </row>
    <row r="1233" spans="1:8" s="13" customFormat="1" ht="14.25" customHeight="1" hidden="1" outlineLevel="1">
      <c r="A1233" s="38"/>
      <c r="B1233" s="39" t="s">
        <v>248</v>
      </c>
      <c r="C1233" s="40" t="s">
        <v>382</v>
      </c>
      <c r="D1233" s="259">
        <v>294</v>
      </c>
      <c r="E1233" s="157">
        <v>243</v>
      </c>
      <c r="F1233" s="157">
        <v>243</v>
      </c>
      <c r="G1233" s="157">
        <v>0</v>
      </c>
      <c r="H1233" s="158" t="s">
        <v>588</v>
      </c>
    </row>
    <row r="1234" spans="1:8" s="13" customFormat="1" ht="14.25" customHeight="1" collapsed="1">
      <c r="A1234" s="19" t="s">
        <v>329</v>
      </c>
      <c r="B1234" s="20" t="s">
        <v>184</v>
      </c>
      <c r="C1234" s="30"/>
      <c r="D1234" s="281">
        <f>SUM(D1235:D1236)</f>
        <v>370</v>
      </c>
      <c r="E1234" s="281">
        <f>SUM(E1235:E1236)</f>
        <v>354</v>
      </c>
      <c r="F1234" s="281">
        <f>SUM(F1235:F1236)</f>
        <v>354</v>
      </c>
      <c r="G1234" s="281">
        <f>SUM(G1235:G1236)</f>
        <v>0</v>
      </c>
      <c r="H1234" s="200"/>
    </row>
    <row r="1235" spans="1:8" s="13" customFormat="1" ht="14.25" customHeight="1" hidden="1" outlineLevel="1">
      <c r="A1235" s="358"/>
      <c r="B1235" s="347" t="s">
        <v>168</v>
      </c>
      <c r="C1235" s="139" t="s">
        <v>380</v>
      </c>
      <c r="D1235" s="359">
        <v>340</v>
      </c>
      <c r="E1235" s="296">
        <v>340</v>
      </c>
      <c r="F1235" s="296">
        <v>340</v>
      </c>
      <c r="G1235" s="296"/>
      <c r="H1235" s="206">
        <v>0.7</v>
      </c>
    </row>
    <row r="1236" spans="1:8" s="13" customFormat="1" ht="14.25" customHeight="1" hidden="1" outlineLevel="1">
      <c r="A1236" s="38"/>
      <c r="B1236" s="202" t="s">
        <v>194</v>
      </c>
      <c r="C1236" s="40" t="s">
        <v>397</v>
      </c>
      <c r="D1236" s="259">
        <v>30</v>
      </c>
      <c r="E1236" s="157">
        <v>14</v>
      </c>
      <c r="F1236" s="157">
        <v>14</v>
      </c>
      <c r="G1236" s="157">
        <v>0</v>
      </c>
      <c r="H1236" s="158">
        <v>2</v>
      </c>
    </row>
    <row r="1237" spans="1:8" s="13" customFormat="1" ht="14.25" customHeight="1" collapsed="1">
      <c r="A1237" s="114" t="s">
        <v>331</v>
      </c>
      <c r="B1237" s="94" t="s">
        <v>632</v>
      </c>
      <c r="C1237" s="139"/>
      <c r="D1237" s="354">
        <f>SUM(D1238:D1239)</f>
        <v>160</v>
      </c>
      <c r="E1237" s="354">
        <f>SUM(E1238:E1239)</f>
        <v>95</v>
      </c>
      <c r="F1237" s="354">
        <f>SUM(F1238:F1239)</f>
        <v>95</v>
      </c>
      <c r="G1237" s="354">
        <f>SUM(G1238:G1239)</f>
        <v>0</v>
      </c>
      <c r="H1237" s="206"/>
    </row>
    <row r="1238" spans="1:8" s="13" customFormat="1" ht="14.25" customHeight="1" hidden="1" outlineLevel="1">
      <c r="A1238" s="49"/>
      <c r="B1238" s="59" t="s">
        <v>248</v>
      </c>
      <c r="C1238" s="51" t="s">
        <v>402</v>
      </c>
      <c r="D1238" s="231">
        <v>40</v>
      </c>
      <c r="E1238" s="198">
        <v>30</v>
      </c>
      <c r="F1238" s="198">
        <v>30</v>
      </c>
      <c r="G1238" s="198">
        <v>0</v>
      </c>
      <c r="H1238" s="211" t="s">
        <v>558</v>
      </c>
    </row>
    <row r="1239" spans="1:8" s="13" customFormat="1" ht="14.25" customHeight="1" hidden="1" outlineLevel="1">
      <c r="A1239" s="38"/>
      <c r="B1239" s="39"/>
      <c r="C1239" s="128" t="s">
        <v>402</v>
      </c>
      <c r="D1239" s="259">
        <v>120</v>
      </c>
      <c r="E1239" s="157">
        <v>65</v>
      </c>
      <c r="F1239" s="157">
        <v>65</v>
      </c>
      <c r="G1239" s="157">
        <v>0</v>
      </c>
      <c r="H1239" s="158">
        <v>0.8</v>
      </c>
    </row>
    <row r="1240" spans="1:8" s="13" customFormat="1" ht="14.25" customHeight="1" collapsed="1">
      <c r="A1240" s="19" t="s">
        <v>332</v>
      </c>
      <c r="B1240" s="20" t="s">
        <v>198</v>
      </c>
      <c r="C1240" s="30"/>
      <c r="D1240" s="281">
        <f>SUM(D1241:D1244)</f>
        <v>248</v>
      </c>
      <c r="E1240" s="281">
        <f>SUM(E1241:E1244)</f>
        <v>271</v>
      </c>
      <c r="F1240" s="281">
        <f>SUM(F1241:F1244)</f>
        <v>271</v>
      </c>
      <c r="G1240" s="281">
        <f>SUM(G1241:G1244)</f>
        <v>0</v>
      </c>
      <c r="H1240" s="200"/>
    </row>
    <row r="1241" spans="1:8" s="13" customFormat="1" ht="14.25" customHeight="1" hidden="1" outlineLevel="1">
      <c r="A1241" s="25"/>
      <c r="B1241" s="208" t="s">
        <v>194</v>
      </c>
      <c r="C1241" s="27" t="s">
        <v>403</v>
      </c>
      <c r="D1241" s="224">
        <v>60</v>
      </c>
      <c r="E1241" s="154">
        <v>60</v>
      </c>
      <c r="F1241" s="154">
        <v>60</v>
      </c>
      <c r="G1241" s="154">
        <v>0</v>
      </c>
      <c r="H1241" s="155">
        <v>2</v>
      </c>
    </row>
    <row r="1242" spans="1:8" s="13" customFormat="1" ht="14.25" customHeight="1" hidden="1" outlineLevel="1">
      <c r="A1242" s="25"/>
      <c r="B1242" s="43" t="s">
        <v>260</v>
      </c>
      <c r="C1242" s="27" t="s">
        <v>413</v>
      </c>
      <c r="D1242" s="224">
        <v>160</v>
      </c>
      <c r="E1242" s="154">
        <v>160</v>
      </c>
      <c r="F1242" s="154">
        <v>160</v>
      </c>
      <c r="G1242" s="154"/>
      <c r="H1242" s="155">
        <v>1.5</v>
      </c>
    </row>
    <row r="1243" spans="1:8" s="13" customFormat="1" ht="14.25" customHeight="1" hidden="1" outlineLevel="1">
      <c r="A1243" s="25"/>
      <c r="B1243" s="26" t="s">
        <v>248</v>
      </c>
      <c r="C1243" s="27" t="s">
        <v>402</v>
      </c>
      <c r="D1243" s="224">
        <v>28</v>
      </c>
      <c r="E1243" s="154">
        <v>28</v>
      </c>
      <c r="F1243" s="154">
        <v>28</v>
      </c>
      <c r="G1243" s="154">
        <v>0</v>
      </c>
      <c r="H1243" s="155">
        <v>1.5</v>
      </c>
    </row>
    <row r="1244" spans="1:8" s="13" customFormat="1" ht="14.25" customHeight="1" hidden="1" outlineLevel="1">
      <c r="A1244" s="38"/>
      <c r="B1244" s="44"/>
      <c r="C1244" s="40" t="s">
        <v>365</v>
      </c>
      <c r="D1244" s="259">
        <v>0</v>
      </c>
      <c r="E1244" s="157">
        <v>23</v>
      </c>
      <c r="F1244" s="157">
        <v>23</v>
      </c>
      <c r="G1244" s="157">
        <v>0</v>
      </c>
      <c r="H1244" s="158">
        <v>1.5</v>
      </c>
    </row>
    <row r="1245" spans="1:8" s="13" customFormat="1" ht="14.25" customHeight="1" collapsed="1">
      <c r="A1245" s="36" t="s">
        <v>333</v>
      </c>
      <c r="B1245" s="250" t="s">
        <v>78</v>
      </c>
      <c r="C1245" s="142"/>
      <c r="D1245" s="222">
        <f>SUM(D1246:D1263)</f>
        <v>4017</v>
      </c>
      <c r="E1245" s="222">
        <f>SUM(E1246:E1263)</f>
        <v>2175</v>
      </c>
      <c r="F1245" s="222">
        <f>SUM(F1246:F1263)</f>
        <v>1759</v>
      </c>
      <c r="G1245" s="222">
        <f>SUM(G1246:G1263)</f>
        <v>347</v>
      </c>
      <c r="H1245" s="223"/>
    </row>
    <row r="1246" spans="1:8" s="13" customFormat="1" ht="14.25" customHeight="1" hidden="1" outlineLevel="1">
      <c r="A1246" s="25"/>
      <c r="B1246" s="196" t="s">
        <v>168</v>
      </c>
      <c r="C1246" s="27" t="s">
        <v>365</v>
      </c>
      <c r="D1246" s="224">
        <v>494</v>
      </c>
      <c r="E1246" s="154">
        <v>296</v>
      </c>
      <c r="F1246" s="154">
        <v>296</v>
      </c>
      <c r="G1246" s="154"/>
      <c r="H1246" s="155">
        <v>2.2</v>
      </c>
    </row>
    <row r="1247" spans="1:8" s="13" customFormat="1" ht="14.25" customHeight="1" hidden="1" outlineLevel="1">
      <c r="A1247" s="25"/>
      <c r="B1247" s="43"/>
      <c r="C1247" s="27" t="s">
        <v>380</v>
      </c>
      <c r="D1247" s="224">
        <v>10</v>
      </c>
      <c r="E1247" s="154">
        <v>10</v>
      </c>
      <c r="F1247" s="154"/>
      <c r="G1247" s="154"/>
      <c r="H1247" s="155">
        <v>1.2</v>
      </c>
    </row>
    <row r="1248" spans="1:8" s="13" customFormat="1" ht="14.25" customHeight="1" hidden="1" outlineLevel="1">
      <c r="A1248" s="25"/>
      <c r="B1248" s="43"/>
      <c r="C1248" s="27" t="s">
        <v>382</v>
      </c>
      <c r="D1248" s="224">
        <v>150</v>
      </c>
      <c r="E1248" s="154">
        <v>133</v>
      </c>
      <c r="F1248" s="154">
        <v>133</v>
      </c>
      <c r="G1248" s="154"/>
      <c r="H1248" s="155">
        <v>0.8</v>
      </c>
    </row>
    <row r="1249" spans="1:8" s="13" customFormat="1" ht="14.25" customHeight="1" hidden="1" outlineLevel="1">
      <c r="A1249" s="25"/>
      <c r="B1249" s="43"/>
      <c r="C1249" s="27" t="s">
        <v>380</v>
      </c>
      <c r="D1249" s="224">
        <v>215</v>
      </c>
      <c r="E1249" s="154">
        <v>206</v>
      </c>
      <c r="F1249" s="154">
        <v>206</v>
      </c>
      <c r="G1249" s="154"/>
      <c r="H1249" s="155">
        <v>0.5</v>
      </c>
    </row>
    <row r="1250" spans="1:8" s="13" customFormat="1" ht="14.25" customHeight="1" hidden="1" outlineLevel="1">
      <c r="A1250" s="25"/>
      <c r="B1250" s="43"/>
      <c r="C1250" s="27" t="s">
        <v>389</v>
      </c>
      <c r="D1250" s="224">
        <v>50</v>
      </c>
      <c r="E1250" s="154">
        <v>25</v>
      </c>
      <c r="F1250" s="154">
        <v>15</v>
      </c>
      <c r="G1250" s="154"/>
      <c r="H1250" s="155">
        <v>0.6</v>
      </c>
    </row>
    <row r="1251" spans="1:8" s="13" customFormat="1" ht="14.25" customHeight="1" hidden="1" outlineLevel="1">
      <c r="A1251" s="25"/>
      <c r="B1251" s="43"/>
      <c r="C1251" s="27" t="s">
        <v>372</v>
      </c>
      <c r="D1251" s="224">
        <v>20</v>
      </c>
      <c r="E1251" s="154">
        <v>3</v>
      </c>
      <c r="F1251" s="154"/>
      <c r="G1251" s="154"/>
      <c r="H1251" s="155">
        <v>1.2</v>
      </c>
    </row>
    <row r="1252" spans="1:8" s="13" customFormat="1" ht="14.25" customHeight="1" hidden="1" outlineLevel="1">
      <c r="A1252" s="25"/>
      <c r="B1252" s="141" t="s">
        <v>180</v>
      </c>
      <c r="C1252" s="27" t="s">
        <v>403</v>
      </c>
      <c r="D1252" s="224">
        <v>75</v>
      </c>
      <c r="E1252" s="154">
        <v>75</v>
      </c>
      <c r="F1252" s="154">
        <v>75</v>
      </c>
      <c r="G1252" s="154"/>
      <c r="H1252" s="155">
        <v>1.8</v>
      </c>
    </row>
    <row r="1253" spans="1:8" s="13" customFormat="1" ht="14.25" customHeight="1" hidden="1" outlineLevel="1">
      <c r="A1253" s="25"/>
      <c r="B1253" s="208" t="s">
        <v>194</v>
      </c>
      <c r="C1253" s="27" t="s">
        <v>364</v>
      </c>
      <c r="D1253" s="224">
        <v>56</v>
      </c>
      <c r="E1253" s="154">
        <v>17</v>
      </c>
      <c r="F1253" s="154">
        <v>17</v>
      </c>
      <c r="G1253" s="154">
        <v>0</v>
      </c>
      <c r="H1253" s="155">
        <v>2</v>
      </c>
    </row>
    <row r="1254" spans="1:8" s="13" customFormat="1" ht="14.25" customHeight="1" hidden="1" outlineLevel="1">
      <c r="A1254" s="25"/>
      <c r="B1254" s="43"/>
      <c r="C1254" s="27" t="s">
        <v>406</v>
      </c>
      <c r="D1254" s="224">
        <v>520</v>
      </c>
      <c r="E1254" s="154">
        <v>46</v>
      </c>
      <c r="F1254" s="154">
        <v>0</v>
      </c>
      <c r="G1254" s="154">
        <v>0</v>
      </c>
      <c r="H1254" s="155">
        <v>1.2</v>
      </c>
    </row>
    <row r="1255" spans="1:8" s="13" customFormat="1" ht="14.25" customHeight="1" hidden="1" outlineLevel="1">
      <c r="A1255" s="25"/>
      <c r="B1255" s="43"/>
      <c r="C1255" s="27" t="s">
        <v>412</v>
      </c>
      <c r="D1255" s="224">
        <v>150</v>
      </c>
      <c r="E1255" s="154">
        <v>80</v>
      </c>
      <c r="F1255" s="154">
        <v>0</v>
      </c>
      <c r="G1255" s="154">
        <v>80</v>
      </c>
      <c r="H1255" s="155">
        <v>4.5</v>
      </c>
    </row>
    <row r="1256" spans="1:8" s="13" customFormat="1" ht="14.25" customHeight="1" hidden="1" outlineLevel="1">
      <c r="A1256" s="25"/>
      <c r="B1256" s="43" t="s">
        <v>260</v>
      </c>
      <c r="C1256" s="27" t="s">
        <v>382</v>
      </c>
      <c r="D1256" s="224">
        <v>631</v>
      </c>
      <c r="E1256" s="154">
        <v>481</v>
      </c>
      <c r="F1256" s="154">
        <v>481</v>
      </c>
      <c r="G1256" s="154"/>
      <c r="H1256" s="190">
        <v>1.0322245322245323</v>
      </c>
    </row>
    <row r="1257" spans="1:8" s="13" customFormat="1" ht="14.25" customHeight="1" hidden="1" outlineLevel="1">
      <c r="A1257" s="25"/>
      <c r="B1257" s="43"/>
      <c r="C1257" s="27" t="s">
        <v>411</v>
      </c>
      <c r="D1257" s="224">
        <v>1000</v>
      </c>
      <c r="E1257" s="154">
        <v>267</v>
      </c>
      <c r="F1257" s="154"/>
      <c r="G1257" s="154">
        <v>267</v>
      </c>
      <c r="H1257" s="190">
        <v>2.8</v>
      </c>
    </row>
    <row r="1258" spans="1:8" s="13" customFormat="1" ht="14.25" customHeight="1" hidden="1" outlineLevel="1">
      <c r="A1258" s="25"/>
      <c r="B1258" s="43"/>
      <c r="C1258" s="27" t="s">
        <v>385</v>
      </c>
      <c r="D1258" s="224">
        <v>39</v>
      </c>
      <c r="E1258" s="154">
        <v>39</v>
      </c>
      <c r="F1258" s="154">
        <v>39</v>
      </c>
      <c r="G1258" s="154"/>
      <c r="H1258" s="155">
        <v>0.6</v>
      </c>
    </row>
    <row r="1259" spans="1:8" s="13" customFormat="1" ht="14.25" customHeight="1" hidden="1" outlineLevel="1">
      <c r="A1259" s="25"/>
      <c r="B1259" s="43"/>
      <c r="C1259" s="27" t="s">
        <v>374</v>
      </c>
      <c r="D1259" s="224">
        <v>155</v>
      </c>
      <c r="E1259" s="154">
        <v>145</v>
      </c>
      <c r="F1259" s="154">
        <v>145</v>
      </c>
      <c r="G1259" s="154"/>
      <c r="H1259" s="155">
        <v>1.8</v>
      </c>
    </row>
    <row r="1260" spans="1:8" s="13" customFormat="1" ht="14.25" customHeight="1" hidden="1" outlineLevel="1">
      <c r="A1260" s="25"/>
      <c r="B1260" s="43"/>
      <c r="C1260" s="27" t="s">
        <v>371</v>
      </c>
      <c r="D1260" s="224">
        <v>150</v>
      </c>
      <c r="E1260" s="154">
        <v>100</v>
      </c>
      <c r="F1260" s="154">
        <v>100</v>
      </c>
      <c r="G1260" s="154"/>
      <c r="H1260" s="155">
        <v>1.8</v>
      </c>
    </row>
    <row r="1261" spans="1:8" s="13" customFormat="1" ht="14.25" customHeight="1" hidden="1" outlineLevel="1">
      <c r="A1261" s="25"/>
      <c r="B1261" s="43"/>
      <c r="C1261" s="27" t="s">
        <v>563</v>
      </c>
      <c r="D1261" s="224">
        <v>20</v>
      </c>
      <c r="E1261" s="154">
        <v>16</v>
      </c>
      <c r="F1261" s="154">
        <v>16</v>
      </c>
      <c r="G1261" s="154"/>
      <c r="H1261" s="155">
        <v>2</v>
      </c>
    </row>
    <row r="1262" spans="1:8" s="13" customFormat="1" ht="14.25" customHeight="1" hidden="1" outlineLevel="1">
      <c r="A1262" s="25"/>
      <c r="B1262" s="26" t="s">
        <v>248</v>
      </c>
      <c r="C1262" s="27" t="s">
        <v>382</v>
      </c>
      <c r="D1262" s="224">
        <v>42</v>
      </c>
      <c r="E1262" s="154">
        <v>41</v>
      </c>
      <c r="F1262" s="154">
        <v>41</v>
      </c>
      <c r="G1262" s="154">
        <v>0</v>
      </c>
      <c r="H1262" s="155">
        <v>1.5</v>
      </c>
    </row>
    <row r="1263" spans="1:8" s="13" customFormat="1" ht="14.25" customHeight="1" hidden="1" outlineLevel="1">
      <c r="A1263" s="49"/>
      <c r="B1263" s="306" t="s">
        <v>98</v>
      </c>
      <c r="C1263" s="51" t="s">
        <v>702</v>
      </c>
      <c r="D1263" s="231">
        <v>240</v>
      </c>
      <c r="E1263" s="198">
        <v>195</v>
      </c>
      <c r="F1263" s="198">
        <v>195</v>
      </c>
      <c r="G1263" s="198"/>
      <c r="H1263" s="211">
        <v>1.6</v>
      </c>
    </row>
    <row r="1264" spans="1:8" s="13" customFormat="1" ht="14.25" customHeight="1" collapsed="1">
      <c r="A1264" s="19" t="s">
        <v>334</v>
      </c>
      <c r="B1264" s="134" t="s">
        <v>97</v>
      </c>
      <c r="C1264" s="60"/>
      <c r="D1264" s="131">
        <f>SUM(D1265:D1274)</f>
        <v>3447</v>
      </c>
      <c r="E1264" s="131">
        <f>SUM(E1265:E1274)</f>
        <v>2628</v>
      </c>
      <c r="F1264" s="131">
        <f>SUM(F1265:F1274)</f>
        <v>2576</v>
      </c>
      <c r="G1264" s="131">
        <f>SUM(G1265:G1274)</f>
        <v>24</v>
      </c>
      <c r="H1264" s="132"/>
    </row>
    <row r="1265" spans="1:8" s="13" customFormat="1" ht="14.25" customHeight="1" hidden="1" outlineLevel="1">
      <c r="A1265" s="31"/>
      <c r="B1265" s="340" t="s">
        <v>168</v>
      </c>
      <c r="C1265" s="142" t="s">
        <v>379</v>
      </c>
      <c r="D1265" s="360">
        <v>28</v>
      </c>
      <c r="E1265" s="360">
        <v>28</v>
      </c>
      <c r="F1265" s="360"/>
      <c r="G1265" s="360"/>
      <c r="H1265" s="223">
        <v>1</v>
      </c>
    </row>
    <row r="1266" spans="1:8" s="13" customFormat="1" ht="14.25" customHeight="1" hidden="1" outlineLevel="1">
      <c r="A1266" s="25"/>
      <c r="B1266" s="141" t="s">
        <v>180</v>
      </c>
      <c r="C1266" s="27" t="s">
        <v>402</v>
      </c>
      <c r="D1266" s="224">
        <v>24</v>
      </c>
      <c r="E1266" s="154">
        <v>24</v>
      </c>
      <c r="F1266" s="154"/>
      <c r="G1266" s="154">
        <v>24</v>
      </c>
      <c r="H1266" s="155">
        <v>5</v>
      </c>
    </row>
    <row r="1267" spans="1:8" s="13" customFormat="1" ht="14.25" customHeight="1" hidden="1" outlineLevel="1">
      <c r="A1267" s="25"/>
      <c r="B1267" s="208" t="s">
        <v>194</v>
      </c>
      <c r="C1267" s="27" t="s">
        <v>414</v>
      </c>
      <c r="D1267" s="224">
        <v>22</v>
      </c>
      <c r="E1267" s="154">
        <v>22</v>
      </c>
      <c r="F1267" s="154">
        <v>22</v>
      </c>
      <c r="G1267" s="154">
        <v>0</v>
      </c>
      <c r="H1267" s="155">
        <v>0.44</v>
      </c>
    </row>
    <row r="1268" spans="1:8" s="13" customFormat="1" ht="14.25" customHeight="1" hidden="1" outlineLevel="1">
      <c r="A1268" s="25"/>
      <c r="B1268" s="43" t="s">
        <v>260</v>
      </c>
      <c r="C1268" s="27" t="s">
        <v>403</v>
      </c>
      <c r="D1268" s="224">
        <v>23</v>
      </c>
      <c r="E1268" s="154">
        <v>20</v>
      </c>
      <c r="F1268" s="154">
        <v>20</v>
      </c>
      <c r="G1268" s="154"/>
      <c r="H1268" s="155">
        <v>1</v>
      </c>
    </row>
    <row r="1269" spans="1:8" s="13" customFormat="1" ht="14.25" customHeight="1" hidden="1" outlineLevel="1">
      <c r="A1269" s="25"/>
      <c r="B1269" s="26" t="s">
        <v>248</v>
      </c>
      <c r="C1269" s="27" t="s">
        <v>384</v>
      </c>
      <c r="D1269" s="224">
        <v>1000</v>
      </c>
      <c r="E1269" s="154">
        <v>1000</v>
      </c>
      <c r="F1269" s="154">
        <v>1000</v>
      </c>
      <c r="G1269" s="154">
        <v>0</v>
      </c>
      <c r="H1269" s="155">
        <v>0.9</v>
      </c>
    </row>
    <row r="1270" spans="1:8" s="13" customFormat="1" ht="14.25" customHeight="1" hidden="1" outlineLevel="1">
      <c r="A1270" s="25"/>
      <c r="B1270" s="26"/>
      <c r="C1270" s="27" t="s">
        <v>382</v>
      </c>
      <c r="D1270" s="224">
        <v>450</v>
      </c>
      <c r="E1270" s="154">
        <v>94</v>
      </c>
      <c r="F1270" s="154">
        <v>94</v>
      </c>
      <c r="G1270" s="154">
        <v>0</v>
      </c>
      <c r="H1270" s="155">
        <v>2.3</v>
      </c>
    </row>
    <row r="1271" spans="1:8" s="13" customFormat="1" ht="14.25" customHeight="1" hidden="1" outlineLevel="1">
      <c r="A1271" s="25"/>
      <c r="B1271" s="26"/>
      <c r="C1271" s="27" t="s">
        <v>414</v>
      </c>
      <c r="D1271" s="224">
        <v>50</v>
      </c>
      <c r="E1271" s="154">
        <v>31</v>
      </c>
      <c r="F1271" s="154">
        <v>31</v>
      </c>
      <c r="G1271" s="154">
        <v>0</v>
      </c>
      <c r="H1271" s="155" t="s">
        <v>585</v>
      </c>
    </row>
    <row r="1272" spans="1:8" s="13" customFormat="1" ht="14.25" customHeight="1" hidden="1" outlineLevel="1">
      <c r="A1272" s="25"/>
      <c r="B1272" s="212" t="s">
        <v>98</v>
      </c>
      <c r="C1272" s="27" t="s">
        <v>670</v>
      </c>
      <c r="D1272" s="28">
        <v>50</v>
      </c>
      <c r="E1272" s="28">
        <v>25</v>
      </c>
      <c r="F1272" s="28">
        <v>25</v>
      </c>
      <c r="G1272" s="28"/>
      <c r="H1272" s="29">
        <v>0.4</v>
      </c>
    </row>
    <row r="1273" spans="1:8" s="13" customFormat="1" ht="14.25" customHeight="1" hidden="1" outlineLevel="1">
      <c r="A1273" s="49"/>
      <c r="B1273" s="75"/>
      <c r="C1273" s="51" t="s">
        <v>691</v>
      </c>
      <c r="D1273" s="52">
        <v>1500</v>
      </c>
      <c r="E1273" s="52">
        <v>1136</v>
      </c>
      <c r="F1273" s="52">
        <v>1136</v>
      </c>
      <c r="G1273" s="52"/>
      <c r="H1273" s="53">
        <v>0.7</v>
      </c>
    </row>
    <row r="1274" spans="1:8" s="13" customFormat="1" ht="14.25" customHeight="1" hidden="1" outlineLevel="1">
      <c r="A1274" s="38"/>
      <c r="B1274" s="44"/>
      <c r="C1274" s="40" t="s">
        <v>687</v>
      </c>
      <c r="D1274" s="41">
        <v>300</v>
      </c>
      <c r="E1274" s="41">
        <v>248</v>
      </c>
      <c r="F1274" s="41">
        <v>248</v>
      </c>
      <c r="G1274" s="41"/>
      <c r="H1274" s="263">
        <v>1.5</v>
      </c>
    </row>
    <row r="1275" spans="1:8" s="13" customFormat="1" ht="14.25" customHeight="1" collapsed="1">
      <c r="A1275" s="19" t="s">
        <v>335</v>
      </c>
      <c r="B1275" s="20" t="s">
        <v>486</v>
      </c>
      <c r="C1275" s="30"/>
      <c r="D1275" s="281">
        <f>SUM(D1276:D1283)</f>
        <v>3791</v>
      </c>
      <c r="E1275" s="281">
        <f>SUM(E1276:E1283)</f>
        <v>1193</v>
      </c>
      <c r="F1275" s="281">
        <f>SUM(F1276:F1283)</f>
        <v>1052</v>
      </c>
      <c r="G1275" s="281">
        <f>SUM(G1276:G1283)</f>
        <v>16</v>
      </c>
      <c r="H1275" s="200"/>
    </row>
    <row r="1276" spans="1:8" s="363" customFormat="1" ht="14.25" customHeight="1" hidden="1" outlineLevel="1">
      <c r="A1276" s="361"/>
      <c r="B1276" s="362" t="s">
        <v>168</v>
      </c>
      <c r="C1276" s="33" t="s">
        <v>384</v>
      </c>
      <c r="D1276" s="267">
        <v>430</v>
      </c>
      <c r="E1276" s="267">
        <v>353</v>
      </c>
      <c r="F1276" s="267">
        <v>353</v>
      </c>
      <c r="G1276" s="267"/>
      <c r="H1276" s="160">
        <v>0.3</v>
      </c>
    </row>
    <row r="1277" spans="1:8" s="13" customFormat="1" ht="14.25" customHeight="1" hidden="1" outlineLevel="1">
      <c r="A1277" s="25"/>
      <c r="B1277" s="208" t="s">
        <v>194</v>
      </c>
      <c r="C1277" s="27" t="s">
        <v>414</v>
      </c>
      <c r="D1277" s="224">
        <v>200</v>
      </c>
      <c r="E1277" s="224">
        <v>140</v>
      </c>
      <c r="F1277" s="154">
        <v>140</v>
      </c>
      <c r="G1277" s="154">
        <v>0</v>
      </c>
      <c r="H1277" s="155">
        <v>2.6</v>
      </c>
    </row>
    <row r="1278" spans="1:8" s="13" customFormat="1" ht="14.25" customHeight="1" hidden="1" outlineLevel="1">
      <c r="A1278" s="25"/>
      <c r="B1278" s="43"/>
      <c r="C1278" s="27" t="s">
        <v>381</v>
      </c>
      <c r="D1278" s="224">
        <v>2000</v>
      </c>
      <c r="E1278" s="224">
        <v>198</v>
      </c>
      <c r="F1278" s="154">
        <v>198</v>
      </c>
      <c r="G1278" s="154">
        <v>0</v>
      </c>
      <c r="H1278" s="155">
        <v>2.6</v>
      </c>
    </row>
    <row r="1279" spans="1:8" s="13" customFormat="1" ht="14.25" customHeight="1" hidden="1" outlineLevel="1">
      <c r="A1279" s="25"/>
      <c r="B1279" s="43" t="s">
        <v>260</v>
      </c>
      <c r="C1279" s="27" t="s">
        <v>414</v>
      </c>
      <c r="D1279" s="224">
        <v>125</v>
      </c>
      <c r="E1279" s="224">
        <v>125</v>
      </c>
      <c r="F1279" s="154">
        <v>0</v>
      </c>
      <c r="G1279" s="154"/>
      <c r="H1279" s="155">
        <v>0.6</v>
      </c>
    </row>
    <row r="1280" spans="1:8" s="13" customFormat="1" ht="14.25" customHeight="1" hidden="1" outlineLevel="1">
      <c r="A1280" s="25"/>
      <c r="B1280" s="26" t="s">
        <v>248</v>
      </c>
      <c r="C1280" s="27" t="s">
        <v>414</v>
      </c>
      <c r="D1280" s="224">
        <v>50</v>
      </c>
      <c r="E1280" s="224">
        <v>41</v>
      </c>
      <c r="F1280" s="154">
        <v>25</v>
      </c>
      <c r="G1280" s="154">
        <v>16</v>
      </c>
      <c r="H1280" s="155" t="s">
        <v>558</v>
      </c>
    </row>
    <row r="1281" spans="1:8" s="13" customFormat="1" ht="14.25" customHeight="1" hidden="1" outlineLevel="1">
      <c r="A1281" s="25"/>
      <c r="B1281" s="43"/>
      <c r="C1281" s="27" t="s">
        <v>402</v>
      </c>
      <c r="D1281" s="224">
        <v>376</v>
      </c>
      <c r="E1281" s="224">
        <v>40</v>
      </c>
      <c r="F1281" s="154">
        <v>40</v>
      </c>
      <c r="G1281" s="154">
        <v>0</v>
      </c>
      <c r="H1281" s="155">
        <v>3.4</v>
      </c>
    </row>
    <row r="1282" spans="1:8" s="13" customFormat="1" ht="14.25" customHeight="1" hidden="1" outlineLevel="1">
      <c r="A1282" s="25"/>
      <c r="B1282" s="43"/>
      <c r="C1282" s="27" t="s">
        <v>403</v>
      </c>
      <c r="D1282" s="224">
        <v>200</v>
      </c>
      <c r="E1282" s="224">
        <v>22</v>
      </c>
      <c r="F1282" s="154">
        <v>22</v>
      </c>
      <c r="G1282" s="154">
        <v>0</v>
      </c>
      <c r="H1282" s="155">
        <v>0.7</v>
      </c>
    </row>
    <row r="1283" spans="1:8" s="13" customFormat="1" ht="14.25" customHeight="1" hidden="1" outlineLevel="1">
      <c r="A1283" s="38"/>
      <c r="B1283" s="44"/>
      <c r="C1283" s="40" t="s">
        <v>367</v>
      </c>
      <c r="D1283" s="259">
        <v>410</v>
      </c>
      <c r="E1283" s="259">
        <v>274</v>
      </c>
      <c r="F1283" s="157">
        <v>274</v>
      </c>
      <c r="G1283" s="157">
        <v>0</v>
      </c>
      <c r="H1283" s="158">
        <v>3.6</v>
      </c>
    </row>
    <row r="1284" spans="1:8" s="13" customFormat="1" ht="14.25" customHeight="1" collapsed="1">
      <c r="A1284" s="36" t="s">
        <v>336</v>
      </c>
      <c r="B1284" s="37" t="s">
        <v>487</v>
      </c>
      <c r="C1284" s="33"/>
      <c r="D1284" s="309">
        <f>SUM(D1285:D1310)</f>
        <v>10630</v>
      </c>
      <c r="E1284" s="309">
        <f>SUM(E1285:E1310)</f>
        <v>4578</v>
      </c>
      <c r="F1284" s="309">
        <f>SUM(F1285:F1310)</f>
        <v>4289</v>
      </c>
      <c r="G1284" s="309">
        <f>SUM(G1285:G1310)</f>
        <v>64</v>
      </c>
      <c r="H1284" s="160"/>
    </row>
    <row r="1285" spans="1:8" s="13" customFormat="1" ht="14.25" customHeight="1" hidden="1" outlineLevel="1">
      <c r="A1285" s="31"/>
      <c r="B1285" s="362" t="s">
        <v>168</v>
      </c>
      <c r="C1285" s="33" t="s">
        <v>373</v>
      </c>
      <c r="D1285" s="267">
        <v>45</v>
      </c>
      <c r="E1285" s="267">
        <v>8</v>
      </c>
      <c r="F1285" s="267">
        <v>8</v>
      </c>
      <c r="G1285" s="267"/>
      <c r="H1285" s="160">
        <v>1.3</v>
      </c>
    </row>
    <row r="1286" spans="1:8" s="13" customFormat="1" ht="14.25" customHeight="1" hidden="1" outlineLevel="1">
      <c r="A1286" s="36"/>
      <c r="B1286" s="37"/>
      <c r="C1286" s="33" t="s">
        <v>406</v>
      </c>
      <c r="D1286" s="267">
        <v>280</v>
      </c>
      <c r="E1286" s="267">
        <v>280</v>
      </c>
      <c r="F1286" s="267">
        <v>200</v>
      </c>
      <c r="G1286" s="267"/>
      <c r="H1286" s="160">
        <v>1.3</v>
      </c>
    </row>
    <row r="1287" spans="1:8" s="13" customFormat="1" ht="14.25" customHeight="1" hidden="1" outlineLevel="1">
      <c r="A1287" s="36"/>
      <c r="B1287" s="37"/>
      <c r="C1287" s="33" t="s">
        <v>416</v>
      </c>
      <c r="D1287" s="267">
        <v>2420</v>
      </c>
      <c r="E1287" s="267">
        <v>91</v>
      </c>
      <c r="F1287" s="267">
        <v>89</v>
      </c>
      <c r="G1287" s="267"/>
      <c r="H1287" s="160">
        <v>3</v>
      </c>
    </row>
    <row r="1288" spans="1:8" s="13" customFormat="1" ht="14.25" customHeight="1" hidden="1" outlineLevel="1">
      <c r="A1288" s="36"/>
      <c r="B1288" s="37"/>
      <c r="C1288" s="33" t="s">
        <v>371</v>
      </c>
      <c r="D1288" s="267">
        <v>1500</v>
      </c>
      <c r="E1288" s="267">
        <v>114</v>
      </c>
      <c r="F1288" s="267">
        <v>114</v>
      </c>
      <c r="G1288" s="267"/>
      <c r="H1288" s="160">
        <v>2.85</v>
      </c>
    </row>
    <row r="1289" spans="1:8" s="13" customFormat="1" ht="14.25" customHeight="1" hidden="1" outlineLevel="1">
      <c r="A1289" s="36"/>
      <c r="B1289" s="37"/>
      <c r="C1289" s="33" t="s">
        <v>372</v>
      </c>
      <c r="D1289" s="267">
        <v>63</v>
      </c>
      <c r="E1289" s="267">
        <v>62</v>
      </c>
      <c r="F1289" s="267"/>
      <c r="G1289" s="267">
        <v>62</v>
      </c>
      <c r="H1289" s="160">
        <v>4</v>
      </c>
    </row>
    <row r="1290" spans="1:8" s="13" customFormat="1" ht="14.25" customHeight="1" hidden="1" outlineLevel="1">
      <c r="A1290" s="36"/>
      <c r="B1290" s="37"/>
      <c r="C1290" s="33" t="s">
        <v>393</v>
      </c>
      <c r="D1290" s="267">
        <v>150</v>
      </c>
      <c r="E1290" s="267">
        <v>140</v>
      </c>
      <c r="F1290" s="267"/>
      <c r="G1290" s="267"/>
      <c r="H1290" s="160">
        <v>0.7</v>
      </c>
    </row>
    <row r="1291" spans="1:8" s="13" customFormat="1" ht="14.25" customHeight="1" hidden="1" outlineLevel="1">
      <c r="A1291" s="31"/>
      <c r="B1291" s="32" t="s">
        <v>180</v>
      </c>
      <c r="C1291" s="33" t="s">
        <v>402</v>
      </c>
      <c r="D1291" s="267">
        <v>40</v>
      </c>
      <c r="E1291" s="267">
        <v>40</v>
      </c>
      <c r="F1291" s="267">
        <v>40</v>
      </c>
      <c r="G1291" s="267"/>
      <c r="H1291" s="160">
        <v>1.8</v>
      </c>
    </row>
    <row r="1292" spans="1:8" s="13" customFormat="1" ht="14.25" customHeight="1" hidden="1" outlineLevel="1">
      <c r="A1292" s="25"/>
      <c r="B1292" s="208" t="s">
        <v>194</v>
      </c>
      <c r="C1292" s="27" t="s">
        <v>413</v>
      </c>
      <c r="D1292" s="224">
        <v>18</v>
      </c>
      <c r="E1292" s="224">
        <v>18</v>
      </c>
      <c r="F1292" s="154">
        <v>15</v>
      </c>
      <c r="G1292" s="154">
        <v>0</v>
      </c>
      <c r="H1292" s="155">
        <v>1.2</v>
      </c>
    </row>
    <row r="1293" spans="1:8" s="13" customFormat="1" ht="14.25" customHeight="1" hidden="1" outlineLevel="1">
      <c r="A1293" s="25"/>
      <c r="B1293" s="43"/>
      <c r="C1293" s="27" t="s">
        <v>411</v>
      </c>
      <c r="D1293" s="224">
        <v>340</v>
      </c>
      <c r="E1293" s="224">
        <v>340</v>
      </c>
      <c r="F1293" s="154">
        <v>340</v>
      </c>
      <c r="G1293" s="154">
        <v>0</v>
      </c>
      <c r="H1293" s="155">
        <v>5.8</v>
      </c>
    </row>
    <row r="1294" spans="1:8" s="13" customFormat="1" ht="14.25" customHeight="1" hidden="1" outlineLevel="1">
      <c r="A1294" s="25"/>
      <c r="B1294" s="43" t="s">
        <v>260</v>
      </c>
      <c r="C1294" s="27" t="s">
        <v>385</v>
      </c>
      <c r="D1294" s="224">
        <v>161</v>
      </c>
      <c r="E1294" s="224">
        <v>69</v>
      </c>
      <c r="F1294" s="154">
        <v>69</v>
      </c>
      <c r="G1294" s="154"/>
      <c r="H1294" s="155">
        <v>1.1</v>
      </c>
    </row>
    <row r="1295" spans="1:8" s="13" customFormat="1" ht="14.25" customHeight="1" hidden="1" outlineLevel="1">
      <c r="A1295" s="25"/>
      <c r="B1295" s="26" t="s">
        <v>248</v>
      </c>
      <c r="C1295" s="27" t="s">
        <v>382</v>
      </c>
      <c r="D1295" s="224">
        <v>40</v>
      </c>
      <c r="E1295" s="224">
        <v>30</v>
      </c>
      <c r="F1295" s="154">
        <v>30</v>
      </c>
      <c r="G1295" s="154">
        <v>0</v>
      </c>
      <c r="H1295" s="155">
        <v>0.5</v>
      </c>
    </row>
    <row r="1296" spans="1:8" s="13" customFormat="1" ht="14.25" customHeight="1" hidden="1" outlineLevel="1">
      <c r="A1296" s="25"/>
      <c r="B1296" s="43"/>
      <c r="C1296" s="27" t="s">
        <v>414</v>
      </c>
      <c r="D1296" s="224">
        <v>322</v>
      </c>
      <c r="E1296" s="224">
        <v>249</v>
      </c>
      <c r="F1296" s="154">
        <v>249</v>
      </c>
      <c r="G1296" s="154">
        <v>0</v>
      </c>
      <c r="H1296" s="155" t="s">
        <v>550</v>
      </c>
    </row>
    <row r="1297" spans="1:8" s="13" customFormat="1" ht="14.25" customHeight="1" hidden="1" outlineLevel="1">
      <c r="A1297" s="25"/>
      <c r="B1297" s="43"/>
      <c r="C1297" s="27" t="s">
        <v>413</v>
      </c>
      <c r="D1297" s="224">
        <v>100</v>
      </c>
      <c r="E1297" s="224">
        <v>50</v>
      </c>
      <c r="F1297" s="154">
        <v>50</v>
      </c>
      <c r="G1297" s="154">
        <v>0</v>
      </c>
      <c r="H1297" s="155">
        <v>0.8</v>
      </c>
    </row>
    <row r="1298" spans="1:8" s="13" customFormat="1" ht="14.25" customHeight="1" hidden="1" outlineLevel="1">
      <c r="A1298" s="25"/>
      <c r="B1298" s="43"/>
      <c r="C1298" s="27" t="s">
        <v>403</v>
      </c>
      <c r="D1298" s="224">
        <v>139</v>
      </c>
      <c r="E1298" s="224">
        <v>120</v>
      </c>
      <c r="F1298" s="154">
        <v>120</v>
      </c>
      <c r="G1298" s="154">
        <v>0</v>
      </c>
      <c r="H1298" s="155" t="s">
        <v>561</v>
      </c>
    </row>
    <row r="1299" spans="1:8" s="13" customFormat="1" ht="14.25" customHeight="1" hidden="1" outlineLevel="1">
      <c r="A1299" s="25"/>
      <c r="B1299" s="43"/>
      <c r="C1299" s="27" t="s">
        <v>381</v>
      </c>
      <c r="D1299" s="224">
        <v>450</v>
      </c>
      <c r="E1299" s="224">
        <v>170</v>
      </c>
      <c r="F1299" s="154">
        <v>170</v>
      </c>
      <c r="G1299" s="154">
        <v>0</v>
      </c>
      <c r="H1299" s="155">
        <v>2.8</v>
      </c>
    </row>
    <row r="1300" spans="1:8" s="13" customFormat="1" ht="14.25" customHeight="1" hidden="1" outlineLevel="1">
      <c r="A1300" s="25"/>
      <c r="B1300" s="43"/>
      <c r="C1300" s="27" t="s">
        <v>404</v>
      </c>
      <c r="D1300" s="224">
        <v>137</v>
      </c>
      <c r="E1300" s="224">
        <v>50</v>
      </c>
      <c r="F1300" s="154">
        <v>50</v>
      </c>
      <c r="G1300" s="154">
        <v>0</v>
      </c>
      <c r="H1300" s="155" t="s">
        <v>552</v>
      </c>
    </row>
    <row r="1301" spans="1:8" s="13" customFormat="1" ht="14.25" customHeight="1" hidden="1" outlineLevel="1">
      <c r="A1301" s="25"/>
      <c r="B1301" s="43"/>
      <c r="C1301" s="27" t="s">
        <v>406</v>
      </c>
      <c r="D1301" s="224">
        <v>2</v>
      </c>
      <c r="E1301" s="224">
        <v>2</v>
      </c>
      <c r="F1301" s="154">
        <v>2</v>
      </c>
      <c r="G1301" s="154">
        <v>0</v>
      </c>
      <c r="H1301" s="155">
        <v>2.5</v>
      </c>
    </row>
    <row r="1302" spans="1:8" s="13" customFormat="1" ht="14.25" customHeight="1" hidden="1" outlineLevel="1">
      <c r="A1302" s="25"/>
      <c r="B1302" s="43"/>
      <c r="C1302" s="27" t="s">
        <v>366</v>
      </c>
      <c r="D1302" s="224">
        <v>150</v>
      </c>
      <c r="E1302" s="224">
        <v>97</v>
      </c>
      <c r="F1302" s="154">
        <v>97</v>
      </c>
      <c r="G1302" s="154">
        <v>0</v>
      </c>
      <c r="H1302" s="155" t="s">
        <v>571</v>
      </c>
    </row>
    <row r="1303" spans="1:8" s="13" customFormat="1" ht="14.25" customHeight="1" hidden="1" outlineLevel="1">
      <c r="A1303" s="49"/>
      <c r="B1303" s="75"/>
      <c r="C1303" s="51" t="s">
        <v>374</v>
      </c>
      <c r="D1303" s="231">
        <v>527</v>
      </c>
      <c r="E1303" s="231">
        <v>480</v>
      </c>
      <c r="F1303" s="198">
        <v>480</v>
      </c>
      <c r="G1303" s="198">
        <v>0</v>
      </c>
      <c r="H1303" s="211" t="s">
        <v>549</v>
      </c>
    </row>
    <row r="1304" spans="1:8" s="13" customFormat="1" ht="14.25" customHeight="1" hidden="1" outlineLevel="1">
      <c r="A1304" s="25"/>
      <c r="B1304" s="212" t="s">
        <v>98</v>
      </c>
      <c r="C1304" s="27" t="s">
        <v>687</v>
      </c>
      <c r="D1304" s="224">
        <v>158</v>
      </c>
      <c r="E1304" s="224">
        <v>50</v>
      </c>
      <c r="F1304" s="154">
        <v>50</v>
      </c>
      <c r="G1304" s="154"/>
      <c r="H1304" s="155">
        <v>1.3</v>
      </c>
    </row>
    <row r="1305" spans="1:8" s="13" customFormat="1" ht="14.25" customHeight="1" hidden="1" outlineLevel="1">
      <c r="A1305" s="25"/>
      <c r="B1305" s="43"/>
      <c r="C1305" s="27" t="s">
        <v>677</v>
      </c>
      <c r="D1305" s="224">
        <v>1500</v>
      </c>
      <c r="E1305" s="224">
        <v>220</v>
      </c>
      <c r="F1305" s="154">
        <v>220</v>
      </c>
      <c r="G1305" s="154"/>
      <c r="H1305" s="155">
        <v>2.6</v>
      </c>
    </row>
    <row r="1306" spans="1:8" s="13" customFormat="1" ht="14.25" customHeight="1" hidden="1" outlineLevel="1">
      <c r="A1306" s="25"/>
      <c r="B1306" s="43"/>
      <c r="C1306" s="27" t="s">
        <v>664</v>
      </c>
      <c r="D1306" s="224">
        <v>3</v>
      </c>
      <c r="E1306" s="224">
        <v>3</v>
      </c>
      <c r="F1306" s="154">
        <v>3</v>
      </c>
      <c r="G1306" s="154"/>
      <c r="H1306" s="155">
        <v>2.5</v>
      </c>
    </row>
    <row r="1307" spans="1:8" s="13" customFormat="1" ht="14.25" customHeight="1" hidden="1" outlineLevel="1">
      <c r="A1307" s="25"/>
      <c r="B1307" s="43"/>
      <c r="C1307" s="27" t="s">
        <v>688</v>
      </c>
      <c r="D1307" s="224">
        <v>1524</v>
      </c>
      <c r="E1307" s="224">
        <v>1353</v>
      </c>
      <c r="F1307" s="154">
        <v>1353</v>
      </c>
      <c r="G1307" s="154"/>
      <c r="H1307" s="155">
        <v>0.5</v>
      </c>
    </row>
    <row r="1308" spans="1:8" s="13" customFormat="1" ht="14.25" customHeight="1" hidden="1" outlineLevel="1">
      <c r="A1308" s="25"/>
      <c r="B1308" s="43"/>
      <c r="C1308" s="27" t="s">
        <v>665</v>
      </c>
      <c r="D1308" s="224">
        <v>511</v>
      </c>
      <c r="E1308" s="224">
        <v>510</v>
      </c>
      <c r="F1308" s="154">
        <v>510</v>
      </c>
      <c r="G1308" s="154"/>
      <c r="H1308" s="155">
        <v>1.25</v>
      </c>
    </row>
    <row r="1309" spans="1:8" s="13" customFormat="1" ht="14.25" customHeight="1" hidden="1" outlineLevel="1">
      <c r="A1309" s="25"/>
      <c r="B1309" s="43"/>
      <c r="C1309" s="27" t="s">
        <v>678</v>
      </c>
      <c r="D1309" s="224">
        <v>30</v>
      </c>
      <c r="E1309" s="224">
        <v>30</v>
      </c>
      <c r="F1309" s="154">
        <v>30</v>
      </c>
      <c r="G1309" s="154"/>
      <c r="H1309" s="155">
        <v>1.75</v>
      </c>
    </row>
    <row r="1310" spans="1:8" s="13" customFormat="1" ht="14.25" customHeight="1" hidden="1" outlineLevel="1">
      <c r="A1310" s="38"/>
      <c r="B1310" s="44"/>
      <c r="C1310" s="40" t="s">
        <v>672</v>
      </c>
      <c r="D1310" s="259">
        <v>20</v>
      </c>
      <c r="E1310" s="259">
        <v>2</v>
      </c>
      <c r="F1310" s="157"/>
      <c r="G1310" s="157">
        <v>2</v>
      </c>
      <c r="H1310" s="158">
        <v>2.4</v>
      </c>
    </row>
    <row r="1311" spans="1:8" s="13" customFormat="1" ht="14.25" customHeight="1" collapsed="1">
      <c r="A1311" s="19" t="s">
        <v>337</v>
      </c>
      <c r="B1311" s="20" t="s">
        <v>92</v>
      </c>
      <c r="C1311" s="30"/>
      <c r="D1311" s="22">
        <f>SUM(D1312)</f>
        <v>70</v>
      </c>
      <c r="E1311" s="22">
        <f>SUM(E1312)</f>
        <v>70</v>
      </c>
      <c r="F1311" s="22">
        <f>SUM(F1312)</f>
        <v>70</v>
      </c>
      <c r="G1311" s="22">
        <f>SUM(G1312)</f>
        <v>0</v>
      </c>
      <c r="H1311" s="364"/>
    </row>
    <row r="1312" spans="1:8" s="13" customFormat="1" ht="14.25" customHeight="1" hidden="1" outlineLevel="1">
      <c r="A1312" s="38"/>
      <c r="B1312" s="202" t="s">
        <v>194</v>
      </c>
      <c r="C1312" s="40" t="s">
        <v>413</v>
      </c>
      <c r="D1312" s="41">
        <v>70</v>
      </c>
      <c r="E1312" s="41">
        <v>70</v>
      </c>
      <c r="F1312" s="41">
        <v>70</v>
      </c>
      <c r="G1312" s="41">
        <v>0</v>
      </c>
      <c r="H1312" s="263">
        <v>1.3</v>
      </c>
    </row>
    <row r="1313" spans="1:8" s="13" customFormat="1" ht="14.25" customHeight="1" collapsed="1">
      <c r="A1313" s="19" t="s">
        <v>338</v>
      </c>
      <c r="B1313" s="20" t="s">
        <v>243</v>
      </c>
      <c r="C1313" s="30"/>
      <c r="D1313" s="22">
        <f>SUM(D1314)</f>
        <v>81</v>
      </c>
      <c r="E1313" s="22">
        <f>SUM(E1314)</f>
        <v>37</v>
      </c>
      <c r="F1313" s="22">
        <f>SUM(F1314)</f>
        <v>37</v>
      </c>
      <c r="G1313" s="22">
        <f>SUM(G1314)</f>
        <v>0</v>
      </c>
      <c r="H1313" s="364"/>
    </row>
    <row r="1314" spans="1:8" s="13" customFormat="1" ht="14.25" customHeight="1" hidden="1" outlineLevel="1">
      <c r="A1314" s="38"/>
      <c r="B1314" s="39" t="s">
        <v>248</v>
      </c>
      <c r="C1314" s="40" t="s">
        <v>403</v>
      </c>
      <c r="D1314" s="41">
        <v>81</v>
      </c>
      <c r="E1314" s="41">
        <v>37</v>
      </c>
      <c r="F1314" s="41">
        <v>37</v>
      </c>
      <c r="G1314" s="41">
        <v>0</v>
      </c>
      <c r="H1314" s="263">
        <v>2.8</v>
      </c>
    </row>
    <row r="1315" spans="1:8" s="13" customFormat="1" ht="14.25" customHeight="1" collapsed="1">
      <c r="A1315" s="19" t="s">
        <v>339</v>
      </c>
      <c r="B1315" s="20" t="s">
        <v>84</v>
      </c>
      <c r="C1315" s="30"/>
      <c r="D1315" s="22">
        <f>SUM(D1316:D1322)</f>
        <v>957</v>
      </c>
      <c r="E1315" s="22">
        <f>SUM(E1316:E1322)</f>
        <v>627</v>
      </c>
      <c r="F1315" s="22">
        <f>SUM(F1316:F1322)</f>
        <v>622</v>
      </c>
      <c r="G1315" s="22">
        <f>SUM(G1316:G1322)</f>
        <v>0</v>
      </c>
      <c r="H1315" s="364"/>
    </row>
    <row r="1316" spans="1:8" s="13" customFormat="1" ht="14.25" customHeight="1" hidden="1" outlineLevel="1">
      <c r="A1316" s="195"/>
      <c r="B1316" s="208" t="s">
        <v>194</v>
      </c>
      <c r="C1316" s="27" t="s">
        <v>381</v>
      </c>
      <c r="D1316" s="28">
        <v>25</v>
      </c>
      <c r="E1316" s="28">
        <v>25</v>
      </c>
      <c r="F1316" s="28">
        <v>20</v>
      </c>
      <c r="G1316" s="28">
        <v>0</v>
      </c>
      <c r="H1316" s="352">
        <v>1.3</v>
      </c>
    </row>
    <row r="1317" spans="1:8" s="13" customFormat="1" ht="14.25" customHeight="1" hidden="1" outlineLevel="1">
      <c r="A1317" s="195"/>
      <c r="B1317" s="208"/>
      <c r="C1317" s="27" t="s">
        <v>411</v>
      </c>
      <c r="D1317" s="28">
        <v>72</v>
      </c>
      <c r="E1317" s="28">
        <v>72</v>
      </c>
      <c r="F1317" s="28">
        <v>72</v>
      </c>
      <c r="G1317" s="28">
        <v>0</v>
      </c>
      <c r="H1317" s="365">
        <v>2.05</v>
      </c>
    </row>
    <row r="1318" spans="1:8" s="13" customFormat="1" ht="14.25" customHeight="1" hidden="1" outlineLevel="1">
      <c r="A1318" s="25"/>
      <c r="B1318" s="366" t="s">
        <v>248</v>
      </c>
      <c r="C1318" s="27" t="s">
        <v>382</v>
      </c>
      <c r="D1318" s="28">
        <v>240</v>
      </c>
      <c r="E1318" s="28">
        <v>214</v>
      </c>
      <c r="F1318" s="28">
        <v>214</v>
      </c>
      <c r="G1318" s="28">
        <v>0</v>
      </c>
      <c r="H1318" s="352">
        <v>0.8</v>
      </c>
    </row>
    <row r="1319" spans="1:8" s="13" customFormat="1" ht="14.25" customHeight="1" hidden="1" outlineLevel="1">
      <c r="A1319" s="25"/>
      <c r="B1319" s="366"/>
      <c r="C1319" s="27" t="s">
        <v>402</v>
      </c>
      <c r="D1319" s="28">
        <v>100</v>
      </c>
      <c r="E1319" s="28">
        <v>58</v>
      </c>
      <c r="F1319" s="28">
        <v>58</v>
      </c>
      <c r="G1319" s="28">
        <v>0</v>
      </c>
      <c r="H1319" s="352" t="s">
        <v>590</v>
      </c>
    </row>
    <row r="1320" spans="1:8" s="13" customFormat="1" ht="14.25" customHeight="1" hidden="1" outlineLevel="1">
      <c r="A1320" s="25"/>
      <c r="B1320" s="366"/>
      <c r="C1320" s="27" t="s">
        <v>403</v>
      </c>
      <c r="D1320" s="28">
        <v>205</v>
      </c>
      <c r="E1320" s="28">
        <v>103</v>
      </c>
      <c r="F1320" s="28">
        <v>103</v>
      </c>
      <c r="G1320" s="28">
        <v>0</v>
      </c>
      <c r="H1320" s="352" t="s">
        <v>550</v>
      </c>
    </row>
    <row r="1321" spans="1:8" s="13" customFormat="1" ht="14.25" customHeight="1" hidden="1" outlineLevel="1">
      <c r="A1321" s="25"/>
      <c r="B1321" s="43"/>
      <c r="C1321" s="27" t="s">
        <v>381</v>
      </c>
      <c r="D1321" s="28">
        <v>300</v>
      </c>
      <c r="E1321" s="28">
        <v>150</v>
      </c>
      <c r="F1321" s="28">
        <v>150</v>
      </c>
      <c r="G1321" s="28">
        <v>0</v>
      </c>
      <c r="H1321" s="352">
        <v>2.5</v>
      </c>
    </row>
    <row r="1322" spans="1:8" s="13" customFormat="1" ht="14.25" customHeight="1" hidden="1" outlineLevel="1">
      <c r="A1322" s="201"/>
      <c r="B1322" s="127" t="s">
        <v>98</v>
      </c>
      <c r="C1322" s="40" t="s">
        <v>691</v>
      </c>
      <c r="D1322" s="259">
        <v>15</v>
      </c>
      <c r="E1322" s="157">
        <v>5</v>
      </c>
      <c r="F1322" s="157">
        <v>5</v>
      </c>
      <c r="G1322" s="157"/>
      <c r="H1322" s="192">
        <v>0.25</v>
      </c>
    </row>
    <row r="1323" spans="1:8" s="13" customFormat="1" ht="14.25" customHeight="1" collapsed="1">
      <c r="A1323" s="19" t="s">
        <v>340</v>
      </c>
      <c r="B1323" s="134" t="s">
        <v>79</v>
      </c>
      <c r="C1323" s="60"/>
      <c r="D1323" s="131">
        <f>SUM(D1324)</f>
        <v>20</v>
      </c>
      <c r="E1323" s="131">
        <f>SUM(E1324)</f>
        <v>20</v>
      </c>
      <c r="F1323" s="131">
        <f>SUM(F1324)</f>
        <v>20</v>
      </c>
      <c r="G1323" s="131">
        <f>SUM(G1324)</f>
        <v>0</v>
      </c>
      <c r="H1323" s="132"/>
    </row>
    <row r="1324" spans="1:8" s="13" customFormat="1" ht="14.25" customHeight="1" hidden="1" outlineLevel="1">
      <c r="A1324" s="38"/>
      <c r="B1324" s="127" t="s">
        <v>98</v>
      </c>
      <c r="C1324" s="40" t="s">
        <v>688</v>
      </c>
      <c r="D1324" s="157">
        <v>20</v>
      </c>
      <c r="E1324" s="157">
        <v>20</v>
      </c>
      <c r="F1324" s="157">
        <v>20</v>
      </c>
      <c r="G1324" s="157"/>
      <c r="H1324" s="278">
        <v>1</v>
      </c>
    </row>
    <row r="1325" spans="1:8" s="13" customFormat="1" ht="14.25" customHeight="1" collapsed="1">
      <c r="A1325" s="19" t="s">
        <v>341</v>
      </c>
      <c r="B1325" s="134" t="s">
        <v>71</v>
      </c>
      <c r="C1325" s="60"/>
      <c r="D1325" s="131">
        <f>SUM(D1326)</f>
        <v>15</v>
      </c>
      <c r="E1325" s="131">
        <f>SUM(E1326)</f>
        <v>12</v>
      </c>
      <c r="F1325" s="131">
        <f>SUM(F1326)</f>
        <v>12</v>
      </c>
      <c r="G1325" s="131">
        <f>SUM(G1326)</f>
        <v>0</v>
      </c>
      <c r="H1325" s="132"/>
    </row>
    <row r="1326" spans="1:8" s="13" customFormat="1" ht="14.25" customHeight="1" hidden="1" outlineLevel="1">
      <c r="A1326" s="38"/>
      <c r="B1326" s="127" t="s">
        <v>98</v>
      </c>
      <c r="C1326" s="40" t="s">
        <v>710</v>
      </c>
      <c r="D1326" s="259">
        <v>15</v>
      </c>
      <c r="E1326" s="259">
        <v>12</v>
      </c>
      <c r="F1326" s="259">
        <v>12</v>
      </c>
      <c r="G1326" s="259"/>
      <c r="H1326" s="130">
        <v>2</v>
      </c>
    </row>
    <row r="1327" spans="1:8" s="13" customFormat="1" ht="14.25" customHeight="1" collapsed="1">
      <c r="A1327" s="36" t="s">
        <v>343</v>
      </c>
      <c r="B1327" s="37" t="s">
        <v>120</v>
      </c>
      <c r="C1327" s="33"/>
      <c r="D1327" s="309">
        <f>SUM(D1328:D1329)</f>
        <v>109</v>
      </c>
      <c r="E1327" s="309">
        <f>SUM(E1328:E1329)</f>
        <v>79</v>
      </c>
      <c r="F1327" s="309">
        <f>SUM(F1328:F1329)</f>
        <v>79</v>
      </c>
      <c r="G1327" s="309">
        <f>SUM(G1328:G1329)</f>
        <v>0</v>
      </c>
      <c r="H1327" s="367"/>
    </row>
    <row r="1328" spans="1:8" s="13" customFormat="1" ht="14.25" customHeight="1" hidden="1" outlineLevel="1">
      <c r="A1328" s="25"/>
      <c r="B1328" s="196" t="s">
        <v>168</v>
      </c>
      <c r="C1328" s="27" t="s">
        <v>388</v>
      </c>
      <c r="D1328" s="224">
        <v>100</v>
      </c>
      <c r="E1328" s="224">
        <v>70</v>
      </c>
      <c r="F1328" s="224">
        <v>70</v>
      </c>
      <c r="G1328" s="224"/>
      <c r="H1328" s="262">
        <v>0.6</v>
      </c>
    </row>
    <row r="1329" spans="1:8" s="13" customFormat="1" ht="14.25" customHeight="1" hidden="1" outlineLevel="1">
      <c r="A1329" s="38"/>
      <c r="B1329" s="202" t="s">
        <v>194</v>
      </c>
      <c r="C1329" s="40" t="s">
        <v>406</v>
      </c>
      <c r="D1329" s="41">
        <v>9</v>
      </c>
      <c r="E1329" s="41">
        <v>9</v>
      </c>
      <c r="F1329" s="41">
        <v>9</v>
      </c>
      <c r="G1329" s="41">
        <v>0</v>
      </c>
      <c r="H1329" s="42">
        <v>2.1</v>
      </c>
    </row>
    <row r="1330" spans="1:8" s="13" customFormat="1" ht="14.25" customHeight="1" collapsed="1">
      <c r="A1330" s="36" t="s">
        <v>344</v>
      </c>
      <c r="B1330" s="37" t="s">
        <v>199</v>
      </c>
      <c r="C1330" s="33"/>
      <c r="D1330" s="47">
        <f>SUM(D1331)</f>
        <v>22</v>
      </c>
      <c r="E1330" s="47">
        <f>SUM(E1331)</f>
        <v>22</v>
      </c>
      <c r="F1330" s="47">
        <f>SUM(F1331)</f>
        <v>22</v>
      </c>
      <c r="G1330" s="47">
        <f>SUM(G1331)</f>
        <v>0</v>
      </c>
      <c r="H1330" s="35"/>
    </row>
    <row r="1331" spans="1:8" s="13" customFormat="1" ht="14.25" customHeight="1" hidden="1" outlineLevel="1">
      <c r="A1331" s="38"/>
      <c r="B1331" s="202" t="s">
        <v>194</v>
      </c>
      <c r="C1331" s="40" t="s">
        <v>413</v>
      </c>
      <c r="D1331" s="41">
        <v>22</v>
      </c>
      <c r="E1331" s="41">
        <v>22</v>
      </c>
      <c r="F1331" s="41">
        <v>22</v>
      </c>
      <c r="G1331" s="41">
        <v>0</v>
      </c>
      <c r="H1331" s="42">
        <v>2.1</v>
      </c>
    </row>
    <row r="1332" spans="1:8" s="13" customFormat="1" ht="14.25" customHeight="1" collapsed="1">
      <c r="A1332" s="19" t="s">
        <v>345</v>
      </c>
      <c r="B1332" s="134" t="s">
        <v>80</v>
      </c>
      <c r="C1332" s="60"/>
      <c r="D1332" s="131">
        <f>SUM(D1333:D1334)</f>
        <v>295</v>
      </c>
      <c r="E1332" s="131">
        <f>SUM(E1333:E1334)</f>
        <v>223</v>
      </c>
      <c r="F1332" s="131">
        <f>SUM(F1333:F1334)</f>
        <v>143</v>
      </c>
      <c r="G1332" s="131">
        <f>SUM(G1333:G1334)</f>
        <v>80</v>
      </c>
      <c r="H1332" s="132"/>
    </row>
    <row r="1333" spans="1:8" s="13" customFormat="1" ht="14.25" customHeight="1" hidden="1" outlineLevel="1">
      <c r="A1333" s="25"/>
      <c r="B1333" s="145" t="s">
        <v>248</v>
      </c>
      <c r="C1333" s="27" t="s">
        <v>403</v>
      </c>
      <c r="D1333" s="28">
        <v>265</v>
      </c>
      <c r="E1333" s="28">
        <v>215</v>
      </c>
      <c r="F1333" s="28">
        <v>135</v>
      </c>
      <c r="G1333" s="28">
        <v>80</v>
      </c>
      <c r="H1333" s="29" t="s">
        <v>589</v>
      </c>
    </row>
    <row r="1334" spans="1:8" s="13" customFormat="1" ht="14.25" customHeight="1" hidden="1" outlineLevel="1">
      <c r="A1334" s="49"/>
      <c r="B1334" s="286"/>
      <c r="C1334" s="51" t="s">
        <v>404</v>
      </c>
      <c r="D1334" s="52">
        <v>30</v>
      </c>
      <c r="E1334" s="52">
        <v>8</v>
      </c>
      <c r="F1334" s="52">
        <v>8</v>
      </c>
      <c r="G1334" s="52">
        <v>0</v>
      </c>
      <c r="H1334" s="53">
        <v>4.2</v>
      </c>
    </row>
    <row r="1335" spans="1:8" s="13" customFormat="1" ht="14.25" customHeight="1" collapsed="1">
      <c r="A1335" s="19" t="s">
        <v>346</v>
      </c>
      <c r="B1335" s="134" t="s">
        <v>659</v>
      </c>
      <c r="C1335" s="60"/>
      <c r="D1335" s="131">
        <f>SUM(D1336:D1340)</f>
        <v>600</v>
      </c>
      <c r="E1335" s="131">
        <f>SUM(E1336:E1340)</f>
        <v>305</v>
      </c>
      <c r="F1335" s="131">
        <f>SUM(F1336:F1340)</f>
        <v>265</v>
      </c>
      <c r="G1335" s="131">
        <f>SUM(G1336:G1340)</f>
        <v>40</v>
      </c>
      <c r="H1335" s="132"/>
    </row>
    <row r="1336" spans="1:8" s="13" customFormat="1" ht="14.25" customHeight="1" hidden="1" outlineLevel="1">
      <c r="A1336" s="25"/>
      <c r="B1336" s="196" t="s">
        <v>168</v>
      </c>
      <c r="C1336" s="27" t="s">
        <v>404</v>
      </c>
      <c r="D1336" s="224">
        <v>100</v>
      </c>
      <c r="E1336" s="224">
        <v>51</v>
      </c>
      <c r="F1336" s="154">
        <v>51</v>
      </c>
      <c r="G1336" s="154"/>
      <c r="H1336" s="316">
        <v>2.8</v>
      </c>
    </row>
    <row r="1337" spans="1:8" s="13" customFormat="1" ht="14.25" customHeight="1" hidden="1" outlineLevel="1">
      <c r="A1337" s="25"/>
      <c r="B1337" s="208" t="s">
        <v>194</v>
      </c>
      <c r="C1337" s="27" t="s">
        <v>381</v>
      </c>
      <c r="D1337" s="224">
        <v>400</v>
      </c>
      <c r="E1337" s="224">
        <v>60</v>
      </c>
      <c r="F1337" s="154">
        <v>60</v>
      </c>
      <c r="G1337" s="154">
        <v>0</v>
      </c>
      <c r="H1337" s="316">
        <v>2.1</v>
      </c>
    </row>
    <row r="1338" spans="1:8" s="13" customFormat="1" ht="14.25" customHeight="1" hidden="1" outlineLevel="1">
      <c r="A1338" s="25"/>
      <c r="B1338" s="43"/>
      <c r="C1338" s="27" t="s">
        <v>412</v>
      </c>
      <c r="D1338" s="224">
        <v>100</v>
      </c>
      <c r="E1338" s="224">
        <v>40</v>
      </c>
      <c r="F1338" s="154">
        <v>0</v>
      </c>
      <c r="G1338" s="154">
        <v>40</v>
      </c>
      <c r="H1338" s="316">
        <v>3</v>
      </c>
    </row>
    <row r="1339" spans="1:8" s="13" customFormat="1" ht="14.25" customHeight="1" hidden="1" outlineLevel="1">
      <c r="A1339" s="25"/>
      <c r="B1339" s="26" t="s">
        <v>248</v>
      </c>
      <c r="C1339" s="27" t="s">
        <v>414</v>
      </c>
      <c r="D1339" s="224">
        <v>0</v>
      </c>
      <c r="E1339" s="224">
        <v>102</v>
      </c>
      <c r="F1339" s="154">
        <v>102</v>
      </c>
      <c r="G1339" s="154">
        <v>0</v>
      </c>
      <c r="H1339" s="316">
        <v>1.6</v>
      </c>
    </row>
    <row r="1340" spans="1:8" s="13" customFormat="1" ht="14.25" customHeight="1" hidden="1" outlineLevel="1">
      <c r="A1340" s="25"/>
      <c r="B1340" s="43"/>
      <c r="C1340" s="27" t="s">
        <v>366</v>
      </c>
      <c r="D1340" s="224">
        <v>0</v>
      </c>
      <c r="E1340" s="224">
        <v>52</v>
      </c>
      <c r="F1340" s="154">
        <v>52</v>
      </c>
      <c r="G1340" s="154">
        <v>0</v>
      </c>
      <c r="H1340" s="316">
        <v>1.4</v>
      </c>
    </row>
    <row r="1341" spans="1:8" s="13" customFormat="1" ht="14.25" customHeight="1" collapsed="1">
      <c r="A1341" s="19" t="s">
        <v>347</v>
      </c>
      <c r="B1341" s="20" t="s">
        <v>185</v>
      </c>
      <c r="C1341" s="30"/>
      <c r="D1341" s="281">
        <f>SUM(D1342:D1343)</f>
        <v>72</v>
      </c>
      <c r="E1341" s="281">
        <f>SUM(E1342:E1343)</f>
        <v>62</v>
      </c>
      <c r="F1341" s="281">
        <f>SUM(F1342:F1343)</f>
        <v>62</v>
      </c>
      <c r="G1341" s="281">
        <f>SUM(G1342:G1343)</f>
        <v>0</v>
      </c>
      <c r="H1341" s="200"/>
    </row>
    <row r="1342" spans="1:8" s="13" customFormat="1" ht="14.25" customHeight="1" hidden="1" outlineLevel="1">
      <c r="A1342" s="49"/>
      <c r="B1342" s="75" t="s">
        <v>260</v>
      </c>
      <c r="C1342" s="124" t="s">
        <v>745</v>
      </c>
      <c r="D1342" s="198">
        <v>12</v>
      </c>
      <c r="E1342" s="198">
        <v>12</v>
      </c>
      <c r="F1342" s="198">
        <v>12</v>
      </c>
      <c r="G1342" s="198"/>
      <c r="H1342" s="368">
        <v>3</v>
      </c>
    </row>
    <row r="1343" spans="1:8" s="13" customFormat="1" ht="14.25" customHeight="1" hidden="1" outlineLevel="1">
      <c r="A1343" s="38"/>
      <c r="B1343" s="39" t="s">
        <v>248</v>
      </c>
      <c r="C1343" s="40" t="s">
        <v>403</v>
      </c>
      <c r="D1343" s="259">
        <v>60</v>
      </c>
      <c r="E1343" s="157">
        <v>50</v>
      </c>
      <c r="F1343" s="157">
        <v>50</v>
      </c>
      <c r="G1343" s="157">
        <v>0</v>
      </c>
      <c r="H1343" s="158">
        <v>2.8</v>
      </c>
    </row>
    <row r="1344" spans="1:8" s="13" customFormat="1" ht="14.25" customHeight="1" collapsed="1">
      <c r="A1344" s="36" t="s">
        <v>350</v>
      </c>
      <c r="B1344" s="37" t="s">
        <v>121</v>
      </c>
      <c r="C1344" s="33"/>
      <c r="D1344" s="309">
        <f>SUM(D1345:D1349)</f>
        <v>1378</v>
      </c>
      <c r="E1344" s="309">
        <f>SUM(E1345:E1349)</f>
        <v>874</v>
      </c>
      <c r="F1344" s="309">
        <f>SUM(F1345:F1349)</f>
        <v>874</v>
      </c>
      <c r="G1344" s="309">
        <f>SUM(G1345:G1349)</f>
        <v>0</v>
      </c>
      <c r="H1344" s="160"/>
    </row>
    <row r="1345" spans="1:8" s="13" customFormat="1" ht="14.25" customHeight="1" hidden="1" outlineLevel="1">
      <c r="A1345" s="25"/>
      <c r="B1345" s="196" t="s">
        <v>168</v>
      </c>
      <c r="C1345" s="27" t="s">
        <v>374</v>
      </c>
      <c r="D1345" s="224">
        <v>500</v>
      </c>
      <c r="E1345" s="154">
        <v>296</v>
      </c>
      <c r="F1345" s="154">
        <v>296</v>
      </c>
      <c r="G1345" s="154"/>
      <c r="H1345" s="155">
        <v>2.4</v>
      </c>
    </row>
    <row r="1346" spans="1:8" s="13" customFormat="1" ht="14.25" customHeight="1" hidden="1" outlineLevel="1">
      <c r="A1346" s="25"/>
      <c r="B1346" s="208" t="s">
        <v>194</v>
      </c>
      <c r="C1346" s="27" t="s">
        <v>414</v>
      </c>
      <c r="D1346" s="224">
        <v>78</v>
      </c>
      <c r="E1346" s="154">
        <v>78</v>
      </c>
      <c r="F1346" s="154">
        <v>78</v>
      </c>
      <c r="G1346" s="154">
        <v>0</v>
      </c>
      <c r="H1346" s="155">
        <v>0.4</v>
      </c>
    </row>
    <row r="1347" spans="1:8" s="13" customFormat="1" ht="14.25" customHeight="1" hidden="1" outlineLevel="1">
      <c r="A1347" s="49"/>
      <c r="B1347" s="75" t="s">
        <v>260</v>
      </c>
      <c r="C1347" s="51" t="s">
        <v>402</v>
      </c>
      <c r="D1347" s="231">
        <v>200</v>
      </c>
      <c r="E1347" s="198">
        <v>145</v>
      </c>
      <c r="F1347" s="198">
        <v>145</v>
      </c>
      <c r="G1347" s="198"/>
      <c r="H1347" s="211">
        <v>1</v>
      </c>
    </row>
    <row r="1348" spans="1:8" s="13" customFormat="1" ht="14.25" customHeight="1" hidden="1" outlineLevel="1">
      <c r="A1348" s="49"/>
      <c r="B1348" s="239"/>
      <c r="C1348" s="51" t="s">
        <v>374</v>
      </c>
      <c r="D1348" s="231">
        <v>500</v>
      </c>
      <c r="E1348" s="198">
        <v>260</v>
      </c>
      <c r="F1348" s="198">
        <v>260</v>
      </c>
      <c r="G1348" s="198"/>
      <c r="H1348" s="211">
        <v>0.7</v>
      </c>
    </row>
    <row r="1349" spans="1:8" s="13" customFormat="1" ht="14.25" customHeight="1" hidden="1" outlineLevel="1">
      <c r="A1349" s="49"/>
      <c r="B1349" s="75"/>
      <c r="C1349" s="51" t="s">
        <v>546</v>
      </c>
      <c r="D1349" s="231">
        <v>100</v>
      </c>
      <c r="E1349" s="198">
        <v>95</v>
      </c>
      <c r="F1349" s="198">
        <v>95</v>
      </c>
      <c r="G1349" s="198"/>
      <c r="H1349" s="211">
        <v>0.75</v>
      </c>
    </row>
    <row r="1350" spans="1:8" s="13" customFormat="1" ht="14.25" customHeight="1" collapsed="1">
      <c r="A1350" s="19" t="s">
        <v>801</v>
      </c>
      <c r="B1350" s="20" t="s">
        <v>200</v>
      </c>
      <c r="C1350" s="30"/>
      <c r="D1350" s="281">
        <f>SUM(D1351)</f>
        <v>4</v>
      </c>
      <c r="E1350" s="281">
        <f>SUM(E1351)</f>
        <v>4</v>
      </c>
      <c r="F1350" s="281">
        <f>SUM(F1351)</f>
        <v>4</v>
      </c>
      <c r="G1350" s="281">
        <f>SUM(G1351)</f>
        <v>0</v>
      </c>
      <c r="H1350" s="200"/>
    </row>
    <row r="1351" spans="1:8" s="13" customFormat="1" ht="14.25" customHeight="1" hidden="1" outlineLevel="1">
      <c r="A1351" s="38"/>
      <c r="B1351" s="202" t="s">
        <v>194</v>
      </c>
      <c r="C1351" s="40" t="s">
        <v>413</v>
      </c>
      <c r="D1351" s="259">
        <v>4</v>
      </c>
      <c r="E1351" s="157">
        <v>4</v>
      </c>
      <c r="F1351" s="157">
        <v>4</v>
      </c>
      <c r="G1351" s="157">
        <v>0</v>
      </c>
      <c r="H1351" s="158">
        <v>1.6</v>
      </c>
    </row>
    <row r="1352" spans="1:8" s="13" customFormat="1" ht="14.25" customHeight="1" collapsed="1">
      <c r="A1352" s="19" t="s">
        <v>802</v>
      </c>
      <c r="B1352" s="20" t="s">
        <v>64</v>
      </c>
      <c r="C1352" s="60"/>
      <c r="D1352" s="131">
        <f>SUM(D1353:D1371)</f>
        <v>4242</v>
      </c>
      <c r="E1352" s="131">
        <f>SUM(E1353:E1371)</f>
        <v>3338</v>
      </c>
      <c r="F1352" s="131">
        <f>SUM(F1353:F1371)</f>
        <v>3230</v>
      </c>
      <c r="G1352" s="131">
        <f>SUM(G1353:G1371)</f>
        <v>108</v>
      </c>
      <c r="H1352" s="132"/>
    </row>
    <row r="1353" spans="1:8" s="13" customFormat="1" ht="14.25" customHeight="1" hidden="1" outlineLevel="1">
      <c r="A1353" s="25"/>
      <c r="B1353" s="196" t="s">
        <v>168</v>
      </c>
      <c r="C1353" s="27" t="s">
        <v>396</v>
      </c>
      <c r="D1353" s="224">
        <v>100</v>
      </c>
      <c r="E1353" s="224">
        <v>67</v>
      </c>
      <c r="F1353" s="154">
        <v>67</v>
      </c>
      <c r="G1353" s="154"/>
      <c r="H1353" s="155">
        <v>1.7</v>
      </c>
    </row>
    <row r="1354" spans="1:8" s="13" customFormat="1" ht="14.25" customHeight="1" hidden="1" outlineLevel="1">
      <c r="A1354" s="25"/>
      <c r="B1354" s="141" t="s">
        <v>180</v>
      </c>
      <c r="C1354" s="27" t="s">
        <v>403</v>
      </c>
      <c r="D1354" s="224">
        <v>80</v>
      </c>
      <c r="E1354" s="224">
        <v>80</v>
      </c>
      <c r="F1354" s="154">
        <v>80</v>
      </c>
      <c r="G1354" s="154"/>
      <c r="H1354" s="155">
        <v>2.5</v>
      </c>
    </row>
    <row r="1355" spans="1:8" s="13" customFormat="1" ht="14.25" customHeight="1" hidden="1" outlineLevel="1">
      <c r="A1355" s="25"/>
      <c r="B1355" s="208" t="s">
        <v>194</v>
      </c>
      <c r="C1355" s="27" t="s">
        <v>414</v>
      </c>
      <c r="D1355" s="224">
        <v>150</v>
      </c>
      <c r="E1355" s="224">
        <v>90</v>
      </c>
      <c r="F1355" s="154">
        <v>90</v>
      </c>
      <c r="G1355" s="154">
        <v>0</v>
      </c>
      <c r="H1355" s="155">
        <v>2</v>
      </c>
    </row>
    <row r="1356" spans="1:8" s="13" customFormat="1" ht="14.25" customHeight="1" hidden="1" outlineLevel="1">
      <c r="A1356" s="25"/>
      <c r="B1356" s="43"/>
      <c r="C1356" s="27" t="s">
        <v>402</v>
      </c>
      <c r="D1356" s="224">
        <v>35</v>
      </c>
      <c r="E1356" s="224">
        <v>35</v>
      </c>
      <c r="F1356" s="154">
        <v>35</v>
      </c>
      <c r="G1356" s="154">
        <v>0</v>
      </c>
      <c r="H1356" s="155">
        <v>1.9</v>
      </c>
    </row>
    <row r="1357" spans="1:8" s="13" customFormat="1" ht="14.25" customHeight="1" hidden="1" outlineLevel="1">
      <c r="A1357" s="25"/>
      <c r="B1357" s="43" t="s">
        <v>260</v>
      </c>
      <c r="C1357" s="27" t="s">
        <v>413</v>
      </c>
      <c r="D1357" s="224">
        <v>112</v>
      </c>
      <c r="E1357" s="224">
        <v>108</v>
      </c>
      <c r="F1357" s="154"/>
      <c r="G1357" s="154">
        <v>108</v>
      </c>
      <c r="H1357" s="155">
        <v>1.8</v>
      </c>
    </row>
    <row r="1358" spans="1:8" s="13" customFormat="1" ht="14.25" customHeight="1" hidden="1" outlineLevel="1">
      <c r="A1358" s="25"/>
      <c r="B1358" s="43"/>
      <c r="C1358" s="27" t="s">
        <v>381</v>
      </c>
      <c r="D1358" s="224">
        <v>358</v>
      </c>
      <c r="E1358" s="224">
        <v>358</v>
      </c>
      <c r="F1358" s="154">
        <v>358</v>
      </c>
      <c r="G1358" s="154"/>
      <c r="H1358" s="155">
        <v>4</v>
      </c>
    </row>
    <row r="1359" spans="1:8" s="13" customFormat="1" ht="14.25" customHeight="1" hidden="1" outlineLevel="1">
      <c r="A1359" s="25"/>
      <c r="B1359" s="43"/>
      <c r="C1359" s="27" t="s">
        <v>367</v>
      </c>
      <c r="D1359" s="224">
        <v>31</v>
      </c>
      <c r="E1359" s="224">
        <v>31</v>
      </c>
      <c r="F1359" s="154">
        <v>31</v>
      </c>
      <c r="G1359" s="154"/>
      <c r="H1359" s="155">
        <v>3</v>
      </c>
    </row>
    <row r="1360" spans="1:8" s="13" customFormat="1" ht="14.25" customHeight="1" hidden="1" outlineLevel="1">
      <c r="A1360" s="25"/>
      <c r="B1360" s="43"/>
      <c r="C1360" s="27" t="s">
        <v>396</v>
      </c>
      <c r="D1360" s="224">
        <v>1060</v>
      </c>
      <c r="E1360" s="224">
        <v>1060</v>
      </c>
      <c r="F1360" s="154">
        <v>1060</v>
      </c>
      <c r="G1360" s="154"/>
      <c r="H1360" s="155">
        <v>1.05</v>
      </c>
    </row>
    <row r="1361" spans="1:8" s="13" customFormat="1" ht="14.25" customHeight="1" hidden="1" outlineLevel="1">
      <c r="A1361" s="25"/>
      <c r="B1361" s="43"/>
      <c r="C1361" s="27" t="s">
        <v>468</v>
      </c>
      <c r="D1361" s="224">
        <v>9</v>
      </c>
      <c r="E1361" s="224">
        <v>7</v>
      </c>
      <c r="F1361" s="154">
        <v>7</v>
      </c>
      <c r="G1361" s="154"/>
      <c r="H1361" s="155">
        <v>0.6</v>
      </c>
    </row>
    <row r="1362" spans="1:8" s="13" customFormat="1" ht="14.25" customHeight="1" hidden="1" outlineLevel="1">
      <c r="A1362" s="25"/>
      <c r="B1362" s="43"/>
      <c r="C1362" s="27" t="s">
        <v>370</v>
      </c>
      <c r="D1362" s="224">
        <v>21</v>
      </c>
      <c r="E1362" s="224">
        <v>9</v>
      </c>
      <c r="F1362" s="154">
        <v>9</v>
      </c>
      <c r="G1362" s="154"/>
      <c r="H1362" s="155">
        <v>0.7</v>
      </c>
    </row>
    <row r="1363" spans="1:8" s="13" customFormat="1" ht="14.25" customHeight="1" hidden="1" outlineLevel="1">
      <c r="A1363" s="25"/>
      <c r="B1363" s="26" t="s">
        <v>248</v>
      </c>
      <c r="C1363" s="27" t="s">
        <v>414</v>
      </c>
      <c r="D1363" s="224">
        <v>50</v>
      </c>
      <c r="E1363" s="224">
        <v>43</v>
      </c>
      <c r="F1363" s="154">
        <v>43</v>
      </c>
      <c r="G1363" s="154">
        <v>0</v>
      </c>
      <c r="H1363" s="369" t="s">
        <v>382</v>
      </c>
    </row>
    <row r="1364" spans="1:8" s="13" customFormat="1" ht="14.25" customHeight="1" hidden="1" outlineLevel="1">
      <c r="A1364" s="25"/>
      <c r="B1364" s="26"/>
      <c r="C1364" s="27" t="s">
        <v>413</v>
      </c>
      <c r="D1364" s="224">
        <v>120</v>
      </c>
      <c r="E1364" s="224">
        <v>82</v>
      </c>
      <c r="F1364" s="154">
        <v>82</v>
      </c>
      <c r="G1364" s="154">
        <v>0</v>
      </c>
      <c r="H1364" s="155" t="s">
        <v>575</v>
      </c>
    </row>
    <row r="1365" spans="1:8" s="13" customFormat="1" ht="14.25" customHeight="1" hidden="1" outlineLevel="1">
      <c r="A1365" s="25"/>
      <c r="B1365" s="43"/>
      <c r="C1365" s="27" t="s">
        <v>381</v>
      </c>
      <c r="D1365" s="224">
        <v>9</v>
      </c>
      <c r="E1365" s="224">
        <v>9</v>
      </c>
      <c r="F1365" s="154">
        <v>9</v>
      </c>
      <c r="G1365" s="154">
        <v>0</v>
      </c>
      <c r="H1365" s="155">
        <v>2</v>
      </c>
    </row>
    <row r="1366" spans="1:8" s="13" customFormat="1" ht="14.25" customHeight="1" hidden="1" outlineLevel="1">
      <c r="A1366" s="25"/>
      <c r="B1366" s="212" t="s">
        <v>98</v>
      </c>
      <c r="C1366" s="27" t="s">
        <v>670</v>
      </c>
      <c r="D1366" s="224">
        <v>910</v>
      </c>
      <c r="E1366" s="224">
        <v>910</v>
      </c>
      <c r="F1366" s="154">
        <v>910</v>
      </c>
      <c r="G1366" s="154"/>
      <c r="H1366" s="225">
        <v>0.4</v>
      </c>
    </row>
    <row r="1367" spans="1:8" s="13" customFormat="1" ht="14.25" customHeight="1" hidden="1" outlineLevel="1">
      <c r="A1367" s="25"/>
      <c r="B1367" s="212"/>
      <c r="C1367" s="27" t="s">
        <v>691</v>
      </c>
      <c r="D1367" s="224">
        <v>25</v>
      </c>
      <c r="E1367" s="224">
        <v>20</v>
      </c>
      <c r="F1367" s="154">
        <v>20</v>
      </c>
      <c r="G1367" s="154"/>
      <c r="H1367" s="225">
        <v>0.7</v>
      </c>
    </row>
    <row r="1368" spans="1:8" s="13" customFormat="1" ht="14.25" customHeight="1" hidden="1" outlineLevel="1">
      <c r="A1368" s="25"/>
      <c r="B1368" s="212"/>
      <c r="C1368" s="27" t="s">
        <v>681</v>
      </c>
      <c r="D1368" s="224">
        <v>35</v>
      </c>
      <c r="E1368" s="224">
        <v>35</v>
      </c>
      <c r="F1368" s="154">
        <v>35</v>
      </c>
      <c r="G1368" s="154"/>
      <c r="H1368" s="225">
        <v>2</v>
      </c>
    </row>
    <row r="1369" spans="1:8" s="13" customFormat="1" ht="14.25" customHeight="1" hidden="1" outlineLevel="1">
      <c r="A1369" s="25"/>
      <c r="B1369" s="212"/>
      <c r="C1369" s="27" t="s">
        <v>665</v>
      </c>
      <c r="D1369" s="224">
        <v>87</v>
      </c>
      <c r="E1369" s="224">
        <v>85</v>
      </c>
      <c r="F1369" s="154">
        <v>85</v>
      </c>
      <c r="G1369" s="154"/>
      <c r="H1369" s="225">
        <v>1.1</v>
      </c>
    </row>
    <row r="1370" spans="1:8" s="13" customFormat="1" ht="14.25" customHeight="1" hidden="1" outlineLevel="1">
      <c r="A1370" s="25"/>
      <c r="B1370" s="43"/>
      <c r="C1370" s="27" t="s">
        <v>672</v>
      </c>
      <c r="D1370" s="224">
        <v>1000</v>
      </c>
      <c r="E1370" s="224">
        <v>298</v>
      </c>
      <c r="F1370" s="224">
        <v>298</v>
      </c>
      <c r="G1370" s="224"/>
      <c r="H1370" s="225">
        <v>2.2</v>
      </c>
    </row>
    <row r="1371" spans="1:8" s="13" customFormat="1" ht="14.25" customHeight="1" hidden="1" outlineLevel="1">
      <c r="A1371" s="38"/>
      <c r="B1371" s="44"/>
      <c r="C1371" s="40" t="s">
        <v>666</v>
      </c>
      <c r="D1371" s="41">
        <v>50</v>
      </c>
      <c r="E1371" s="41">
        <v>11</v>
      </c>
      <c r="F1371" s="41">
        <v>11</v>
      </c>
      <c r="G1371" s="41"/>
      <c r="H1371" s="263">
        <v>0.3</v>
      </c>
    </row>
    <row r="1372" spans="1:8" s="13" customFormat="1" ht="14.25" customHeight="1" collapsed="1">
      <c r="A1372" s="19" t="s">
        <v>803</v>
      </c>
      <c r="B1372" s="20" t="s">
        <v>596</v>
      </c>
      <c r="C1372" s="30"/>
      <c r="D1372" s="22">
        <f>SUM(D1373)</f>
        <v>50</v>
      </c>
      <c r="E1372" s="22">
        <f>SUM(E1373)</f>
        <v>50</v>
      </c>
      <c r="F1372" s="22">
        <f>SUM(F1373)</f>
        <v>50</v>
      </c>
      <c r="G1372" s="22">
        <f>SUM(G1373)</f>
        <v>0</v>
      </c>
      <c r="H1372" s="364"/>
    </row>
    <row r="1373" spans="1:8" s="13" customFormat="1" ht="14.25" customHeight="1" hidden="1" outlineLevel="1">
      <c r="A1373" s="38"/>
      <c r="B1373" s="26" t="s">
        <v>248</v>
      </c>
      <c r="C1373" s="40" t="s">
        <v>382</v>
      </c>
      <c r="D1373" s="41">
        <v>50</v>
      </c>
      <c r="E1373" s="41">
        <v>50</v>
      </c>
      <c r="F1373" s="41">
        <v>50</v>
      </c>
      <c r="G1373" s="41">
        <v>0</v>
      </c>
      <c r="H1373" s="263">
        <v>0</v>
      </c>
    </row>
    <row r="1374" spans="1:8" s="13" customFormat="1" ht="14.25" customHeight="1" collapsed="1">
      <c r="A1374" s="19" t="s">
        <v>804</v>
      </c>
      <c r="B1374" s="20" t="s">
        <v>122</v>
      </c>
      <c r="C1374" s="60"/>
      <c r="D1374" s="131">
        <f>SUM(D1375)</f>
        <v>60</v>
      </c>
      <c r="E1374" s="131">
        <f>SUM(E1375)</f>
        <v>15</v>
      </c>
      <c r="F1374" s="131">
        <f>SUM(F1375)</f>
        <v>15</v>
      </c>
      <c r="G1374" s="131">
        <f>SUM(G1375)</f>
        <v>0</v>
      </c>
      <c r="H1374" s="132"/>
    </row>
    <row r="1375" spans="1:8" s="13" customFormat="1" ht="14.25" customHeight="1" hidden="1" outlineLevel="1">
      <c r="A1375" s="38"/>
      <c r="B1375" s="300" t="s">
        <v>168</v>
      </c>
      <c r="C1375" s="128" t="s">
        <v>401</v>
      </c>
      <c r="D1375" s="259">
        <v>60</v>
      </c>
      <c r="E1375" s="259">
        <v>15</v>
      </c>
      <c r="F1375" s="259">
        <v>15</v>
      </c>
      <c r="G1375" s="259"/>
      <c r="H1375" s="260">
        <v>0.7</v>
      </c>
    </row>
    <row r="1376" spans="1:8" s="13" customFormat="1" ht="14.25" customHeight="1" collapsed="1">
      <c r="A1376" s="36" t="s">
        <v>805</v>
      </c>
      <c r="B1376" s="37" t="s">
        <v>51</v>
      </c>
      <c r="C1376" s="142"/>
      <c r="D1376" s="222">
        <f>SUM(D1377:D1421)</f>
        <v>18900</v>
      </c>
      <c r="E1376" s="222">
        <f>SUM(E1377:E1421)</f>
        <v>14893</v>
      </c>
      <c r="F1376" s="222">
        <f>SUM(F1377:F1421)</f>
        <v>11813</v>
      </c>
      <c r="G1376" s="222">
        <f>SUM(G1377:G1421)</f>
        <v>2769</v>
      </c>
      <c r="H1376" s="223"/>
    </row>
    <row r="1377" spans="1:8" s="13" customFormat="1" ht="14.25" customHeight="1" hidden="1" outlineLevel="1">
      <c r="A1377" s="25"/>
      <c r="B1377" s="196" t="s">
        <v>168</v>
      </c>
      <c r="C1377" s="189" t="s">
        <v>366</v>
      </c>
      <c r="D1377" s="224">
        <v>150</v>
      </c>
      <c r="E1377" s="224">
        <v>120</v>
      </c>
      <c r="F1377" s="224">
        <v>120</v>
      </c>
      <c r="G1377" s="224"/>
      <c r="H1377" s="225">
        <v>1.3</v>
      </c>
    </row>
    <row r="1378" spans="1:8" s="13" customFormat="1" ht="14.25" customHeight="1" hidden="1" outlineLevel="1">
      <c r="A1378" s="25"/>
      <c r="B1378" s="43"/>
      <c r="C1378" s="189" t="s">
        <v>366</v>
      </c>
      <c r="D1378" s="224">
        <v>300</v>
      </c>
      <c r="E1378" s="224">
        <v>222</v>
      </c>
      <c r="F1378" s="224">
        <v>222</v>
      </c>
      <c r="G1378" s="224"/>
      <c r="H1378" s="225" t="s">
        <v>417</v>
      </c>
    </row>
    <row r="1379" spans="1:8" s="13" customFormat="1" ht="14.25" customHeight="1" hidden="1" outlineLevel="1">
      <c r="A1379" s="25"/>
      <c r="B1379" s="43"/>
      <c r="C1379" s="189" t="s">
        <v>366</v>
      </c>
      <c r="D1379" s="224">
        <v>300</v>
      </c>
      <c r="E1379" s="224">
        <v>294</v>
      </c>
      <c r="F1379" s="224">
        <v>294</v>
      </c>
      <c r="G1379" s="224"/>
      <c r="H1379" s="225">
        <v>1.6</v>
      </c>
    </row>
    <row r="1380" spans="1:8" s="13" customFormat="1" ht="14.25" customHeight="1" hidden="1" outlineLevel="1">
      <c r="A1380" s="25"/>
      <c r="B1380" s="141" t="s">
        <v>180</v>
      </c>
      <c r="C1380" s="27" t="s">
        <v>402</v>
      </c>
      <c r="D1380" s="224"/>
      <c r="E1380" s="224">
        <v>650</v>
      </c>
      <c r="F1380" s="154">
        <v>650</v>
      </c>
      <c r="G1380" s="154"/>
      <c r="H1380" s="225">
        <v>1.55</v>
      </c>
    </row>
    <row r="1381" spans="1:8" s="13" customFormat="1" ht="14.25" customHeight="1" hidden="1" outlineLevel="1">
      <c r="A1381" s="25"/>
      <c r="B1381" s="43"/>
      <c r="C1381" s="27" t="s">
        <v>413</v>
      </c>
      <c r="D1381" s="224">
        <v>67</v>
      </c>
      <c r="E1381" s="224">
        <v>67</v>
      </c>
      <c r="F1381" s="154">
        <v>67</v>
      </c>
      <c r="G1381" s="154"/>
      <c r="H1381" s="225">
        <v>2.5</v>
      </c>
    </row>
    <row r="1382" spans="1:8" s="13" customFormat="1" ht="14.25" customHeight="1" hidden="1" outlineLevel="1">
      <c r="A1382" s="25"/>
      <c r="B1382" s="208" t="s">
        <v>194</v>
      </c>
      <c r="C1382" s="27" t="s">
        <v>414</v>
      </c>
      <c r="D1382" s="224">
        <v>765</v>
      </c>
      <c r="E1382" s="224">
        <v>715</v>
      </c>
      <c r="F1382" s="154">
        <v>676</v>
      </c>
      <c r="G1382" s="154">
        <v>0</v>
      </c>
      <c r="H1382" s="262">
        <v>0.8888111888111888</v>
      </c>
    </row>
    <row r="1383" spans="1:8" s="13" customFormat="1" ht="14.25" customHeight="1" hidden="1" outlineLevel="1">
      <c r="A1383" s="25"/>
      <c r="B1383" s="208"/>
      <c r="C1383" s="27" t="s">
        <v>403</v>
      </c>
      <c r="D1383" s="224">
        <v>47</v>
      </c>
      <c r="E1383" s="224">
        <v>47</v>
      </c>
      <c r="F1383" s="154">
        <v>47</v>
      </c>
      <c r="G1383" s="154">
        <v>0</v>
      </c>
      <c r="H1383" s="225">
        <v>2.05</v>
      </c>
    </row>
    <row r="1384" spans="1:8" s="13" customFormat="1" ht="14.25" customHeight="1" hidden="1" outlineLevel="1">
      <c r="A1384" s="25"/>
      <c r="B1384" s="208"/>
      <c r="C1384" s="27" t="s">
        <v>381</v>
      </c>
      <c r="D1384" s="224">
        <v>110</v>
      </c>
      <c r="E1384" s="224">
        <v>110</v>
      </c>
      <c r="F1384" s="154">
        <v>101</v>
      </c>
      <c r="G1384" s="154">
        <v>0</v>
      </c>
      <c r="H1384" s="225">
        <v>1.8</v>
      </c>
    </row>
    <row r="1385" spans="1:8" s="13" customFormat="1" ht="14.25" customHeight="1" hidden="1" outlineLevel="1">
      <c r="A1385" s="25"/>
      <c r="B1385" s="208"/>
      <c r="C1385" s="27" t="s">
        <v>404</v>
      </c>
      <c r="D1385" s="224">
        <v>210</v>
      </c>
      <c r="E1385" s="224">
        <v>72</v>
      </c>
      <c r="F1385" s="154">
        <v>0</v>
      </c>
      <c r="G1385" s="154">
        <v>0</v>
      </c>
      <c r="H1385" s="225">
        <v>1.1</v>
      </c>
    </row>
    <row r="1386" spans="1:8" s="13" customFormat="1" ht="14.25" customHeight="1" hidden="1" outlineLevel="1">
      <c r="A1386" s="25"/>
      <c r="B1386" s="43"/>
      <c r="C1386" s="27" t="s">
        <v>406</v>
      </c>
      <c r="D1386" s="224">
        <v>530</v>
      </c>
      <c r="E1386" s="224">
        <v>92</v>
      </c>
      <c r="F1386" s="154">
        <v>0</v>
      </c>
      <c r="G1386" s="154">
        <v>0</v>
      </c>
      <c r="H1386" s="225">
        <v>1.8</v>
      </c>
    </row>
    <row r="1387" spans="1:8" s="13" customFormat="1" ht="14.25" customHeight="1" hidden="1" outlineLevel="1">
      <c r="A1387" s="25"/>
      <c r="B1387" s="43"/>
      <c r="C1387" s="27" t="s">
        <v>364</v>
      </c>
      <c r="D1387" s="224">
        <v>177</v>
      </c>
      <c r="E1387" s="224">
        <v>167</v>
      </c>
      <c r="F1387" s="154">
        <v>167</v>
      </c>
      <c r="G1387" s="154">
        <v>0</v>
      </c>
      <c r="H1387" s="225">
        <v>2</v>
      </c>
    </row>
    <row r="1388" spans="1:8" s="13" customFormat="1" ht="14.25" customHeight="1" hidden="1" outlineLevel="1">
      <c r="A1388" s="25"/>
      <c r="B1388" s="43"/>
      <c r="C1388" s="27" t="s">
        <v>644</v>
      </c>
      <c r="D1388" s="224">
        <v>2402</v>
      </c>
      <c r="E1388" s="224">
        <v>2402</v>
      </c>
      <c r="F1388" s="154">
        <v>27</v>
      </c>
      <c r="G1388" s="154">
        <v>2402</v>
      </c>
      <c r="H1388" s="225">
        <v>2.5</v>
      </c>
    </row>
    <row r="1389" spans="1:8" s="13" customFormat="1" ht="14.25" customHeight="1" hidden="1" outlineLevel="1">
      <c r="A1389" s="25"/>
      <c r="B1389" s="43" t="s">
        <v>260</v>
      </c>
      <c r="C1389" s="27" t="s">
        <v>382</v>
      </c>
      <c r="D1389" s="224">
        <v>220</v>
      </c>
      <c r="E1389" s="224">
        <v>45</v>
      </c>
      <c r="F1389" s="154">
        <v>45</v>
      </c>
      <c r="G1389" s="154"/>
      <c r="H1389" s="262">
        <v>3</v>
      </c>
    </row>
    <row r="1390" spans="1:8" s="13" customFormat="1" ht="14.25" customHeight="1" hidden="1" outlineLevel="1">
      <c r="A1390" s="25"/>
      <c r="B1390" s="43"/>
      <c r="C1390" s="27" t="s">
        <v>414</v>
      </c>
      <c r="D1390" s="224">
        <v>2490</v>
      </c>
      <c r="E1390" s="224">
        <v>2290</v>
      </c>
      <c r="F1390" s="154">
        <v>2290</v>
      </c>
      <c r="G1390" s="154"/>
      <c r="H1390" s="262">
        <v>0.5</v>
      </c>
    </row>
    <row r="1391" spans="1:8" s="13" customFormat="1" ht="14.25" customHeight="1" hidden="1" outlineLevel="1">
      <c r="A1391" s="25"/>
      <c r="B1391" s="43"/>
      <c r="C1391" s="27" t="s">
        <v>413</v>
      </c>
      <c r="D1391" s="224">
        <v>540</v>
      </c>
      <c r="E1391" s="224">
        <v>490</v>
      </c>
      <c r="F1391" s="154">
        <v>122</v>
      </c>
      <c r="G1391" s="154">
        <v>337</v>
      </c>
      <c r="H1391" s="262">
        <v>1.646530612244898</v>
      </c>
    </row>
    <row r="1392" spans="1:8" s="13" customFormat="1" ht="14.25" customHeight="1" hidden="1" outlineLevel="1">
      <c r="A1392" s="25"/>
      <c r="B1392" s="43"/>
      <c r="C1392" s="27" t="s">
        <v>402</v>
      </c>
      <c r="D1392" s="224">
        <v>157</v>
      </c>
      <c r="E1392" s="224">
        <v>142</v>
      </c>
      <c r="F1392" s="154">
        <v>142</v>
      </c>
      <c r="G1392" s="154"/>
      <c r="H1392" s="262">
        <v>0.5</v>
      </c>
    </row>
    <row r="1393" spans="1:8" s="13" customFormat="1" ht="14.25" customHeight="1" hidden="1" outlineLevel="1">
      <c r="A1393" s="25"/>
      <c r="B1393" s="43"/>
      <c r="C1393" s="27" t="s">
        <v>402</v>
      </c>
      <c r="D1393" s="224">
        <v>255</v>
      </c>
      <c r="E1393" s="224">
        <v>239</v>
      </c>
      <c r="F1393" s="154">
        <v>239</v>
      </c>
      <c r="G1393" s="154"/>
      <c r="H1393" s="262">
        <v>1.6</v>
      </c>
    </row>
    <row r="1394" spans="1:8" s="13" customFormat="1" ht="14.25" customHeight="1" hidden="1" outlineLevel="1">
      <c r="A1394" s="25"/>
      <c r="B1394" s="43"/>
      <c r="C1394" s="27" t="s">
        <v>403</v>
      </c>
      <c r="D1394" s="224">
        <v>75</v>
      </c>
      <c r="E1394" s="224">
        <v>75</v>
      </c>
      <c r="F1394" s="154">
        <v>75</v>
      </c>
      <c r="G1394" s="154"/>
      <c r="H1394" s="262">
        <v>2</v>
      </c>
    </row>
    <row r="1395" spans="1:8" s="13" customFormat="1" ht="14.25" customHeight="1" hidden="1" outlineLevel="1">
      <c r="A1395" s="25"/>
      <c r="B1395" s="43"/>
      <c r="C1395" s="27" t="s">
        <v>381</v>
      </c>
      <c r="D1395" s="224">
        <v>54</v>
      </c>
      <c r="E1395" s="224">
        <v>54</v>
      </c>
      <c r="F1395" s="154">
        <v>54</v>
      </c>
      <c r="G1395" s="154"/>
      <c r="H1395" s="262">
        <v>2.5</v>
      </c>
    </row>
    <row r="1396" spans="1:8" s="13" customFormat="1" ht="14.25" customHeight="1" hidden="1" outlineLevel="1">
      <c r="A1396" s="25"/>
      <c r="B1396" s="43"/>
      <c r="C1396" s="27" t="s">
        <v>385</v>
      </c>
      <c r="D1396" s="224">
        <v>364</v>
      </c>
      <c r="E1396" s="224">
        <v>364</v>
      </c>
      <c r="F1396" s="154">
        <v>364</v>
      </c>
      <c r="G1396" s="154"/>
      <c r="H1396" s="262">
        <v>0.9</v>
      </c>
    </row>
    <row r="1397" spans="1:8" s="13" customFormat="1" ht="14.25" customHeight="1" hidden="1" outlineLevel="1">
      <c r="A1397" s="25"/>
      <c r="B1397" s="43"/>
      <c r="C1397" s="27" t="s">
        <v>373</v>
      </c>
      <c r="D1397" s="224">
        <v>100</v>
      </c>
      <c r="E1397" s="224">
        <v>95</v>
      </c>
      <c r="F1397" s="154"/>
      <c r="G1397" s="154">
        <v>0</v>
      </c>
      <c r="H1397" s="262">
        <v>0.6</v>
      </c>
    </row>
    <row r="1398" spans="1:8" s="13" customFormat="1" ht="14.25" customHeight="1" hidden="1" outlineLevel="1">
      <c r="A1398" s="25"/>
      <c r="B1398" s="43"/>
      <c r="C1398" s="27" t="s">
        <v>374</v>
      </c>
      <c r="D1398" s="224">
        <v>2080</v>
      </c>
      <c r="E1398" s="224">
        <v>1631</v>
      </c>
      <c r="F1398" s="154">
        <v>1631</v>
      </c>
      <c r="G1398" s="154"/>
      <c r="H1398" s="262">
        <v>0.7149294911097486</v>
      </c>
    </row>
    <row r="1399" spans="1:8" s="13" customFormat="1" ht="14.25" customHeight="1" hidden="1" outlineLevel="1">
      <c r="A1399" s="25"/>
      <c r="B1399" s="43"/>
      <c r="C1399" s="27" t="s">
        <v>367</v>
      </c>
      <c r="D1399" s="224">
        <v>45</v>
      </c>
      <c r="E1399" s="224">
        <v>45</v>
      </c>
      <c r="F1399" s="154">
        <v>45</v>
      </c>
      <c r="G1399" s="154"/>
      <c r="H1399" s="225">
        <v>3.3</v>
      </c>
    </row>
    <row r="1400" spans="1:8" s="13" customFormat="1" ht="14.25" customHeight="1" hidden="1" outlineLevel="1">
      <c r="A1400" s="25"/>
      <c r="B1400" s="43"/>
      <c r="C1400" s="27" t="s">
        <v>563</v>
      </c>
      <c r="D1400" s="224">
        <v>20</v>
      </c>
      <c r="E1400" s="224">
        <v>20</v>
      </c>
      <c r="F1400" s="154">
        <v>20</v>
      </c>
      <c r="G1400" s="154"/>
      <c r="H1400" s="225">
        <v>3</v>
      </c>
    </row>
    <row r="1401" spans="1:8" s="13" customFormat="1" ht="14.25" customHeight="1" hidden="1" outlineLevel="1">
      <c r="A1401" s="25"/>
      <c r="B1401" s="43"/>
      <c r="C1401" s="27" t="s">
        <v>397</v>
      </c>
      <c r="D1401" s="224">
        <v>143</v>
      </c>
      <c r="E1401" s="224">
        <v>143</v>
      </c>
      <c r="F1401" s="154">
        <v>143</v>
      </c>
      <c r="G1401" s="154"/>
      <c r="H1401" s="225">
        <v>3</v>
      </c>
    </row>
    <row r="1402" spans="1:8" s="13" customFormat="1" ht="14.25" customHeight="1" hidden="1" outlineLevel="1">
      <c r="A1402" s="25"/>
      <c r="B1402" s="43"/>
      <c r="C1402" s="27" t="s">
        <v>376</v>
      </c>
      <c r="D1402" s="224">
        <v>70</v>
      </c>
      <c r="E1402" s="224">
        <v>70</v>
      </c>
      <c r="F1402" s="154">
        <v>70</v>
      </c>
      <c r="G1402" s="154"/>
      <c r="H1402" s="225">
        <v>3</v>
      </c>
    </row>
    <row r="1403" spans="1:8" s="13" customFormat="1" ht="14.25" customHeight="1" hidden="1" outlineLevel="1">
      <c r="A1403" s="25"/>
      <c r="B1403" s="43"/>
      <c r="C1403" s="27" t="s">
        <v>372</v>
      </c>
      <c r="D1403" s="224">
        <v>64</v>
      </c>
      <c r="E1403" s="224">
        <v>61</v>
      </c>
      <c r="F1403" s="154">
        <v>61</v>
      </c>
      <c r="G1403" s="154"/>
      <c r="H1403" s="225">
        <v>1.8</v>
      </c>
    </row>
    <row r="1404" spans="1:8" s="13" customFormat="1" ht="14.25" customHeight="1" hidden="1" outlineLevel="1">
      <c r="A1404" s="25"/>
      <c r="B1404" s="26" t="s">
        <v>248</v>
      </c>
      <c r="C1404" s="27" t="s">
        <v>414</v>
      </c>
      <c r="D1404" s="224">
        <v>360</v>
      </c>
      <c r="E1404" s="224">
        <v>240</v>
      </c>
      <c r="F1404" s="154">
        <v>240</v>
      </c>
      <c r="G1404" s="154">
        <v>0</v>
      </c>
      <c r="H1404" s="225">
        <v>0.9</v>
      </c>
    </row>
    <row r="1405" spans="1:8" s="13" customFormat="1" ht="14.25" customHeight="1" hidden="1" outlineLevel="1">
      <c r="A1405" s="25"/>
      <c r="B1405" s="26"/>
      <c r="C1405" s="27" t="s">
        <v>413</v>
      </c>
      <c r="D1405" s="224">
        <v>32</v>
      </c>
      <c r="E1405" s="224">
        <v>32</v>
      </c>
      <c r="F1405" s="154">
        <v>32</v>
      </c>
      <c r="G1405" s="154">
        <v>0</v>
      </c>
      <c r="H1405" s="225">
        <v>0</v>
      </c>
    </row>
    <row r="1406" spans="1:8" s="13" customFormat="1" ht="14.25" customHeight="1" hidden="1" outlineLevel="1">
      <c r="A1406" s="25"/>
      <c r="B1406" s="26"/>
      <c r="C1406" s="27" t="s">
        <v>402</v>
      </c>
      <c r="D1406" s="224">
        <v>260</v>
      </c>
      <c r="E1406" s="224">
        <v>150</v>
      </c>
      <c r="F1406" s="154">
        <v>150</v>
      </c>
      <c r="G1406" s="154">
        <v>0</v>
      </c>
      <c r="H1406" s="225" t="s">
        <v>591</v>
      </c>
    </row>
    <row r="1407" spans="1:8" s="13" customFormat="1" ht="14.25" customHeight="1" hidden="1" outlineLevel="1">
      <c r="A1407" s="25"/>
      <c r="B1407" s="26"/>
      <c r="C1407" s="27" t="s">
        <v>406</v>
      </c>
      <c r="D1407" s="224">
        <v>227</v>
      </c>
      <c r="E1407" s="224">
        <v>202</v>
      </c>
      <c r="F1407" s="154">
        <v>202</v>
      </c>
      <c r="G1407" s="154">
        <v>0</v>
      </c>
      <c r="H1407" s="225" t="s">
        <v>561</v>
      </c>
    </row>
    <row r="1408" spans="1:8" s="13" customFormat="1" ht="14.25" customHeight="1" hidden="1" outlineLevel="1">
      <c r="A1408" s="25"/>
      <c r="B1408" s="43"/>
      <c r="C1408" s="27" t="s">
        <v>375</v>
      </c>
      <c r="D1408" s="224">
        <v>274</v>
      </c>
      <c r="E1408" s="224">
        <v>206</v>
      </c>
      <c r="F1408" s="154">
        <v>206</v>
      </c>
      <c r="G1408" s="154">
        <v>0</v>
      </c>
      <c r="H1408" s="225" t="s">
        <v>552</v>
      </c>
    </row>
    <row r="1409" spans="1:8" s="13" customFormat="1" ht="14.25" customHeight="1" hidden="1" outlineLevel="1">
      <c r="A1409" s="25"/>
      <c r="B1409" s="43"/>
      <c r="C1409" s="27" t="s">
        <v>542</v>
      </c>
      <c r="D1409" s="224">
        <v>1150</v>
      </c>
      <c r="E1409" s="224">
        <v>90</v>
      </c>
      <c r="F1409" s="154">
        <v>90</v>
      </c>
      <c r="G1409" s="154">
        <v>0</v>
      </c>
      <c r="H1409" s="225" t="s">
        <v>592</v>
      </c>
    </row>
    <row r="1410" spans="1:8" s="13" customFormat="1" ht="14.25" customHeight="1" hidden="1" outlineLevel="1">
      <c r="A1410" s="25"/>
      <c r="B1410" s="43"/>
      <c r="C1410" s="27" t="s">
        <v>367</v>
      </c>
      <c r="D1410" s="224">
        <v>230</v>
      </c>
      <c r="E1410" s="224">
        <v>42</v>
      </c>
      <c r="F1410" s="154">
        <v>42</v>
      </c>
      <c r="G1410" s="154">
        <v>0</v>
      </c>
      <c r="H1410" s="225">
        <v>2.5</v>
      </c>
    </row>
    <row r="1411" spans="1:8" s="13" customFormat="1" ht="14.25" customHeight="1" hidden="1" outlineLevel="1">
      <c r="A1411" s="25"/>
      <c r="B1411" s="212" t="s">
        <v>98</v>
      </c>
      <c r="C1411" s="189" t="s">
        <v>670</v>
      </c>
      <c r="D1411" s="224">
        <v>500</v>
      </c>
      <c r="E1411" s="224">
        <v>500</v>
      </c>
      <c r="F1411" s="224">
        <v>500</v>
      </c>
      <c r="G1411" s="224"/>
      <c r="H1411" s="225">
        <v>0.3</v>
      </c>
    </row>
    <row r="1412" spans="1:8" s="13" customFormat="1" ht="14.25" customHeight="1" hidden="1" outlineLevel="1">
      <c r="A1412" s="25"/>
      <c r="B1412" s="212"/>
      <c r="C1412" s="189" t="s">
        <v>664</v>
      </c>
      <c r="D1412" s="224">
        <v>73</v>
      </c>
      <c r="E1412" s="224">
        <v>53</v>
      </c>
      <c r="F1412" s="224">
        <v>23</v>
      </c>
      <c r="G1412" s="224">
        <v>30</v>
      </c>
      <c r="H1412" s="225">
        <v>2.4</v>
      </c>
    </row>
    <row r="1413" spans="1:8" s="13" customFormat="1" ht="14.25" customHeight="1" hidden="1" outlineLevel="1">
      <c r="A1413" s="25"/>
      <c r="B1413" s="212"/>
      <c r="C1413" s="189" t="s">
        <v>681</v>
      </c>
      <c r="D1413" s="224">
        <v>197</v>
      </c>
      <c r="E1413" s="224">
        <v>197</v>
      </c>
      <c r="F1413" s="224">
        <v>197</v>
      </c>
      <c r="G1413" s="224"/>
      <c r="H1413" s="225">
        <v>2</v>
      </c>
    </row>
    <row r="1414" spans="1:8" s="13" customFormat="1" ht="14.25" customHeight="1" hidden="1" outlineLevel="1">
      <c r="A1414" s="25"/>
      <c r="B1414" s="43"/>
      <c r="C1414" s="189" t="s">
        <v>711</v>
      </c>
      <c r="D1414" s="224">
        <v>322</v>
      </c>
      <c r="E1414" s="224">
        <v>322</v>
      </c>
      <c r="F1414" s="224">
        <v>322</v>
      </c>
      <c r="G1414" s="224"/>
      <c r="H1414" s="225">
        <v>2.5</v>
      </c>
    </row>
    <row r="1415" spans="1:8" s="13" customFormat="1" ht="14.25" customHeight="1" hidden="1" outlineLevel="1">
      <c r="A1415" s="25"/>
      <c r="B1415" s="43"/>
      <c r="C1415" s="189" t="s">
        <v>688</v>
      </c>
      <c r="D1415" s="224">
        <v>20</v>
      </c>
      <c r="E1415" s="224">
        <v>16</v>
      </c>
      <c r="F1415" s="224">
        <v>16</v>
      </c>
      <c r="G1415" s="224"/>
      <c r="H1415" s="262">
        <v>0.5</v>
      </c>
    </row>
    <row r="1416" spans="1:8" s="13" customFormat="1" ht="14.25" customHeight="1" hidden="1" outlineLevel="1">
      <c r="A1416" s="25"/>
      <c r="B1416" s="43"/>
      <c r="C1416" s="27" t="s">
        <v>665</v>
      </c>
      <c r="D1416" s="224">
        <v>29</v>
      </c>
      <c r="E1416" s="224">
        <v>27</v>
      </c>
      <c r="F1416" s="224">
        <v>27</v>
      </c>
      <c r="G1416" s="224"/>
      <c r="H1416" s="225">
        <v>1.85</v>
      </c>
    </row>
    <row r="1417" spans="1:8" s="13" customFormat="1" ht="14.25" customHeight="1" hidden="1" outlineLevel="1">
      <c r="A1417" s="25"/>
      <c r="B1417" s="43"/>
      <c r="C1417" s="189" t="s">
        <v>678</v>
      </c>
      <c r="D1417" s="224">
        <v>870</v>
      </c>
      <c r="E1417" s="224">
        <v>732</v>
      </c>
      <c r="F1417" s="224">
        <v>732</v>
      </c>
      <c r="G1417" s="224"/>
      <c r="H1417" s="225">
        <v>1.5</v>
      </c>
    </row>
    <row r="1418" spans="1:8" s="13" customFormat="1" ht="14.25" customHeight="1" hidden="1" outlineLevel="1">
      <c r="A1418" s="25"/>
      <c r="B1418" s="43"/>
      <c r="C1418" s="27" t="s">
        <v>672</v>
      </c>
      <c r="D1418" s="224">
        <v>2003</v>
      </c>
      <c r="E1418" s="224">
        <v>1036</v>
      </c>
      <c r="F1418" s="224">
        <v>1036</v>
      </c>
      <c r="G1418" s="224"/>
      <c r="H1418" s="225">
        <v>1.8</v>
      </c>
    </row>
    <row r="1419" spans="1:8" s="13" customFormat="1" ht="14.25" customHeight="1" hidden="1" outlineLevel="1">
      <c r="A1419" s="25"/>
      <c r="B1419" s="43"/>
      <c r="C1419" s="189" t="s">
        <v>675</v>
      </c>
      <c r="D1419" s="154">
        <v>230</v>
      </c>
      <c r="E1419" s="154">
        <v>7</v>
      </c>
      <c r="F1419" s="154">
        <v>7</v>
      </c>
      <c r="G1419" s="154"/>
      <c r="H1419" s="155">
        <v>2.6</v>
      </c>
    </row>
    <row r="1420" spans="1:8" s="13" customFormat="1" ht="14.25" customHeight="1" hidden="1" outlineLevel="1">
      <c r="A1420" s="25"/>
      <c r="B1420" s="43"/>
      <c r="C1420" s="189" t="s">
        <v>707</v>
      </c>
      <c r="D1420" s="154">
        <v>328</v>
      </c>
      <c r="E1420" s="154">
        <v>303</v>
      </c>
      <c r="F1420" s="154">
        <v>303</v>
      </c>
      <c r="G1420" s="154"/>
      <c r="H1420" s="155">
        <v>1.3</v>
      </c>
    </row>
    <row r="1421" spans="1:8" s="13" customFormat="1" ht="14.25" customHeight="1" hidden="1" outlineLevel="1">
      <c r="A1421" s="38"/>
      <c r="B1421" s="44"/>
      <c r="C1421" s="128" t="s">
        <v>679</v>
      </c>
      <c r="D1421" s="157">
        <v>60</v>
      </c>
      <c r="E1421" s="157">
        <v>16</v>
      </c>
      <c r="F1421" s="157">
        <v>16</v>
      </c>
      <c r="G1421" s="157"/>
      <c r="H1421" s="158">
        <v>1.7</v>
      </c>
    </row>
    <row r="1422" spans="1:8" s="13" customFormat="1" ht="14.25" customHeight="1" collapsed="1">
      <c r="A1422" s="19" t="s">
        <v>806</v>
      </c>
      <c r="B1422" s="20" t="s">
        <v>593</v>
      </c>
      <c r="C1422" s="184"/>
      <c r="D1422" s="185">
        <f>SUM(D1423:D1426)</f>
        <v>565</v>
      </c>
      <c r="E1422" s="185">
        <f>SUM(E1423:E1426)</f>
        <v>453</v>
      </c>
      <c r="F1422" s="185">
        <f>SUM(F1423:F1426)</f>
        <v>453</v>
      </c>
      <c r="G1422" s="185">
        <f>SUM(G1423:G1426)</f>
        <v>0</v>
      </c>
      <c r="H1422" s="200"/>
    </row>
    <row r="1423" spans="1:8" s="13" customFormat="1" ht="14.25" customHeight="1" hidden="1" outlineLevel="1">
      <c r="A1423" s="114"/>
      <c r="B1423" s="238" t="s">
        <v>168</v>
      </c>
      <c r="C1423" s="204" t="s">
        <v>366</v>
      </c>
      <c r="D1423" s="296">
        <v>50</v>
      </c>
      <c r="E1423" s="296">
        <v>47</v>
      </c>
      <c r="F1423" s="296">
        <v>47</v>
      </c>
      <c r="G1423" s="296"/>
      <c r="H1423" s="206">
        <v>1.1</v>
      </c>
    </row>
    <row r="1424" spans="1:8" s="13" customFormat="1" ht="14.25" customHeight="1" hidden="1" outlineLevel="1">
      <c r="A1424" s="49"/>
      <c r="B1424" s="288"/>
      <c r="C1424" s="124" t="s">
        <v>366</v>
      </c>
      <c r="D1424" s="231">
        <v>500</v>
      </c>
      <c r="E1424" s="231">
        <v>395</v>
      </c>
      <c r="F1424" s="231">
        <v>395</v>
      </c>
      <c r="G1424" s="231"/>
      <c r="H1424" s="232">
        <v>1.2</v>
      </c>
    </row>
    <row r="1425" spans="1:8" s="13" customFormat="1" ht="14.25" customHeight="1" hidden="1" outlineLevel="1">
      <c r="A1425" s="49"/>
      <c r="B1425" s="288" t="s">
        <v>260</v>
      </c>
      <c r="C1425" s="124" t="s">
        <v>402</v>
      </c>
      <c r="D1425" s="231">
        <v>6</v>
      </c>
      <c r="E1425" s="231">
        <v>4</v>
      </c>
      <c r="F1425" s="231">
        <v>4</v>
      </c>
      <c r="G1425" s="231"/>
      <c r="H1425" s="232">
        <v>1.2</v>
      </c>
    </row>
    <row r="1426" spans="1:8" s="13" customFormat="1" ht="14.25" customHeight="1" hidden="1" outlineLevel="1">
      <c r="A1426" s="38"/>
      <c r="B1426" s="370" t="s">
        <v>248</v>
      </c>
      <c r="C1426" s="128" t="s">
        <v>380</v>
      </c>
      <c r="D1426" s="259">
        <v>9</v>
      </c>
      <c r="E1426" s="259">
        <v>7</v>
      </c>
      <c r="F1426" s="259">
        <v>7</v>
      </c>
      <c r="G1426" s="259">
        <v>0</v>
      </c>
      <c r="H1426" s="371" t="s">
        <v>382</v>
      </c>
    </row>
    <row r="1427" spans="1:8" s="13" customFormat="1" ht="14.25" customHeight="1" collapsed="1">
      <c r="A1427" s="183" t="s">
        <v>807</v>
      </c>
      <c r="B1427" s="78" t="s">
        <v>123</v>
      </c>
      <c r="C1427" s="60"/>
      <c r="D1427" s="78">
        <f>SUM(D1428:D1428)</f>
        <v>11</v>
      </c>
      <c r="E1427" s="78">
        <f>SUM(E1428:E1428)</f>
        <v>6</v>
      </c>
      <c r="F1427" s="78">
        <f>SUM(F1428:F1428)</f>
        <v>6</v>
      </c>
      <c r="G1427" s="78">
        <f>SUM(G1428:G1428)</f>
        <v>0</v>
      </c>
      <c r="H1427" s="61"/>
    </row>
    <row r="1428" spans="1:8" s="13" customFormat="1" ht="14.25" customHeight="1" hidden="1" outlineLevel="1">
      <c r="A1428" s="191"/>
      <c r="B1428" s="39" t="s">
        <v>248</v>
      </c>
      <c r="C1428" s="128" t="s">
        <v>413</v>
      </c>
      <c r="D1428" s="259">
        <v>11</v>
      </c>
      <c r="E1428" s="259">
        <v>6</v>
      </c>
      <c r="F1428" s="259">
        <v>6</v>
      </c>
      <c r="G1428" s="259">
        <v>0</v>
      </c>
      <c r="H1428" s="371" t="s">
        <v>633</v>
      </c>
    </row>
    <row r="1429" spans="1:8" s="13" customFormat="1" ht="14.25" customHeight="1" collapsed="1">
      <c r="A1429" s="36" t="s">
        <v>808</v>
      </c>
      <c r="B1429" s="37" t="s">
        <v>124</v>
      </c>
      <c r="C1429" s="142"/>
      <c r="D1429" s="222">
        <f>SUM(D1430:D1434)</f>
        <v>946</v>
      </c>
      <c r="E1429" s="222">
        <f>SUM(E1430:E1434)</f>
        <v>831</v>
      </c>
      <c r="F1429" s="222">
        <f>SUM(F1430:F1434)</f>
        <v>829</v>
      </c>
      <c r="G1429" s="222">
        <f>SUM(G1430:G1434)</f>
        <v>0</v>
      </c>
      <c r="H1429" s="223"/>
    </row>
    <row r="1430" spans="1:8" s="13" customFormat="1" ht="14.25" customHeight="1" hidden="1" outlineLevel="1">
      <c r="A1430" s="36"/>
      <c r="B1430" s="196" t="s">
        <v>168</v>
      </c>
      <c r="C1430" s="142" t="s">
        <v>366</v>
      </c>
      <c r="D1430" s="360">
        <v>100</v>
      </c>
      <c r="E1430" s="360">
        <v>87</v>
      </c>
      <c r="F1430" s="360">
        <v>85</v>
      </c>
      <c r="G1430" s="360"/>
      <c r="H1430" s="223">
        <v>1.1</v>
      </c>
    </row>
    <row r="1431" spans="1:8" s="13" customFormat="1" ht="14.25" customHeight="1" hidden="1" outlineLevel="1">
      <c r="A1431" s="36"/>
      <c r="B1431" s="37"/>
      <c r="C1431" s="142" t="s">
        <v>366</v>
      </c>
      <c r="D1431" s="360">
        <v>240</v>
      </c>
      <c r="E1431" s="360">
        <v>223</v>
      </c>
      <c r="F1431" s="360">
        <v>223</v>
      </c>
      <c r="G1431" s="360"/>
      <c r="H1431" s="223">
        <v>1.5</v>
      </c>
    </row>
    <row r="1432" spans="1:8" s="13" customFormat="1" ht="14.25" customHeight="1" hidden="1" outlineLevel="1">
      <c r="A1432" s="25"/>
      <c r="C1432" s="189" t="s">
        <v>379</v>
      </c>
      <c r="D1432" s="224">
        <v>430</v>
      </c>
      <c r="E1432" s="224">
        <v>358</v>
      </c>
      <c r="F1432" s="224">
        <v>358</v>
      </c>
      <c r="G1432" s="224"/>
      <c r="H1432" s="225">
        <v>0.5</v>
      </c>
    </row>
    <row r="1433" spans="1:8" s="13" customFormat="1" ht="14.25" customHeight="1" hidden="1" outlineLevel="1">
      <c r="A1433" s="49"/>
      <c r="B1433" s="75" t="s">
        <v>260</v>
      </c>
      <c r="C1433" s="124" t="s">
        <v>402</v>
      </c>
      <c r="D1433" s="231">
        <v>6</v>
      </c>
      <c r="E1433" s="231">
        <v>5</v>
      </c>
      <c r="F1433" s="231">
        <v>5</v>
      </c>
      <c r="G1433" s="231"/>
      <c r="H1433" s="232">
        <v>1.2</v>
      </c>
    </row>
    <row r="1434" spans="1:8" s="13" customFormat="1" ht="14.25" customHeight="1" hidden="1" outlineLevel="1">
      <c r="A1434" s="38"/>
      <c r="B1434" s="370" t="s">
        <v>248</v>
      </c>
      <c r="C1434" s="128" t="s">
        <v>366</v>
      </c>
      <c r="D1434" s="259">
        <v>170</v>
      </c>
      <c r="E1434" s="259">
        <v>158</v>
      </c>
      <c r="F1434" s="259">
        <v>158</v>
      </c>
      <c r="G1434" s="259">
        <v>0</v>
      </c>
      <c r="H1434" s="371" t="s">
        <v>396</v>
      </c>
    </row>
    <row r="1435" spans="1:8" s="13" customFormat="1" ht="14.25" customHeight="1" collapsed="1">
      <c r="A1435" s="36" t="s">
        <v>809</v>
      </c>
      <c r="B1435" s="37" t="s">
        <v>126</v>
      </c>
      <c r="C1435" s="266"/>
      <c r="D1435" s="309">
        <f>SUM(D1436:D1446)</f>
        <v>1439</v>
      </c>
      <c r="E1435" s="309">
        <f>SUM(E1436:E1446)</f>
        <v>1183</v>
      </c>
      <c r="F1435" s="309">
        <f>SUM(F1436:F1446)</f>
        <v>1140</v>
      </c>
      <c r="G1435" s="309">
        <f>SUM(G1436:G1446)</f>
        <v>43</v>
      </c>
      <c r="H1435" s="269"/>
    </row>
    <row r="1436" spans="1:8" s="13" customFormat="1" ht="14.25" customHeight="1" hidden="1" outlineLevel="1">
      <c r="A1436" s="25"/>
      <c r="B1436" s="196" t="s">
        <v>168</v>
      </c>
      <c r="C1436" s="189" t="s">
        <v>373</v>
      </c>
      <c r="D1436" s="224">
        <v>165</v>
      </c>
      <c r="E1436" s="224">
        <v>45</v>
      </c>
      <c r="F1436" s="224">
        <v>45</v>
      </c>
      <c r="G1436" s="224"/>
      <c r="H1436" s="225">
        <v>1.5</v>
      </c>
    </row>
    <row r="1437" spans="1:8" s="13" customFormat="1" ht="14.25" customHeight="1" hidden="1" outlineLevel="1">
      <c r="A1437" s="25"/>
      <c r="B1437" s="58"/>
      <c r="C1437" s="189" t="s">
        <v>389</v>
      </c>
      <c r="D1437" s="224">
        <v>14</v>
      </c>
      <c r="E1437" s="224">
        <v>14</v>
      </c>
      <c r="F1437" s="224"/>
      <c r="G1437" s="224">
        <v>14</v>
      </c>
      <c r="H1437" s="225">
        <v>4</v>
      </c>
    </row>
    <row r="1438" spans="1:8" s="13" customFormat="1" ht="14.25" customHeight="1" hidden="1" outlineLevel="1">
      <c r="A1438" s="25"/>
      <c r="B1438" s="43"/>
      <c r="C1438" s="189" t="s">
        <v>411</v>
      </c>
      <c r="D1438" s="224">
        <v>70</v>
      </c>
      <c r="E1438" s="224">
        <v>29</v>
      </c>
      <c r="F1438" s="224"/>
      <c r="G1438" s="224">
        <v>29</v>
      </c>
      <c r="H1438" s="225">
        <v>5</v>
      </c>
    </row>
    <row r="1439" spans="1:8" s="13" customFormat="1" ht="14.25" customHeight="1" hidden="1" outlineLevel="1">
      <c r="A1439" s="25"/>
      <c r="B1439" s="141" t="s">
        <v>180</v>
      </c>
      <c r="C1439" s="189" t="s">
        <v>404</v>
      </c>
      <c r="D1439" s="224"/>
      <c r="E1439" s="224">
        <v>160</v>
      </c>
      <c r="F1439" s="224">
        <v>160</v>
      </c>
      <c r="G1439" s="224"/>
      <c r="H1439" s="225">
        <v>1.55</v>
      </c>
    </row>
    <row r="1440" spans="1:8" s="13" customFormat="1" ht="14.25" customHeight="1" hidden="1" outlineLevel="1">
      <c r="A1440" s="25"/>
      <c r="B1440" s="208" t="s">
        <v>194</v>
      </c>
      <c r="C1440" s="189" t="s">
        <v>381</v>
      </c>
      <c r="D1440" s="224">
        <v>70</v>
      </c>
      <c r="E1440" s="224">
        <v>70</v>
      </c>
      <c r="F1440" s="224">
        <v>70</v>
      </c>
      <c r="G1440" s="224">
        <v>0</v>
      </c>
      <c r="H1440" s="225">
        <v>3.1</v>
      </c>
    </row>
    <row r="1441" spans="1:8" s="13" customFormat="1" ht="14.25" customHeight="1" hidden="1" outlineLevel="1">
      <c r="A1441" s="25"/>
      <c r="B1441" s="43" t="s">
        <v>260</v>
      </c>
      <c r="C1441" s="189" t="s">
        <v>403</v>
      </c>
      <c r="D1441" s="224">
        <v>31</v>
      </c>
      <c r="E1441" s="224">
        <v>31</v>
      </c>
      <c r="F1441" s="224">
        <v>31</v>
      </c>
      <c r="G1441" s="224"/>
      <c r="H1441" s="225">
        <v>2.5</v>
      </c>
    </row>
    <row r="1442" spans="1:8" s="13" customFormat="1" ht="14.25" customHeight="1" hidden="1" outlineLevel="1">
      <c r="A1442" s="25"/>
      <c r="B1442" s="43"/>
      <c r="C1442" s="189" t="s">
        <v>367</v>
      </c>
      <c r="D1442" s="224">
        <v>94</v>
      </c>
      <c r="E1442" s="224">
        <v>94</v>
      </c>
      <c r="F1442" s="224">
        <v>94</v>
      </c>
      <c r="G1442" s="224"/>
      <c r="H1442" s="225">
        <v>3.8</v>
      </c>
    </row>
    <row r="1443" spans="1:8" s="13" customFormat="1" ht="14.25" customHeight="1" hidden="1" outlineLevel="1">
      <c r="A1443" s="25"/>
      <c r="B1443" s="43"/>
      <c r="C1443" s="189" t="s">
        <v>372</v>
      </c>
      <c r="D1443" s="224">
        <v>479</v>
      </c>
      <c r="E1443" s="224">
        <v>466</v>
      </c>
      <c r="F1443" s="224">
        <v>466</v>
      </c>
      <c r="G1443" s="224"/>
      <c r="H1443" s="225">
        <v>1.8</v>
      </c>
    </row>
    <row r="1444" spans="1:8" s="13" customFormat="1" ht="14.25" customHeight="1" hidden="1" outlineLevel="1">
      <c r="A1444" s="25"/>
      <c r="B1444" s="59" t="s">
        <v>248</v>
      </c>
      <c r="C1444" s="189" t="s">
        <v>414</v>
      </c>
      <c r="D1444" s="224">
        <v>200</v>
      </c>
      <c r="E1444" s="224">
        <v>84</v>
      </c>
      <c r="F1444" s="224">
        <v>84</v>
      </c>
      <c r="G1444" s="224">
        <v>0</v>
      </c>
      <c r="H1444" s="372" t="s">
        <v>634</v>
      </c>
    </row>
    <row r="1445" spans="1:8" s="13" customFormat="1" ht="14.25" customHeight="1" hidden="1" outlineLevel="1">
      <c r="A1445" s="25"/>
      <c r="B1445" s="43"/>
      <c r="C1445" s="189" t="s">
        <v>404</v>
      </c>
      <c r="D1445" s="224">
        <v>136</v>
      </c>
      <c r="E1445" s="224">
        <v>136</v>
      </c>
      <c r="F1445" s="224">
        <v>136</v>
      </c>
      <c r="G1445" s="224">
        <v>0</v>
      </c>
      <c r="H1445" s="225" t="s">
        <v>552</v>
      </c>
    </row>
    <row r="1446" spans="1:8" s="13" customFormat="1" ht="14.25" customHeight="1" hidden="1" outlineLevel="1">
      <c r="A1446" s="38"/>
      <c r="B1446" s="373"/>
      <c r="C1446" s="128" t="s">
        <v>406</v>
      </c>
      <c r="D1446" s="259">
        <v>180</v>
      </c>
      <c r="E1446" s="259">
        <v>54</v>
      </c>
      <c r="F1446" s="259">
        <v>54</v>
      </c>
      <c r="G1446" s="259">
        <v>0</v>
      </c>
      <c r="H1446" s="260">
        <v>5</v>
      </c>
    </row>
    <row r="1447" spans="1:8" s="13" customFormat="1" ht="14.25" customHeight="1" collapsed="1">
      <c r="A1447" s="36" t="s">
        <v>810</v>
      </c>
      <c r="B1447" s="37" t="s">
        <v>127</v>
      </c>
      <c r="C1447" s="266"/>
      <c r="D1447" s="309">
        <f>SUM(D1448:D1465)</f>
        <v>12039</v>
      </c>
      <c r="E1447" s="309">
        <f>SUM(E1448:E1465)</f>
        <v>7456</v>
      </c>
      <c r="F1447" s="309">
        <f>SUM(F1448:F1465)</f>
        <v>2524</v>
      </c>
      <c r="G1447" s="309">
        <f>SUM(G1448:G1465)</f>
        <v>5635</v>
      </c>
      <c r="H1447" s="269"/>
    </row>
    <row r="1448" spans="1:8" s="13" customFormat="1" ht="14.25" customHeight="1" hidden="1" outlineLevel="1">
      <c r="A1448" s="25"/>
      <c r="B1448" s="196" t="s">
        <v>168</v>
      </c>
      <c r="C1448" s="189" t="s">
        <v>415</v>
      </c>
      <c r="D1448" s="224">
        <v>250</v>
      </c>
      <c r="E1448" s="224">
        <v>90</v>
      </c>
      <c r="F1448" s="224">
        <v>90</v>
      </c>
      <c r="G1448" s="224"/>
      <c r="H1448" s="225">
        <v>2.5</v>
      </c>
    </row>
    <row r="1449" spans="1:8" s="13" customFormat="1" ht="14.25" customHeight="1" hidden="1" outlineLevel="1">
      <c r="A1449" s="25"/>
      <c r="B1449" s="208" t="s">
        <v>194</v>
      </c>
      <c r="C1449" s="189" t="s">
        <v>404</v>
      </c>
      <c r="D1449" s="224">
        <v>3455</v>
      </c>
      <c r="E1449" s="224">
        <v>3250</v>
      </c>
      <c r="F1449" s="224">
        <v>595</v>
      </c>
      <c r="G1449" s="224">
        <v>3205</v>
      </c>
      <c r="H1449" s="262">
        <v>2.479230769230769</v>
      </c>
    </row>
    <row r="1450" spans="1:8" s="13" customFormat="1" ht="14.25" customHeight="1" hidden="1" outlineLevel="1">
      <c r="A1450" s="25"/>
      <c r="B1450" s="208"/>
      <c r="C1450" s="189" t="s">
        <v>406</v>
      </c>
      <c r="D1450" s="224">
        <v>530</v>
      </c>
      <c r="E1450" s="224">
        <v>80</v>
      </c>
      <c r="F1450" s="224">
        <v>0</v>
      </c>
      <c r="G1450" s="224">
        <v>0</v>
      </c>
      <c r="H1450" s="225">
        <v>1.8</v>
      </c>
    </row>
    <row r="1451" spans="1:8" s="13" customFormat="1" ht="14.25" customHeight="1" hidden="1" outlineLevel="1">
      <c r="A1451" s="25"/>
      <c r="B1451" s="43"/>
      <c r="C1451" s="189" t="s">
        <v>364</v>
      </c>
      <c r="D1451" s="224">
        <v>145</v>
      </c>
      <c r="E1451" s="224">
        <v>144</v>
      </c>
      <c r="F1451" s="224">
        <v>144</v>
      </c>
      <c r="G1451" s="224">
        <v>0</v>
      </c>
      <c r="H1451" s="225">
        <v>2.5</v>
      </c>
    </row>
    <row r="1452" spans="1:8" s="13" customFormat="1" ht="14.25" customHeight="1" hidden="1" outlineLevel="1">
      <c r="A1452" s="25"/>
      <c r="B1452" s="43"/>
      <c r="C1452" s="189" t="s">
        <v>412</v>
      </c>
      <c r="D1452" s="224">
        <v>691</v>
      </c>
      <c r="E1452" s="224">
        <v>691</v>
      </c>
      <c r="F1452" s="224">
        <v>165</v>
      </c>
      <c r="G1452" s="224">
        <v>691</v>
      </c>
      <c r="H1452" s="225">
        <v>2.5</v>
      </c>
    </row>
    <row r="1453" spans="1:8" s="13" customFormat="1" ht="14.25" customHeight="1" hidden="1" outlineLevel="1">
      <c r="A1453" s="25"/>
      <c r="B1453" s="43"/>
      <c r="C1453" s="189" t="s">
        <v>645</v>
      </c>
      <c r="D1453" s="224">
        <v>369</v>
      </c>
      <c r="E1453" s="224">
        <v>369</v>
      </c>
      <c r="F1453" s="224">
        <v>150</v>
      </c>
      <c r="G1453" s="224">
        <v>369</v>
      </c>
      <c r="H1453" s="225">
        <v>4.25</v>
      </c>
    </row>
    <row r="1454" spans="1:8" s="13" customFormat="1" ht="14.25" customHeight="1" hidden="1" outlineLevel="1">
      <c r="A1454" s="25"/>
      <c r="B1454" s="43" t="s">
        <v>260</v>
      </c>
      <c r="C1454" s="189" t="s">
        <v>414</v>
      </c>
      <c r="D1454" s="224">
        <v>82</v>
      </c>
      <c r="E1454" s="224">
        <v>82</v>
      </c>
      <c r="F1454" s="224"/>
      <c r="G1454" s="224"/>
      <c r="H1454" s="225">
        <v>0.8</v>
      </c>
    </row>
    <row r="1455" spans="1:8" s="13" customFormat="1" ht="14.25" customHeight="1" hidden="1" outlineLevel="1">
      <c r="A1455" s="25"/>
      <c r="B1455" s="43"/>
      <c r="C1455" s="189" t="s">
        <v>413</v>
      </c>
      <c r="D1455" s="224">
        <v>79</v>
      </c>
      <c r="E1455" s="224">
        <v>79</v>
      </c>
      <c r="F1455" s="224">
        <v>79</v>
      </c>
      <c r="G1455" s="224"/>
      <c r="H1455" s="225">
        <v>1.7</v>
      </c>
    </row>
    <row r="1456" spans="1:8" s="13" customFormat="1" ht="14.25" customHeight="1" hidden="1" outlineLevel="1">
      <c r="A1456" s="25"/>
      <c r="B1456" s="43"/>
      <c r="C1456" s="189" t="s">
        <v>413</v>
      </c>
      <c r="D1456" s="224">
        <v>35</v>
      </c>
      <c r="E1456" s="224">
        <v>35</v>
      </c>
      <c r="F1456" s="224">
        <v>35</v>
      </c>
      <c r="G1456" s="224"/>
      <c r="H1456" s="225">
        <v>0.8</v>
      </c>
    </row>
    <row r="1457" spans="1:8" s="13" customFormat="1" ht="14.25" customHeight="1" hidden="1" outlineLevel="1">
      <c r="A1457" s="25"/>
      <c r="B1457" s="43"/>
      <c r="C1457" s="189" t="s">
        <v>411</v>
      </c>
      <c r="D1457" s="224">
        <v>400</v>
      </c>
      <c r="E1457" s="224">
        <v>350</v>
      </c>
      <c r="F1457" s="224">
        <v>350</v>
      </c>
      <c r="G1457" s="224"/>
      <c r="H1457" s="225">
        <v>2.5</v>
      </c>
    </row>
    <row r="1458" spans="1:8" s="13" customFormat="1" ht="14.25" customHeight="1" hidden="1" outlineLevel="1">
      <c r="A1458" s="25"/>
      <c r="B1458" s="43"/>
      <c r="C1458" s="189" t="s">
        <v>415</v>
      </c>
      <c r="D1458" s="224">
        <v>80</v>
      </c>
      <c r="E1458" s="224">
        <v>65</v>
      </c>
      <c r="F1458" s="224">
        <v>65</v>
      </c>
      <c r="G1458" s="224"/>
      <c r="H1458" s="225">
        <v>1.5</v>
      </c>
    </row>
    <row r="1459" spans="1:8" s="13" customFormat="1" ht="14.25" customHeight="1" hidden="1" outlineLevel="1">
      <c r="A1459" s="25"/>
      <c r="B1459" s="26" t="s">
        <v>248</v>
      </c>
      <c r="C1459" s="189" t="s">
        <v>402</v>
      </c>
      <c r="D1459" s="224">
        <v>10</v>
      </c>
      <c r="E1459" s="224">
        <v>10</v>
      </c>
      <c r="F1459" s="224">
        <v>10</v>
      </c>
      <c r="G1459" s="224">
        <v>0</v>
      </c>
      <c r="H1459" s="225" t="s">
        <v>557</v>
      </c>
    </row>
    <row r="1460" spans="1:8" s="13" customFormat="1" ht="14.25" customHeight="1" hidden="1" outlineLevel="1">
      <c r="A1460" s="25"/>
      <c r="B1460" s="26"/>
      <c r="C1460" s="189" t="s">
        <v>404</v>
      </c>
      <c r="D1460" s="224">
        <v>5240</v>
      </c>
      <c r="E1460" s="224">
        <v>1457</v>
      </c>
      <c r="F1460" s="224">
        <v>87</v>
      </c>
      <c r="G1460" s="224">
        <v>1370</v>
      </c>
      <c r="H1460" s="225">
        <v>3.6</v>
      </c>
    </row>
    <row r="1461" spans="1:8" s="13" customFormat="1" ht="14.25" customHeight="1" hidden="1" outlineLevel="1">
      <c r="A1461" s="25"/>
      <c r="B1461" s="43"/>
      <c r="C1461" s="189" t="s">
        <v>416</v>
      </c>
      <c r="D1461" s="224">
        <v>165</v>
      </c>
      <c r="E1461" s="224">
        <v>115</v>
      </c>
      <c r="F1461" s="224">
        <v>115</v>
      </c>
      <c r="G1461" s="224">
        <v>0</v>
      </c>
      <c r="H1461" s="225" t="s">
        <v>561</v>
      </c>
    </row>
    <row r="1462" spans="1:8" s="13" customFormat="1" ht="14.25" customHeight="1" hidden="1" outlineLevel="1">
      <c r="A1462" s="25"/>
      <c r="B1462" s="43"/>
      <c r="C1462" s="189" t="s">
        <v>586</v>
      </c>
      <c r="D1462" s="224">
        <v>347</v>
      </c>
      <c r="E1462" s="224">
        <v>256</v>
      </c>
      <c r="F1462" s="224">
        <v>256</v>
      </c>
      <c r="G1462" s="224">
        <v>0</v>
      </c>
      <c r="H1462" s="225" t="s">
        <v>594</v>
      </c>
    </row>
    <row r="1463" spans="1:8" s="13" customFormat="1" ht="14.25" customHeight="1" hidden="1" outlineLevel="1">
      <c r="A1463" s="25"/>
      <c r="B1463" s="43"/>
      <c r="C1463" s="189" t="s">
        <v>551</v>
      </c>
      <c r="D1463" s="224">
        <v>120</v>
      </c>
      <c r="E1463" s="224">
        <v>87</v>
      </c>
      <c r="F1463" s="224">
        <v>87</v>
      </c>
      <c r="G1463" s="224">
        <v>0</v>
      </c>
      <c r="H1463" s="225" t="s">
        <v>552</v>
      </c>
    </row>
    <row r="1464" spans="1:8" s="13" customFormat="1" ht="14.25" customHeight="1" hidden="1" outlineLevel="1">
      <c r="A1464" s="25"/>
      <c r="B1464" s="43"/>
      <c r="C1464" s="189" t="s">
        <v>595</v>
      </c>
      <c r="D1464" s="224">
        <v>0</v>
      </c>
      <c r="E1464" s="224">
        <v>255</v>
      </c>
      <c r="F1464" s="224">
        <v>255</v>
      </c>
      <c r="G1464" s="224">
        <v>0</v>
      </c>
      <c r="H1464" s="225">
        <v>2.5</v>
      </c>
    </row>
    <row r="1465" spans="1:8" s="13" customFormat="1" ht="14.25" customHeight="1" hidden="1" outlineLevel="1">
      <c r="A1465" s="38"/>
      <c r="B1465" s="127" t="s">
        <v>98</v>
      </c>
      <c r="C1465" s="128" t="s">
        <v>711</v>
      </c>
      <c r="D1465" s="259">
        <v>41</v>
      </c>
      <c r="E1465" s="259">
        <v>41</v>
      </c>
      <c r="F1465" s="259">
        <v>41</v>
      </c>
      <c r="G1465" s="259"/>
      <c r="H1465" s="260">
        <v>3</v>
      </c>
    </row>
    <row r="1466" spans="1:14" s="13" customFormat="1" ht="15" customHeight="1" collapsed="1">
      <c r="A1466" s="36" t="s">
        <v>811</v>
      </c>
      <c r="B1466" s="37" t="s">
        <v>746</v>
      </c>
      <c r="C1466" s="266"/>
      <c r="D1466" s="309">
        <f>SUM(D1467:D1473)</f>
        <v>2751</v>
      </c>
      <c r="E1466" s="309">
        <f>SUM(E1467:E1473)</f>
        <v>2314</v>
      </c>
      <c r="F1466" s="309">
        <f>SUM(F1467:F1473)</f>
        <v>543</v>
      </c>
      <c r="G1466" s="309">
        <f>SUM(G1467:G1473)</f>
        <v>420</v>
      </c>
      <c r="H1466" s="269"/>
      <c r="L1466" s="175"/>
      <c r="M1466" s="175"/>
      <c r="N1466" s="175"/>
    </row>
    <row r="1467" spans="1:14" s="13" customFormat="1" ht="14.25" customHeight="1" hidden="1" outlineLevel="1">
      <c r="A1467" s="36"/>
      <c r="B1467" s="55" t="s">
        <v>260</v>
      </c>
      <c r="C1467" s="266" t="s">
        <v>411</v>
      </c>
      <c r="D1467" s="267">
        <v>800</v>
      </c>
      <c r="E1467" s="267">
        <v>420</v>
      </c>
      <c r="F1467" s="267"/>
      <c r="G1467" s="267">
        <v>420</v>
      </c>
      <c r="H1467" s="269">
        <v>3.4</v>
      </c>
      <c r="L1467" s="374"/>
      <c r="M1467" s="375"/>
      <c r="N1467" s="375"/>
    </row>
    <row r="1468" spans="1:14" s="13" customFormat="1" ht="14.25" customHeight="1" hidden="1" outlineLevel="1">
      <c r="A1468" s="36"/>
      <c r="B1468" s="55"/>
      <c r="C1468" s="266" t="s">
        <v>413</v>
      </c>
      <c r="D1468" s="267">
        <v>200</v>
      </c>
      <c r="E1468" s="267">
        <v>172</v>
      </c>
      <c r="F1468" s="267">
        <v>172</v>
      </c>
      <c r="G1468" s="267"/>
      <c r="H1468" s="269">
        <v>2.2</v>
      </c>
      <c r="L1468" s="376"/>
      <c r="M1468" s="376"/>
      <c r="N1468" s="376"/>
    </row>
    <row r="1469" spans="1:14" s="13" customFormat="1" ht="14.25" customHeight="1" hidden="1" outlineLevel="1">
      <c r="A1469" s="36"/>
      <c r="B1469" s="37"/>
      <c r="C1469" s="266" t="s">
        <v>373</v>
      </c>
      <c r="D1469" s="267">
        <v>150</v>
      </c>
      <c r="E1469" s="267">
        <v>135</v>
      </c>
      <c r="F1469" s="267"/>
      <c r="G1469" s="267">
        <v>0</v>
      </c>
      <c r="H1469" s="269">
        <v>0.6</v>
      </c>
      <c r="L1469" s="374"/>
      <c r="M1469" s="375"/>
      <c r="N1469" s="375"/>
    </row>
    <row r="1470" spans="1:14" s="13" customFormat="1" ht="14.25" customHeight="1" hidden="1" outlineLevel="1">
      <c r="A1470" s="36"/>
      <c r="B1470" s="37"/>
      <c r="C1470" s="266" t="s">
        <v>374</v>
      </c>
      <c r="D1470" s="267">
        <v>30</v>
      </c>
      <c r="E1470" s="267">
        <v>16</v>
      </c>
      <c r="F1470" s="267"/>
      <c r="G1470" s="267">
        <v>0</v>
      </c>
      <c r="H1470" s="269">
        <v>0.6</v>
      </c>
      <c r="L1470" s="377"/>
      <c r="M1470" s="377"/>
      <c r="N1470" s="377"/>
    </row>
    <row r="1471" spans="1:14" s="13" customFormat="1" ht="14.25" customHeight="1" hidden="1" outlineLevel="1">
      <c r="A1471" s="36"/>
      <c r="B1471" s="37"/>
      <c r="C1471" s="266" t="s">
        <v>367</v>
      </c>
      <c r="D1471" s="267">
        <v>21</v>
      </c>
      <c r="E1471" s="267">
        <v>21</v>
      </c>
      <c r="F1471" s="267">
        <v>21</v>
      </c>
      <c r="G1471" s="267"/>
      <c r="H1471" s="269">
        <v>3.3</v>
      </c>
      <c r="L1471" s="374"/>
      <c r="M1471" s="375"/>
      <c r="N1471" s="375"/>
    </row>
    <row r="1472" spans="1:14" s="13" customFormat="1" ht="14.25" customHeight="1" hidden="1" outlineLevel="1">
      <c r="A1472" s="114"/>
      <c r="B1472" s="94"/>
      <c r="C1472" s="266" t="s">
        <v>372</v>
      </c>
      <c r="D1472" s="267">
        <v>350</v>
      </c>
      <c r="E1472" s="267">
        <v>350</v>
      </c>
      <c r="F1472" s="267">
        <v>350</v>
      </c>
      <c r="G1472" s="267"/>
      <c r="H1472" s="269">
        <v>1.3</v>
      </c>
      <c r="L1472" s="374"/>
      <c r="M1472" s="375"/>
      <c r="N1472" s="375"/>
    </row>
    <row r="1473" spans="1:14" s="13" customFormat="1" ht="14.25" customHeight="1" hidden="1" outlineLevel="1">
      <c r="A1473" s="38"/>
      <c r="B1473" s="39" t="s">
        <v>248</v>
      </c>
      <c r="C1473" s="378" t="s">
        <v>396</v>
      </c>
      <c r="D1473" s="220">
        <v>1200</v>
      </c>
      <c r="E1473" s="220">
        <v>1200</v>
      </c>
      <c r="F1473" s="220"/>
      <c r="G1473" s="220"/>
      <c r="H1473" s="379"/>
      <c r="L1473" s="377"/>
      <c r="M1473" s="377"/>
      <c r="N1473" s="377"/>
    </row>
    <row r="1474" spans="1:14" s="13" customFormat="1" ht="14.25" customHeight="1" collapsed="1" thickBot="1">
      <c r="A1474" s="36" t="s">
        <v>812</v>
      </c>
      <c r="B1474" s="37" t="s">
        <v>52</v>
      </c>
      <c r="C1474" s="142"/>
      <c r="D1474" s="222">
        <f>SUM(D1475:D1485)</f>
        <v>1845</v>
      </c>
      <c r="E1474" s="222">
        <f>SUM(E1475:E1485)</f>
        <v>1604</v>
      </c>
      <c r="F1474" s="222">
        <f>SUM(F1475:F1485)</f>
        <v>1395</v>
      </c>
      <c r="G1474" s="222">
        <f>SUM(G1475:G1485)</f>
        <v>383</v>
      </c>
      <c r="H1474" s="223"/>
      <c r="L1474" s="374"/>
      <c r="M1474" s="375"/>
      <c r="N1474" s="375"/>
    </row>
    <row r="1475" spans="1:14" s="13" customFormat="1" ht="14.25" customHeight="1" hidden="1" outlineLevel="1">
      <c r="A1475" s="25"/>
      <c r="B1475" s="196" t="s">
        <v>168</v>
      </c>
      <c r="C1475" s="189" t="s">
        <v>366</v>
      </c>
      <c r="D1475" s="224">
        <v>200</v>
      </c>
      <c r="E1475" s="224">
        <v>170</v>
      </c>
      <c r="F1475" s="224">
        <v>170</v>
      </c>
      <c r="G1475" s="224"/>
      <c r="H1475" s="225">
        <v>2.1</v>
      </c>
      <c r="L1475" s="380"/>
      <c r="M1475" s="380"/>
      <c r="N1475" s="380"/>
    </row>
    <row r="1476" spans="1:14" s="13" customFormat="1" ht="14.25" customHeight="1" hidden="1" outlineLevel="1">
      <c r="A1476" s="25"/>
      <c r="C1476" s="189" t="s">
        <v>366</v>
      </c>
      <c r="D1476" s="224">
        <v>275</v>
      </c>
      <c r="E1476" s="224">
        <v>258</v>
      </c>
      <c r="F1476" s="224">
        <v>251</v>
      </c>
      <c r="G1476" s="224"/>
      <c r="H1476" s="225">
        <v>2</v>
      </c>
      <c r="L1476" s="292"/>
      <c r="M1476" s="292"/>
      <c r="N1476" s="292"/>
    </row>
    <row r="1477" spans="1:14" s="13" customFormat="1" ht="14.25" customHeight="1" hidden="1" outlineLevel="1">
      <c r="A1477" s="25"/>
      <c r="B1477" s="208" t="s">
        <v>194</v>
      </c>
      <c r="C1477" s="189" t="s">
        <v>414</v>
      </c>
      <c r="D1477" s="224">
        <v>85</v>
      </c>
      <c r="E1477" s="224">
        <v>85</v>
      </c>
      <c r="F1477" s="224">
        <v>85</v>
      </c>
      <c r="G1477" s="224">
        <v>0</v>
      </c>
      <c r="H1477" s="225">
        <v>1.2</v>
      </c>
      <c r="L1477" s="380"/>
      <c r="M1477" s="380"/>
      <c r="N1477" s="380"/>
    </row>
    <row r="1478" spans="1:14" s="13" customFormat="1" ht="14.25" customHeight="1" hidden="1" outlineLevel="1">
      <c r="A1478" s="25"/>
      <c r="B1478" s="43"/>
      <c r="C1478" s="189" t="s">
        <v>404</v>
      </c>
      <c r="D1478" s="224">
        <v>383</v>
      </c>
      <c r="E1478" s="224">
        <v>383</v>
      </c>
      <c r="F1478" s="224">
        <v>181</v>
      </c>
      <c r="G1478" s="224">
        <v>383</v>
      </c>
      <c r="H1478" s="225">
        <v>3</v>
      </c>
      <c r="L1478" s="292"/>
      <c r="M1478" s="292"/>
      <c r="N1478" s="292"/>
    </row>
    <row r="1479" spans="1:14" s="13" customFormat="1" ht="14.25" customHeight="1" hidden="1" outlineLevel="1">
      <c r="A1479" s="25"/>
      <c r="B1479" s="43" t="s">
        <v>260</v>
      </c>
      <c r="C1479" s="189" t="s">
        <v>366</v>
      </c>
      <c r="D1479" s="224">
        <v>65</v>
      </c>
      <c r="E1479" s="224">
        <v>60</v>
      </c>
      <c r="F1479" s="224">
        <v>60</v>
      </c>
      <c r="G1479" s="224"/>
      <c r="H1479" s="262">
        <v>1.1</v>
      </c>
      <c r="N1479" s="292"/>
    </row>
    <row r="1480" spans="1:14" s="13" customFormat="1" ht="14.25" customHeight="1" hidden="1" outlineLevel="1">
      <c r="A1480" s="25"/>
      <c r="B1480" s="26" t="s">
        <v>248</v>
      </c>
      <c r="C1480" s="189" t="s">
        <v>414</v>
      </c>
      <c r="D1480" s="224">
        <v>100</v>
      </c>
      <c r="E1480" s="224">
        <v>53</v>
      </c>
      <c r="F1480" s="224">
        <v>53</v>
      </c>
      <c r="G1480" s="224">
        <v>0</v>
      </c>
      <c r="H1480" s="225">
        <v>2</v>
      </c>
      <c r="L1480" s="380"/>
      <c r="M1480" s="380"/>
      <c r="N1480" s="380"/>
    </row>
    <row r="1481" spans="1:14" s="13" customFormat="1" ht="14.25" customHeight="1" hidden="1" outlineLevel="1">
      <c r="A1481" s="25"/>
      <c r="B1481" s="26"/>
      <c r="C1481" s="189" t="s">
        <v>411</v>
      </c>
      <c r="D1481" s="224">
        <v>0</v>
      </c>
      <c r="E1481" s="224">
        <v>43</v>
      </c>
      <c r="F1481" s="224">
        <v>43</v>
      </c>
      <c r="G1481" s="224">
        <v>0</v>
      </c>
      <c r="H1481" s="225">
        <v>2</v>
      </c>
      <c r="L1481" s="292"/>
      <c r="M1481" s="292"/>
      <c r="N1481" s="292"/>
    </row>
    <row r="1482" spans="1:14" s="13" customFormat="1" ht="14.25" customHeight="1" hidden="1" outlineLevel="1">
      <c r="A1482" s="25"/>
      <c r="B1482" s="212" t="s">
        <v>98</v>
      </c>
      <c r="C1482" s="189" t="s">
        <v>691</v>
      </c>
      <c r="D1482" s="28">
        <v>300</v>
      </c>
      <c r="E1482" s="28">
        <v>257</v>
      </c>
      <c r="F1482" s="28">
        <v>257</v>
      </c>
      <c r="G1482" s="28"/>
      <c r="H1482" s="29">
        <v>0.4</v>
      </c>
      <c r="L1482" s="380"/>
      <c r="M1482" s="380"/>
      <c r="N1482" s="380"/>
    </row>
    <row r="1483" spans="1:14" s="13" customFormat="1" ht="14.25" customHeight="1" hidden="1" outlineLevel="1">
      <c r="A1483" s="25"/>
      <c r="B1483" s="43"/>
      <c r="C1483" s="189" t="s">
        <v>676</v>
      </c>
      <c r="D1483" s="224">
        <v>347</v>
      </c>
      <c r="E1483" s="224">
        <v>276</v>
      </c>
      <c r="F1483" s="224">
        <v>276</v>
      </c>
      <c r="G1483" s="224"/>
      <c r="H1483" s="225">
        <v>1.3</v>
      </c>
      <c r="L1483" s="292"/>
      <c r="M1483" s="292"/>
      <c r="N1483" s="175"/>
    </row>
    <row r="1484" spans="1:14" s="13" customFormat="1" ht="14.25" customHeight="1" hidden="1" outlineLevel="1">
      <c r="A1484" s="25"/>
      <c r="B1484" s="43"/>
      <c r="C1484" s="27" t="s">
        <v>688</v>
      </c>
      <c r="D1484" s="224">
        <v>20</v>
      </c>
      <c r="E1484" s="224">
        <v>17</v>
      </c>
      <c r="F1484" s="224">
        <v>17</v>
      </c>
      <c r="G1484" s="224"/>
      <c r="H1484" s="262">
        <v>0.5</v>
      </c>
      <c r="L1484" s="292"/>
      <c r="M1484" s="292"/>
      <c r="N1484" s="175"/>
    </row>
    <row r="1485" spans="1:14" s="13" customFormat="1" ht="14.25" customHeight="1" hidden="1" outlineLevel="1" thickBot="1">
      <c r="A1485" s="49"/>
      <c r="B1485" s="75"/>
      <c r="C1485" s="124" t="s">
        <v>698</v>
      </c>
      <c r="D1485" s="198">
        <v>70</v>
      </c>
      <c r="E1485" s="198">
        <v>2</v>
      </c>
      <c r="F1485" s="198">
        <v>2</v>
      </c>
      <c r="G1485" s="198"/>
      <c r="H1485" s="211">
        <v>3.1</v>
      </c>
      <c r="L1485" s="292"/>
      <c r="M1485" s="292"/>
      <c r="N1485" s="292"/>
    </row>
    <row r="1486" spans="1:14" s="13" customFormat="1" ht="14.25" customHeight="1" collapsed="1" thickBot="1">
      <c r="A1486" s="66"/>
      <c r="B1486" s="67" t="s">
        <v>205</v>
      </c>
      <c r="C1486" s="381"/>
      <c r="D1486" s="151">
        <f>D817+D820+D822+D824+D843+D845+D853+D855+D889+D894+D896+D900+D904+D908+D912+D916+D919+D931+D934+D936+D938+D978+D981+D986+D1002+D1004+D1006+D1027+D1061+D1080+D1085+D1105+D1107+D1109+D1115+D1117+D1129+D1141+D1212+D1216+D1219+D1221+D1223+D1226+D1229+D1231+D1234+D1237+D1240+D1245+D1264+D1275+D1284+D1311+D1313+D1315+D1323+D1325+D1327+D1330+D1332+D1335+D1341+D1344+D1350+D1352+D1372+D1374+D1376+D1422+D1427+D1429+D1435+D1447+D1466+D1474</f>
        <v>173534</v>
      </c>
      <c r="E1486" s="151">
        <f>E817+E820+E822+E824+E843+E845+E853+E855+E889+E894+E896+E900+E904+E908+E912+E916+E919+E931+E934+E936+E938+E978+E981+E986+E1002+E1004+E1006+E1027+E1061+E1080+E1085+E1105+E1107+E1109+E1115+E1117+E1129+E1141+E1212+E1216+E1219+E1221+E1223+E1226+E1229+E1231+E1234+E1237+E1240+E1245+E1264+E1275+E1284+E1311+E1313+E1315+E1323+E1325+E1327+E1330+E1332+E1335+E1341+E1344+E1350+E1352+E1372+E1374+E1376+E1422+E1427+E1429+E1435+E1447+E1466+E1474</f>
        <v>112072</v>
      </c>
      <c r="F1486" s="151">
        <f>F817+F820+F822+F824+F843+F845+F853+F855+F889+F894+F896+F900+F904+F908+F912+F916+F919+F931+F934+F936+F938+F978+F981+F986+F1002+F1004+F1006+F1027+F1061+F1080+F1085+F1105+F1107+F1109+F1115+F1117+F1129+F1141+F1212+F1216+F1219+F1221+F1223+F1226+F1229+F1231+F1234+F1237+F1240+F1245+F1264+F1275+F1284+F1311+F1313+F1315+F1323+F1325+F1327+F1330+F1332+F1335+F1341+F1344+F1350+F1352+F1372+F1374+F1376+F1422+F1427+F1429+F1435+F1447+F1466+F1474</f>
        <v>87802</v>
      </c>
      <c r="G1486" s="151">
        <f>G817+G820+G822+G824+G843+G845+G853+G855+G889+G894+G896+G900+G904+G908+G912+G916+G919+G931+G934+G936+G938+G978+G981+G986+G1002+G1004+G1006+G1027+G1061+G1080+G1085+G1105+G1107+G1109+G1115+G1117+G1129+G1141+G1212+G1216+G1219+G1221+G1223+G1226+G1229+G1231+G1234+G1237+G1240+G1245+G1264+G1275+G1284+G1311+G1313+G1315+G1323+G1325+G1327+G1330+G1332+G1335+G1341+G1344+G1350+G1352+G1372+G1374+G1376+G1422+G1427+G1429+G1435+G1447+G1466+G1474</f>
        <v>18721</v>
      </c>
      <c r="H1486" s="151"/>
      <c r="L1486" s="380"/>
      <c r="M1486" s="380"/>
      <c r="N1486" s="380"/>
    </row>
    <row r="1487" spans="1:14" s="13" customFormat="1" ht="14.25" customHeight="1">
      <c r="A1487" s="203"/>
      <c r="B1487" s="138" t="s">
        <v>7</v>
      </c>
      <c r="C1487" s="166"/>
      <c r="D1487" s="320"/>
      <c r="E1487" s="321" t="s">
        <v>1</v>
      </c>
      <c r="F1487" s="320"/>
      <c r="G1487" s="320"/>
      <c r="H1487" s="382"/>
      <c r="L1487" s="292"/>
      <c r="M1487" s="292"/>
      <c r="N1487" s="292"/>
    </row>
    <row r="1488" spans="1:14" s="13" customFormat="1" ht="14.25" customHeight="1">
      <c r="A1488" s="193" t="s">
        <v>3</v>
      </c>
      <c r="B1488" s="134" t="s">
        <v>265</v>
      </c>
      <c r="C1488" s="60"/>
      <c r="D1488" s="383">
        <f>SUM(D1489)</f>
        <v>6</v>
      </c>
      <c r="E1488" s="383">
        <f>SUM(E1489)</f>
        <v>4</v>
      </c>
      <c r="F1488" s="383">
        <f>SUM(F1489)</f>
        <v>4</v>
      </c>
      <c r="G1488" s="383">
        <f>SUM(G1489)</f>
        <v>0</v>
      </c>
      <c r="H1488" s="61"/>
      <c r="L1488" s="380"/>
      <c r="M1488" s="380"/>
      <c r="N1488" s="380"/>
    </row>
    <row r="1489" spans="1:14" s="13" customFormat="1" ht="14.25" customHeight="1" hidden="1" outlineLevel="1">
      <c r="A1489" s="201"/>
      <c r="B1489" s="343" t="s">
        <v>260</v>
      </c>
      <c r="C1489" s="384" t="s">
        <v>413</v>
      </c>
      <c r="D1489" s="331">
        <v>6</v>
      </c>
      <c r="E1489" s="129">
        <v>4</v>
      </c>
      <c r="F1489" s="331">
        <v>4</v>
      </c>
      <c r="G1489" s="331"/>
      <c r="H1489" s="130">
        <v>0.2</v>
      </c>
      <c r="L1489" s="292"/>
      <c r="M1489" s="292"/>
      <c r="N1489" s="292"/>
    </row>
    <row r="1490" spans="1:14" s="13" customFormat="1" ht="14.25" customHeight="1" collapsed="1">
      <c r="A1490" s="193" t="s">
        <v>261</v>
      </c>
      <c r="B1490" s="134" t="s">
        <v>597</v>
      </c>
      <c r="C1490" s="385"/>
      <c r="D1490" s="324">
        <f>SUM(D1491:D1492)</f>
        <v>130</v>
      </c>
      <c r="E1490" s="324">
        <f>SUM(E1491:E1492)</f>
        <v>74</v>
      </c>
      <c r="F1490" s="324">
        <f>SUM(F1491:F1492)</f>
        <v>74</v>
      </c>
      <c r="G1490" s="324">
        <f>SUM(G1491:G1492)</f>
        <v>0</v>
      </c>
      <c r="H1490" s="386"/>
      <c r="L1490" s="380"/>
      <c r="M1490" s="380"/>
      <c r="N1490" s="380"/>
    </row>
    <row r="1491" spans="1:14" s="13" customFormat="1" ht="14.25" customHeight="1" hidden="1" outlineLevel="1">
      <c r="A1491" s="387"/>
      <c r="B1491" s="388" t="s">
        <v>248</v>
      </c>
      <c r="C1491" s="166" t="s">
        <v>403</v>
      </c>
      <c r="D1491" s="320">
        <v>70</v>
      </c>
      <c r="E1491" s="321">
        <v>68</v>
      </c>
      <c r="F1491" s="320">
        <v>68</v>
      </c>
      <c r="G1491" s="320">
        <v>0</v>
      </c>
      <c r="H1491" s="382">
        <v>1.7</v>
      </c>
      <c r="L1491" s="374"/>
      <c r="M1491" s="374"/>
      <c r="N1491" s="375"/>
    </row>
    <row r="1492" spans="1:14" s="13" customFormat="1" ht="14.25" customHeight="1" hidden="1" outlineLevel="1">
      <c r="A1492" s="201"/>
      <c r="B1492" s="26"/>
      <c r="C1492" s="389" t="s">
        <v>413</v>
      </c>
      <c r="D1492" s="331">
        <v>60</v>
      </c>
      <c r="E1492" s="129">
        <v>6</v>
      </c>
      <c r="F1492" s="331">
        <v>6</v>
      </c>
      <c r="G1492" s="331">
        <v>0</v>
      </c>
      <c r="H1492" s="130">
        <v>2</v>
      </c>
      <c r="L1492" s="374"/>
      <c r="M1492" s="374"/>
      <c r="N1492" s="375"/>
    </row>
    <row r="1493" spans="1:14" s="13" customFormat="1" ht="14.25" customHeight="1" collapsed="1">
      <c r="A1493" s="193" t="s">
        <v>262</v>
      </c>
      <c r="B1493" s="134" t="s">
        <v>229</v>
      </c>
      <c r="C1493" s="385"/>
      <c r="D1493" s="324">
        <f>SUM(D1494)</f>
        <v>2675</v>
      </c>
      <c r="E1493" s="324">
        <f>SUM(E1494)</f>
        <v>2284</v>
      </c>
      <c r="F1493" s="324">
        <f>SUM(F1494)</f>
        <v>2284</v>
      </c>
      <c r="G1493" s="324">
        <f>SUM(G1494)</f>
        <v>0</v>
      </c>
      <c r="H1493" s="386"/>
      <c r="L1493" s="374"/>
      <c r="M1493" s="374"/>
      <c r="N1493" s="375"/>
    </row>
    <row r="1494" spans="1:14" s="13" customFormat="1" ht="14.25" customHeight="1" hidden="1" outlineLevel="1">
      <c r="A1494" s="201"/>
      <c r="B1494" s="343" t="s">
        <v>260</v>
      </c>
      <c r="C1494" s="389" t="s">
        <v>382</v>
      </c>
      <c r="D1494" s="331">
        <v>2675</v>
      </c>
      <c r="E1494" s="129">
        <v>2284</v>
      </c>
      <c r="F1494" s="331">
        <v>2284</v>
      </c>
      <c r="G1494" s="331"/>
      <c r="H1494" s="130">
        <v>0.5</v>
      </c>
      <c r="L1494" s="374"/>
      <c r="M1494" s="374"/>
      <c r="N1494" s="375"/>
    </row>
    <row r="1495" spans="1:14" s="13" customFormat="1" ht="14.25" customHeight="1" collapsed="1">
      <c r="A1495" s="390" t="s">
        <v>263</v>
      </c>
      <c r="B1495" s="134" t="s">
        <v>232</v>
      </c>
      <c r="C1495" s="391"/>
      <c r="D1495" s="122">
        <f>SUM(D1496)</f>
        <v>80</v>
      </c>
      <c r="E1495" s="122">
        <f>SUM(E1496)</f>
        <v>67</v>
      </c>
      <c r="F1495" s="122">
        <f>SUM(F1496)</f>
        <v>67</v>
      </c>
      <c r="G1495" s="122">
        <f>SUM(G1496)</f>
        <v>0</v>
      </c>
      <c r="H1495" s="200"/>
      <c r="L1495" s="374"/>
      <c r="M1495" s="374"/>
      <c r="N1495" s="375"/>
    </row>
    <row r="1496" spans="1:14" s="13" customFormat="1" ht="14.25" customHeight="1" hidden="1" outlineLevel="1">
      <c r="A1496" s="392"/>
      <c r="B1496" s="393" t="s">
        <v>248</v>
      </c>
      <c r="C1496" s="394" t="s">
        <v>598</v>
      </c>
      <c r="D1496" s="129">
        <v>80</v>
      </c>
      <c r="E1496" s="157">
        <v>67</v>
      </c>
      <c r="F1496" s="157">
        <v>67</v>
      </c>
      <c r="G1496" s="157">
        <v>0</v>
      </c>
      <c r="H1496" s="158">
        <v>1.2</v>
      </c>
      <c r="L1496" s="395"/>
      <c r="M1496" s="395"/>
      <c r="N1496" s="395"/>
    </row>
    <row r="1497" spans="1:14" s="13" customFormat="1" ht="14.25" customHeight="1" collapsed="1">
      <c r="A1497" s="390" t="s">
        <v>285</v>
      </c>
      <c r="B1497" s="134" t="s">
        <v>244</v>
      </c>
      <c r="C1497" s="391"/>
      <c r="D1497" s="122">
        <f>SUM(D1498:D1499)</f>
        <v>335</v>
      </c>
      <c r="E1497" s="122">
        <f>SUM(E1498:E1499)</f>
        <v>320</v>
      </c>
      <c r="F1497" s="122">
        <f>SUM(F1498:F1499)</f>
        <v>320</v>
      </c>
      <c r="G1497" s="122">
        <f>SUM(G1498:G1499)</f>
        <v>0</v>
      </c>
      <c r="H1497" s="200"/>
      <c r="L1497" s="374"/>
      <c r="M1497" s="374"/>
      <c r="N1497" s="375"/>
    </row>
    <row r="1498" spans="1:14" s="13" customFormat="1" ht="14.25" customHeight="1" hidden="1" outlineLevel="1">
      <c r="A1498" s="396"/>
      <c r="B1498" s="388" t="s">
        <v>248</v>
      </c>
      <c r="C1498" s="397" t="s">
        <v>382</v>
      </c>
      <c r="D1498" s="328">
        <v>230</v>
      </c>
      <c r="E1498" s="154">
        <v>218</v>
      </c>
      <c r="F1498" s="154">
        <v>218</v>
      </c>
      <c r="G1498" s="154">
        <v>0</v>
      </c>
      <c r="H1498" s="155">
        <v>1.2</v>
      </c>
      <c r="L1498" s="395"/>
      <c r="M1498" s="395"/>
      <c r="N1498" s="395"/>
    </row>
    <row r="1499" spans="1:14" s="13" customFormat="1" ht="14.25" customHeight="1" hidden="1" outlineLevel="1">
      <c r="A1499" s="392"/>
      <c r="B1499" s="343"/>
      <c r="C1499" s="394" t="s">
        <v>414</v>
      </c>
      <c r="D1499" s="129">
        <v>105</v>
      </c>
      <c r="E1499" s="157">
        <v>102</v>
      </c>
      <c r="F1499" s="157">
        <v>102</v>
      </c>
      <c r="G1499" s="157">
        <v>0</v>
      </c>
      <c r="H1499" s="158">
        <v>1.9</v>
      </c>
      <c r="L1499" s="374"/>
      <c r="M1499" s="374"/>
      <c r="N1499" s="375"/>
    </row>
    <row r="1500" spans="1:14" s="13" customFormat="1" ht="14.25" customHeight="1" collapsed="1">
      <c r="A1500" s="390" t="s">
        <v>286</v>
      </c>
      <c r="B1500" s="134" t="s">
        <v>114</v>
      </c>
      <c r="C1500" s="391"/>
      <c r="D1500" s="122">
        <f>SUM(D1501)</f>
        <v>250</v>
      </c>
      <c r="E1500" s="122">
        <f>SUM(E1501)</f>
        <v>197</v>
      </c>
      <c r="F1500" s="122">
        <f>SUM(F1501)</f>
        <v>197</v>
      </c>
      <c r="G1500" s="122">
        <f>SUM(G1501)</f>
        <v>0</v>
      </c>
      <c r="H1500" s="200"/>
      <c r="L1500" s="398"/>
      <c r="M1500" s="398"/>
      <c r="N1500" s="398"/>
    </row>
    <row r="1501" spans="1:14" s="13" customFormat="1" ht="14.25" customHeight="1" hidden="1" outlineLevel="1">
      <c r="A1501" s="392"/>
      <c r="B1501" s="388" t="s">
        <v>248</v>
      </c>
      <c r="C1501" s="394" t="s">
        <v>599</v>
      </c>
      <c r="D1501" s="129">
        <v>250</v>
      </c>
      <c r="E1501" s="157">
        <v>197</v>
      </c>
      <c r="F1501" s="157">
        <v>197</v>
      </c>
      <c r="G1501" s="157">
        <v>0</v>
      </c>
      <c r="H1501" s="158">
        <v>2.8</v>
      </c>
      <c r="L1501" s="291"/>
      <c r="M1501" s="291"/>
      <c r="N1501" s="291"/>
    </row>
    <row r="1502" spans="1:8" s="13" customFormat="1" ht="14.25" customHeight="1" collapsed="1">
      <c r="A1502" s="19" t="s">
        <v>287</v>
      </c>
      <c r="B1502" s="20" t="s">
        <v>217</v>
      </c>
      <c r="C1502" s="30"/>
      <c r="D1502" s="185">
        <f>SUM(D1503:D1507)</f>
        <v>702</v>
      </c>
      <c r="E1502" s="185">
        <f>SUM(E1503:E1507)</f>
        <v>301</v>
      </c>
      <c r="F1502" s="185">
        <f>SUM(F1503:F1507)</f>
        <v>266</v>
      </c>
      <c r="G1502" s="185">
        <f>SUM(G1503:G1507)</f>
        <v>35</v>
      </c>
      <c r="H1502" s="200"/>
    </row>
    <row r="1503" spans="1:8" s="13" customFormat="1" ht="14.25" customHeight="1" hidden="1" outlineLevel="1">
      <c r="A1503" s="25"/>
      <c r="B1503" s="26" t="s">
        <v>248</v>
      </c>
      <c r="C1503" s="27" t="s">
        <v>382</v>
      </c>
      <c r="D1503" s="154">
        <v>130</v>
      </c>
      <c r="E1503" s="154">
        <v>32</v>
      </c>
      <c r="F1503" s="154">
        <v>32</v>
      </c>
      <c r="G1503" s="154">
        <v>0</v>
      </c>
      <c r="H1503" s="155">
        <v>1.7</v>
      </c>
    </row>
    <row r="1504" spans="1:8" s="13" customFormat="1" ht="14.25" customHeight="1" hidden="1" outlineLevel="1">
      <c r="A1504" s="25"/>
      <c r="B1504" s="43"/>
      <c r="C1504" s="27" t="s">
        <v>413</v>
      </c>
      <c r="D1504" s="154">
        <v>160</v>
      </c>
      <c r="E1504" s="154">
        <v>73</v>
      </c>
      <c r="F1504" s="154">
        <v>73</v>
      </c>
      <c r="G1504" s="154">
        <v>0</v>
      </c>
      <c r="H1504" s="155">
        <v>2.8</v>
      </c>
    </row>
    <row r="1505" spans="1:8" s="13" customFormat="1" ht="14.25" customHeight="1" hidden="1" outlineLevel="1">
      <c r="A1505" s="25"/>
      <c r="B1505" s="43"/>
      <c r="C1505" s="27" t="s">
        <v>403</v>
      </c>
      <c r="D1505" s="154">
        <v>230</v>
      </c>
      <c r="E1505" s="154">
        <v>86</v>
      </c>
      <c r="F1505" s="154">
        <v>86</v>
      </c>
      <c r="G1505" s="154">
        <v>0</v>
      </c>
      <c r="H1505" s="155">
        <v>1.3</v>
      </c>
    </row>
    <row r="1506" spans="1:8" s="13" customFormat="1" ht="14.25" customHeight="1" hidden="1" outlineLevel="1">
      <c r="A1506" s="25"/>
      <c r="B1506" s="43"/>
      <c r="C1506" s="27" t="s">
        <v>404</v>
      </c>
      <c r="D1506" s="154">
        <v>175</v>
      </c>
      <c r="E1506" s="154">
        <v>103</v>
      </c>
      <c r="F1506" s="154">
        <v>68</v>
      </c>
      <c r="G1506" s="154">
        <v>35</v>
      </c>
      <c r="H1506" s="155" t="s">
        <v>552</v>
      </c>
    </row>
    <row r="1507" spans="1:8" s="13" customFormat="1" ht="14.25" customHeight="1" hidden="1" outlineLevel="1">
      <c r="A1507" s="38"/>
      <c r="B1507" s="44"/>
      <c r="C1507" s="40" t="s">
        <v>406</v>
      </c>
      <c r="D1507" s="157">
        <v>7</v>
      </c>
      <c r="E1507" s="157">
        <v>7</v>
      </c>
      <c r="F1507" s="157">
        <v>7</v>
      </c>
      <c r="G1507" s="157">
        <v>0</v>
      </c>
      <c r="H1507" s="158">
        <v>1.8</v>
      </c>
    </row>
    <row r="1508" spans="1:14" s="13" customFormat="1" ht="14.25" customHeight="1" collapsed="1">
      <c r="A1508" s="390" t="s">
        <v>288</v>
      </c>
      <c r="B1508" s="134" t="s">
        <v>348</v>
      </c>
      <c r="C1508" s="399"/>
      <c r="D1508" s="122">
        <f>SUM(D1509:D1511)</f>
        <v>48</v>
      </c>
      <c r="E1508" s="122">
        <f>SUM(E1509:E1511)</f>
        <v>68</v>
      </c>
      <c r="F1508" s="122">
        <f>SUM(F1509:F1511)</f>
        <v>68</v>
      </c>
      <c r="G1508" s="122">
        <f>SUM(G1509:G1511)</f>
        <v>0</v>
      </c>
      <c r="H1508" s="61"/>
      <c r="L1508" s="291"/>
      <c r="M1508" s="291"/>
      <c r="N1508" s="291"/>
    </row>
    <row r="1509" spans="1:14" s="13" customFormat="1" ht="14.25" customHeight="1" hidden="1" outlineLevel="1">
      <c r="A1509" s="400"/>
      <c r="B1509" s="401" t="s">
        <v>180</v>
      </c>
      <c r="C1509" s="402" t="s">
        <v>520</v>
      </c>
      <c r="D1509" s="321"/>
      <c r="E1509" s="296">
        <v>50</v>
      </c>
      <c r="F1509" s="296">
        <v>50</v>
      </c>
      <c r="G1509" s="403"/>
      <c r="H1509" s="404">
        <v>1</v>
      </c>
      <c r="L1509" s="398"/>
      <c r="M1509" s="398"/>
      <c r="N1509" s="398"/>
    </row>
    <row r="1510" spans="1:14" s="13" customFormat="1" ht="14.25" customHeight="1" hidden="1" outlineLevel="1">
      <c r="A1510" s="405"/>
      <c r="B1510" s="246" t="s">
        <v>260</v>
      </c>
      <c r="C1510" s="406" t="s">
        <v>403</v>
      </c>
      <c r="D1510" s="328">
        <v>40</v>
      </c>
      <c r="E1510" s="154">
        <v>10</v>
      </c>
      <c r="F1510" s="154">
        <v>10</v>
      </c>
      <c r="G1510" s="301"/>
      <c r="H1510" s="348">
        <v>0.55</v>
      </c>
      <c r="L1510" s="291"/>
      <c r="M1510" s="291"/>
      <c r="N1510" s="291"/>
    </row>
    <row r="1511" spans="1:14" s="13" customFormat="1" ht="14.25" customHeight="1" hidden="1" outlineLevel="1">
      <c r="A1511" s="392"/>
      <c r="B1511" s="407" t="s">
        <v>98</v>
      </c>
      <c r="C1511" s="394" t="s">
        <v>670</v>
      </c>
      <c r="D1511" s="129">
        <v>8</v>
      </c>
      <c r="E1511" s="157">
        <v>8</v>
      </c>
      <c r="F1511" s="157">
        <v>8</v>
      </c>
      <c r="G1511" s="157"/>
      <c r="H1511" s="158">
        <v>0.2</v>
      </c>
      <c r="L1511" s="408"/>
      <c r="M1511" s="408"/>
      <c r="N1511" s="408"/>
    </row>
    <row r="1512" spans="1:14" s="13" customFormat="1" ht="14.25" customHeight="1" collapsed="1">
      <c r="A1512" s="193" t="s">
        <v>289</v>
      </c>
      <c r="B1512" s="134" t="s">
        <v>266</v>
      </c>
      <c r="C1512" s="409"/>
      <c r="D1512" s="122">
        <f>SUM(D1513)</f>
        <v>29</v>
      </c>
      <c r="E1512" s="122">
        <f>SUM(E1513)</f>
        <v>17</v>
      </c>
      <c r="F1512" s="122">
        <f>SUM(F1513)</f>
        <v>17</v>
      </c>
      <c r="G1512" s="122">
        <f>SUM(G1513)</f>
        <v>0</v>
      </c>
      <c r="H1512" s="410"/>
      <c r="L1512" s="291"/>
      <c r="M1512" s="291"/>
      <c r="N1512" s="291"/>
    </row>
    <row r="1513" spans="1:14" s="13" customFormat="1" ht="14.25" customHeight="1" hidden="1" outlineLevel="1">
      <c r="A1513" s="201"/>
      <c r="B1513" s="343" t="s">
        <v>260</v>
      </c>
      <c r="C1513" s="389" t="s">
        <v>406</v>
      </c>
      <c r="D1513" s="129">
        <v>29</v>
      </c>
      <c r="E1513" s="157">
        <v>17</v>
      </c>
      <c r="F1513" s="157">
        <v>17</v>
      </c>
      <c r="G1513" s="157"/>
      <c r="H1513" s="158">
        <v>0.5</v>
      </c>
      <c r="L1513" s="291"/>
      <c r="M1513" s="291"/>
      <c r="N1513" s="291"/>
    </row>
    <row r="1514" spans="1:14" s="13" customFormat="1" ht="14.25" customHeight="1" collapsed="1">
      <c r="A1514" s="255" t="s">
        <v>290</v>
      </c>
      <c r="B1514" s="411" t="s">
        <v>600</v>
      </c>
      <c r="C1514" s="412"/>
      <c r="D1514" s="413">
        <f>SUM(D1515)</f>
        <v>143</v>
      </c>
      <c r="E1514" s="413">
        <f>SUM(E1515)</f>
        <v>143</v>
      </c>
      <c r="F1514" s="413">
        <f>SUM(F1515)</f>
        <v>143</v>
      </c>
      <c r="G1514" s="413">
        <f>SUM(G1515)</f>
        <v>0</v>
      </c>
      <c r="H1514" s="351"/>
      <c r="L1514" s="291"/>
      <c r="M1514" s="291"/>
      <c r="N1514" s="291"/>
    </row>
    <row r="1515" spans="1:14" s="13" customFormat="1" ht="14.25" customHeight="1" hidden="1" outlineLevel="1">
      <c r="A1515" s="201"/>
      <c r="B1515" s="393" t="s">
        <v>248</v>
      </c>
      <c r="C1515" s="389" t="s">
        <v>384</v>
      </c>
      <c r="D1515" s="129">
        <v>143</v>
      </c>
      <c r="E1515" s="157">
        <v>143</v>
      </c>
      <c r="F1515" s="157">
        <v>143</v>
      </c>
      <c r="G1515" s="157">
        <v>0</v>
      </c>
      <c r="H1515" s="158">
        <v>0.3</v>
      </c>
      <c r="L1515" s="291"/>
      <c r="M1515" s="291"/>
      <c r="N1515" s="291"/>
    </row>
    <row r="1516" spans="1:14" s="13" customFormat="1" ht="14.25" customHeight="1" collapsed="1">
      <c r="A1516" s="221" t="s">
        <v>291</v>
      </c>
      <c r="B1516" s="37" t="s">
        <v>238</v>
      </c>
      <c r="C1516" s="414"/>
      <c r="D1516" s="415">
        <f>SUM(D1517:D1521)</f>
        <v>716</v>
      </c>
      <c r="E1516" s="415">
        <f>SUM(E1517:E1521)</f>
        <v>515</v>
      </c>
      <c r="F1516" s="415">
        <f>SUM(F1517:F1521)</f>
        <v>515</v>
      </c>
      <c r="G1516" s="415">
        <f>SUM(G1517:G1521)</f>
        <v>0</v>
      </c>
      <c r="H1516" s="367"/>
      <c r="L1516" s="291"/>
      <c r="M1516" s="291"/>
      <c r="N1516" s="291"/>
    </row>
    <row r="1517" spans="1:14" s="13" customFormat="1" ht="14.25" customHeight="1" hidden="1" outlineLevel="1">
      <c r="A1517" s="195"/>
      <c r="B1517" s="26" t="s">
        <v>248</v>
      </c>
      <c r="C1517" s="416" t="s">
        <v>384</v>
      </c>
      <c r="D1517" s="328">
        <v>110</v>
      </c>
      <c r="E1517" s="328">
        <v>110</v>
      </c>
      <c r="F1517" s="328">
        <v>110</v>
      </c>
      <c r="G1517" s="327">
        <v>0</v>
      </c>
      <c r="H1517" s="262">
        <v>1</v>
      </c>
      <c r="L1517" s="291"/>
      <c r="M1517" s="291"/>
      <c r="N1517" s="291"/>
    </row>
    <row r="1518" spans="1:14" s="13" customFormat="1" ht="14.25" customHeight="1" hidden="1" outlineLevel="1">
      <c r="A1518" s="197"/>
      <c r="B1518" s="75"/>
      <c r="C1518" s="417" t="s">
        <v>414</v>
      </c>
      <c r="D1518" s="125">
        <v>50</v>
      </c>
      <c r="E1518" s="125">
        <v>35</v>
      </c>
      <c r="F1518" s="125">
        <v>35</v>
      </c>
      <c r="G1518" s="418">
        <v>0</v>
      </c>
      <c r="H1518" s="419" t="s">
        <v>364</v>
      </c>
      <c r="L1518" s="291"/>
      <c r="M1518" s="291"/>
      <c r="N1518" s="291"/>
    </row>
    <row r="1519" spans="1:14" s="13" customFormat="1" ht="14.25" customHeight="1" hidden="1" outlineLevel="1">
      <c r="A1519" s="197"/>
      <c r="B1519" s="75"/>
      <c r="C1519" s="417" t="s">
        <v>413</v>
      </c>
      <c r="D1519" s="125">
        <v>299</v>
      </c>
      <c r="E1519" s="125">
        <v>113</v>
      </c>
      <c r="F1519" s="125">
        <v>113</v>
      </c>
      <c r="G1519" s="418">
        <v>0</v>
      </c>
      <c r="H1519" s="419" t="s">
        <v>536</v>
      </c>
      <c r="L1519" s="291"/>
      <c r="M1519" s="291"/>
      <c r="N1519" s="291"/>
    </row>
    <row r="1520" spans="1:14" s="13" customFormat="1" ht="14.25" customHeight="1" hidden="1" outlineLevel="1">
      <c r="A1520" s="197"/>
      <c r="B1520" s="306" t="s">
        <v>98</v>
      </c>
      <c r="C1520" s="417" t="s">
        <v>676</v>
      </c>
      <c r="D1520" s="125">
        <v>179</v>
      </c>
      <c r="E1520" s="125">
        <v>179</v>
      </c>
      <c r="F1520" s="125">
        <v>179</v>
      </c>
      <c r="G1520" s="418"/>
      <c r="H1520" s="419">
        <v>0.6</v>
      </c>
      <c r="L1520" s="291"/>
      <c r="M1520" s="291"/>
      <c r="N1520" s="291"/>
    </row>
    <row r="1521" spans="1:14" s="13" customFormat="1" ht="14.25" customHeight="1" hidden="1" outlineLevel="1">
      <c r="A1521" s="201"/>
      <c r="B1521" s="420"/>
      <c r="C1521" s="389" t="s">
        <v>663</v>
      </c>
      <c r="D1521" s="129">
        <v>78</v>
      </c>
      <c r="E1521" s="129">
        <v>78</v>
      </c>
      <c r="F1521" s="129">
        <v>78</v>
      </c>
      <c r="G1521" s="331"/>
      <c r="H1521" s="130">
        <v>0.6</v>
      </c>
      <c r="L1521" s="291"/>
      <c r="M1521" s="291"/>
      <c r="N1521" s="291"/>
    </row>
    <row r="1522" spans="1:14" s="13" customFormat="1" ht="14.25" customHeight="1" collapsed="1">
      <c r="A1522" s="193" t="s">
        <v>292</v>
      </c>
      <c r="B1522" s="20" t="s">
        <v>53</v>
      </c>
      <c r="C1522" s="60"/>
      <c r="D1522" s="421">
        <f>SUM(D1523)</f>
        <v>30</v>
      </c>
      <c r="E1522" s="421">
        <f>SUM(E1523)</f>
        <v>21</v>
      </c>
      <c r="F1522" s="421">
        <f>SUM(F1523)</f>
        <v>21</v>
      </c>
      <c r="G1522" s="421">
        <f>SUM(G1523)</f>
        <v>0</v>
      </c>
      <c r="H1522" s="132"/>
      <c r="L1522" s="291"/>
      <c r="M1522" s="291"/>
      <c r="N1522" s="291"/>
    </row>
    <row r="1523" spans="1:14" s="13" customFormat="1" ht="14.25" customHeight="1" hidden="1" outlineLevel="1">
      <c r="A1523" s="201"/>
      <c r="B1523" s="127" t="s">
        <v>98</v>
      </c>
      <c r="C1523" s="389" t="s">
        <v>663</v>
      </c>
      <c r="D1523" s="129">
        <v>30</v>
      </c>
      <c r="E1523" s="129">
        <v>21</v>
      </c>
      <c r="F1523" s="129">
        <v>21</v>
      </c>
      <c r="G1523" s="331"/>
      <c r="H1523" s="130">
        <v>0.65</v>
      </c>
      <c r="L1523" s="291"/>
      <c r="M1523" s="291"/>
      <c r="N1523" s="291"/>
    </row>
    <row r="1524" spans="1:14" s="13" customFormat="1" ht="14.25" customHeight="1" collapsed="1">
      <c r="A1524" s="193" t="s">
        <v>293</v>
      </c>
      <c r="B1524" s="20" t="s">
        <v>272</v>
      </c>
      <c r="C1524" s="60"/>
      <c r="D1524" s="421">
        <f>SUM(D1525)</f>
        <v>90</v>
      </c>
      <c r="E1524" s="421">
        <f>SUM(E1525)</f>
        <v>90</v>
      </c>
      <c r="F1524" s="421">
        <f>SUM(F1525)</f>
        <v>90</v>
      </c>
      <c r="G1524" s="421">
        <f>SUM(G1525)</f>
        <v>0</v>
      </c>
      <c r="H1524" s="132"/>
      <c r="L1524" s="291"/>
      <c r="M1524" s="291"/>
      <c r="N1524" s="291"/>
    </row>
    <row r="1525" spans="1:14" s="13" customFormat="1" ht="14.25" customHeight="1" hidden="1" outlineLevel="1">
      <c r="A1525" s="201"/>
      <c r="B1525" s="44" t="s">
        <v>260</v>
      </c>
      <c r="C1525" s="389" t="s">
        <v>748</v>
      </c>
      <c r="D1525" s="129">
        <v>90</v>
      </c>
      <c r="E1525" s="129">
        <v>90</v>
      </c>
      <c r="F1525" s="129">
        <v>90</v>
      </c>
      <c r="G1525" s="331"/>
      <c r="H1525" s="130">
        <v>0.3</v>
      </c>
      <c r="L1525" s="291"/>
      <c r="M1525" s="291"/>
      <c r="N1525" s="291"/>
    </row>
    <row r="1526" spans="1:14" s="13" customFormat="1" ht="14.25" customHeight="1" collapsed="1">
      <c r="A1526" s="221" t="s">
        <v>294</v>
      </c>
      <c r="B1526" s="37" t="s">
        <v>201</v>
      </c>
      <c r="C1526" s="266"/>
      <c r="D1526" s="309">
        <f>SUM(D1527:D1528)</f>
        <v>42</v>
      </c>
      <c r="E1526" s="309">
        <f>SUM(E1527:E1528)</f>
        <v>46</v>
      </c>
      <c r="F1526" s="309">
        <f>SUM(F1527:F1528)</f>
        <v>46</v>
      </c>
      <c r="G1526" s="309">
        <f>SUM(G1527:G1528)</f>
        <v>0</v>
      </c>
      <c r="H1526" s="269"/>
      <c r="L1526" s="291"/>
      <c r="M1526" s="291"/>
      <c r="N1526" s="291"/>
    </row>
    <row r="1527" spans="1:14" s="13" customFormat="1" ht="14.25" customHeight="1" hidden="1" outlineLevel="1">
      <c r="A1527" s="195"/>
      <c r="B1527" s="208" t="s">
        <v>194</v>
      </c>
      <c r="C1527" s="189" t="s">
        <v>413</v>
      </c>
      <c r="D1527" s="224">
        <v>42</v>
      </c>
      <c r="E1527" s="224">
        <v>42</v>
      </c>
      <c r="F1527" s="224">
        <v>42</v>
      </c>
      <c r="G1527" s="224">
        <v>0</v>
      </c>
      <c r="H1527" s="225">
        <v>0.45</v>
      </c>
      <c r="L1527" s="291"/>
      <c r="M1527" s="291"/>
      <c r="N1527" s="291"/>
    </row>
    <row r="1528" spans="1:14" s="13" customFormat="1" ht="14.25" customHeight="1" hidden="1" outlineLevel="1">
      <c r="A1528" s="201"/>
      <c r="B1528" s="39" t="s">
        <v>248</v>
      </c>
      <c r="C1528" s="128" t="s">
        <v>365</v>
      </c>
      <c r="D1528" s="259">
        <v>0</v>
      </c>
      <c r="E1528" s="259">
        <v>4</v>
      </c>
      <c r="F1528" s="259">
        <v>4</v>
      </c>
      <c r="G1528" s="259">
        <v>0</v>
      </c>
      <c r="H1528" s="260">
        <v>1.2</v>
      </c>
      <c r="L1528" s="291"/>
      <c r="M1528" s="291"/>
      <c r="N1528" s="291"/>
    </row>
    <row r="1529" spans="1:14" s="13" customFormat="1" ht="14.25" customHeight="1" collapsed="1">
      <c r="A1529" s="221" t="s">
        <v>295</v>
      </c>
      <c r="B1529" s="37" t="s">
        <v>230</v>
      </c>
      <c r="C1529" s="266"/>
      <c r="D1529" s="309">
        <f>SUM(D1530)</f>
        <v>18</v>
      </c>
      <c r="E1529" s="309">
        <f>SUM(E1530)</f>
        <v>16</v>
      </c>
      <c r="F1529" s="309">
        <f>SUM(F1530)</f>
        <v>16</v>
      </c>
      <c r="G1529" s="309">
        <f>SUM(G1530)</f>
        <v>0</v>
      </c>
      <c r="H1529" s="269"/>
      <c r="L1529" s="395"/>
      <c r="M1529" s="395"/>
      <c r="N1529" s="395"/>
    </row>
    <row r="1530" spans="1:14" s="13" customFormat="1" ht="14.25" customHeight="1" hidden="1" outlineLevel="1">
      <c r="A1530" s="201"/>
      <c r="B1530" s="39" t="s">
        <v>248</v>
      </c>
      <c r="C1530" s="128" t="s">
        <v>414</v>
      </c>
      <c r="D1530" s="259">
        <v>18</v>
      </c>
      <c r="E1530" s="259">
        <v>16</v>
      </c>
      <c r="F1530" s="259">
        <v>16</v>
      </c>
      <c r="G1530" s="259">
        <v>0</v>
      </c>
      <c r="H1530" s="260" t="s">
        <v>571</v>
      </c>
      <c r="L1530" s="292"/>
      <c r="M1530" s="292"/>
      <c r="N1530" s="292"/>
    </row>
    <row r="1531" spans="1:14" s="13" customFormat="1" ht="14.25" customHeight="1" collapsed="1">
      <c r="A1531" s="36" t="s">
        <v>296</v>
      </c>
      <c r="B1531" s="37" t="s">
        <v>65</v>
      </c>
      <c r="C1531" s="142"/>
      <c r="D1531" s="222">
        <f>SUM(D1532:D1548)</f>
        <v>5243</v>
      </c>
      <c r="E1531" s="222">
        <f>SUM(E1532:E1548)</f>
        <v>4077</v>
      </c>
      <c r="F1531" s="222">
        <f>SUM(F1532:F1548)</f>
        <v>3937</v>
      </c>
      <c r="G1531" s="222">
        <f>SUM(G1532:G1548)</f>
        <v>120</v>
      </c>
      <c r="H1531" s="223"/>
      <c r="L1531" s="292"/>
      <c r="M1531" s="292"/>
      <c r="N1531" s="292"/>
    </row>
    <row r="1532" spans="1:14" s="13" customFormat="1" ht="14.25" customHeight="1" hidden="1" outlineLevel="1">
      <c r="A1532" s="25"/>
      <c r="B1532" s="196" t="s">
        <v>168</v>
      </c>
      <c r="C1532" s="189" t="s">
        <v>373</v>
      </c>
      <c r="D1532" s="224">
        <v>100</v>
      </c>
      <c r="E1532" s="224">
        <v>69</v>
      </c>
      <c r="F1532" s="224">
        <v>69</v>
      </c>
      <c r="G1532" s="224"/>
      <c r="H1532" s="225">
        <v>1.5</v>
      </c>
      <c r="L1532" s="292"/>
      <c r="M1532" s="292"/>
      <c r="N1532" s="292"/>
    </row>
    <row r="1533" spans="1:14" s="13" customFormat="1" ht="14.25" customHeight="1" hidden="1" outlineLevel="1">
      <c r="A1533" s="25"/>
      <c r="B1533" s="43"/>
      <c r="C1533" s="189" t="s">
        <v>398</v>
      </c>
      <c r="D1533" s="224">
        <v>50</v>
      </c>
      <c r="E1533" s="224">
        <v>20</v>
      </c>
      <c r="F1533" s="224"/>
      <c r="G1533" s="224"/>
      <c r="H1533" s="225">
        <v>1.2</v>
      </c>
      <c r="L1533" s="292"/>
      <c r="M1533" s="292"/>
      <c r="N1533" s="292"/>
    </row>
    <row r="1534" spans="1:14" s="13" customFormat="1" ht="14.25" customHeight="1" hidden="1" outlineLevel="1">
      <c r="A1534" s="25"/>
      <c r="B1534" s="43" t="s">
        <v>260</v>
      </c>
      <c r="C1534" s="189" t="s">
        <v>384</v>
      </c>
      <c r="D1534" s="224">
        <v>100</v>
      </c>
      <c r="E1534" s="224">
        <v>98</v>
      </c>
      <c r="F1534" s="224">
        <v>98</v>
      </c>
      <c r="G1534" s="224"/>
      <c r="H1534" s="262">
        <v>0.6</v>
      </c>
      <c r="L1534" s="292"/>
      <c r="M1534" s="292"/>
      <c r="N1534" s="292"/>
    </row>
    <row r="1535" spans="1:14" s="13" customFormat="1" ht="14.25" customHeight="1" hidden="1" outlineLevel="1">
      <c r="A1535" s="25"/>
      <c r="B1535" s="43"/>
      <c r="C1535" s="189" t="s">
        <v>413</v>
      </c>
      <c r="D1535" s="224">
        <v>70</v>
      </c>
      <c r="E1535" s="224">
        <v>70</v>
      </c>
      <c r="F1535" s="224">
        <v>70</v>
      </c>
      <c r="G1535" s="224"/>
      <c r="H1535" s="225">
        <v>1.4</v>
      </c>
      <c r="L1535" s="292"/>
      <c r="M1535" s="292"/>
      <c r="N1535" s="292"/>
    </row>
    <row r="1536" spans="1:14" s="13" customFormat="1" ht="14.25" customHeight="1" hidden="1" outlineLevel="1">
      <c r="A1536" s="25"/>
      <c r="B1536" s="43"/>
      <c r="C1536" s="189" t="s">
        <v>403</v>
      </c>
      <c r="D1536" s="224">
        <v>520</v>
      </c>
      <c r="E1536" s="224">
        <v>454</v>
      </c>
      <c r="F1536" s="224">
        <v>454</v>
      </c>
      <c r="G1536" s="224"/>
      <c r="H1536" s="262">
        <v>1.0515418502202643</v>
      </c>
      <c r="L1536" s="292"/>
      <c r="M1536" s="292"/>
      <c r="N1536" s="292"/>
    </row>
    <row r="1537" spans="1:14" s="13" customFormat="1" ht="14.25" customHeight="1" hidden="1" outlineLevel="1">
      <c r="A1537" s="25"/>
      <c r="B1537" s="43"/>
      <c r="C1537" s="189" t="s">
        <v>404</v>
      </c>
      <c r="D1537" s="224">
        <v>756</v>
      </c>
      <c r="E1537" s="224">
        <v>641</v>
      </c>
      <c r="F1537" s="224">
        <v>641</v>
      </c>
      <c r="G1537" s="224"/>
      <c r="H1537" s="225">
        <v>0.75</v>
      </c>
      <c r="L1537" s="292"/>
      <c r="M1537" s="292"/>
      <c r="N1537" s="292"/>
    </row>
    <row r="1538" spans="1:14" s="13" customFormat="1" ht="14.25" customHeight="1" hidden="1" outlineLevel="1">
      <c r="A1538" s="25"/>
      <c r="B1538" s="43"/>
      <c r="C1538" s="189" t="s">
        <v>411</v>
      </c>
      <c r="D1538" s="224">
        <v>55</v>
      </c>
      <c r="E1538" s="224">
        <v>5</v>
      </c>
      <c r="F1538" s="224">
        <v>5</v>
      </c>
      <c r="G1538" s="224"/>
      <c r="H1538" s="225">
        <v>1.2</v>
      </c>
      <c r="L1538" s="292"/>
      <c r="M1538" s="292"/>
      <c r="N1538" s="292"/>
    </row>
    <row r="1539" spans="1:14" s="13" customFormat="1" ht="14.25" customHeight="1" hidden="1" outlineLevel="1">
      <c r="A1539" s="25"/>
      <c r="B1539" s="43"/>
      <c r="C1539" s="189" t="s">
        <v>385</v>
      </c>
      <c r="D1539" s="224">
        <v>77</v>
      </c>
      <c r="E1539" s="224">
        <v>77</v>
      </c>
      <c r="F1539" s="224">
        <v>77</v>
      </c>
      <c r="G1539" s="224"/>
      <c r="H1539" s="225">
        <v>0.8</v>
      </c>
      <c r="L1539" s="292"/>
      <c r="M1539" s="292"/>
      <c r="N1539" s="292"/>
    </row>
    <row r="1540" spans="1:14" s="13" customFormat="1" ht="14.25" customHeight="1" hidden="1" outlineLevel="1">
      <c r="A1540" s="25"/>
      <c r="B1540" s="43"/>
      <c r="C1540" s="189" t="s">
        <v>374</v>
      </c>
      <c r="D1540" s="224">
        <v>90</v>
      </c>
      <c r="E1540" s="224">
        <v>42</v>
      </c>
      <c r="F1540" s="224">
        <v>42</v>
      </c>
      <c r="G1540" s="224"/>
      <c r="H1540" s="225">
        <v>0.6</v>
      </c>
      <c r="L1540" s="395"/>
      <c r="M1540" s="395"/>
      <c r="N1540" s="395"/>
    </row>
    <row r="1541" spans="1:14" s="13" customFormat="1" ht="14.25" customHeight="1" hidden="1" outlineLevel="1">
      <c r="A1541" s="25"/>
      <c r="B1541" s="26" t="s">
        <v>248</v>
      </c>
      <c r="C1541" s="189" t="s">
        <v>382</v>
      </c>
      <c r="D1541" s="224">
        <v>90</v>
      </c>
      <c r="E1541" s="224">
        <v>80</v>
      </c>
      <c r="F1541" s="224">
        <v>80</v>
      </c>
      <c r="G1541" s="224">
        <v>0</v>
      </c>
      <c r="H1541" s="225">
        <v>1.6</v>
      </c>
      <c r="L1541" s="374"/>
      <c r="M1541" s="374"/>
      <c r="N1541" s="375"/>
    </row>
    <row r="1542" spans="1:14" s="13" customFormat="1" ht="14.25" customHeight="1" hidden="1" outlineLevel="1">
      <c r="A1542" s="25"/>
      <c r="B1542" s="43"/>
      <c r="C1542" s="189" t="s">
        <v>414</v>
      </c>
      <c r="D1542" s="224">
        <v>705</v>
      </c>
      <c r="E1542" s="224">
        <v>723</v>
      </c>
      <c r="F1542" s="224">
        <v>723</v>
      </c>
      <c r="G1542" s="224">
        <v>0</v>
      </c>
      <c r="H1542" s="225" t="s">
        <v>571</v>
      </c>
      <c r="L1542" s="395"/>
      <c r="M1542" s="395"/>
      <c r="N1542" s="395"/>
    </row>
    <row r="1543" spans="1:14" s="13" customFormat="1" ht="14.25" customHeight="1" hidden="1" outlineLevel="1">
      <c r="A1543" s="25"/>
      <c r="B1543" s="43"/>
      <c r="C1543" s="189" t="s">
        <v>413</v>
      </c>
      <c r="D1543" s="224">
        <v>1300</v>
      </c>
      <c r="E1543" s="224">
        <v>1023</v>
      </c>
      <c r="F1543" s="224">
        <v>1023</v>
      </c>
      <c r="G1543" s="224">
        <v>0</v>
      </c>
      <c r="H1543" s="225">
        <v>1.6</v>
      </c>
      <c r="L1543" s="374"/>
      <c r="M1543" s="374"/>
      <c r="N1543" s="375"/>
    </row>
    <row r="1544" spans="1:14" s="13" customFormat="1" ht="14.25" customHeight="1" hidden="1" outlineLevel="1">
      <c r="A1544" s="25"/>
      <c r="B1544" s="43"/>
      <c r="C1544" s="189" t="s">
        <v>402</v>
      </c>
      <c r="D1544" s="224">
        <v>150</v>
      </c>
      <c r="E1544" s="224">
        <v>117</v>
      </c>
      <c r="F1544" s="224">
        <v>117</v>
      </c>
      <c r="G1544" s="224">
        <v>0</v>
      </c>
      <c r="H1544" s="225" t="s">
        <v>601</v>
      </c>
      <c r="L1544" s="380"/>
      <c r="M1544" s="380"/>
      <c r="N1544" s="380"/>
    </row>
    <row r="1545" spans="1:14" s="13" customFormat="1" ht="14.25" customHeight="1" hidden="1" outlineLevel="1">
      <c r="A1545" s="25"/>
      <c r="B1545" s="43"/>
      <c r="C1545" s="189" t="s">
        <v>403</v>
      </c>
      <c r="D1545" s="224">
        <v>268</v>
      </c>
      <c r="E1545" s="224">
        <v>220</v>
      </c>
      <c r="F1545" s="224">
        <v>220</v>
      </c>
      <c r="G1545" s="224">
        <v>0</v>
      </c>
      <c r="H1545" s="225" t="s">
        <v>549</v>
      </c>
      <c r="L1545" s="374"/>
      <c r="M1545" s="374"/>
      <c r="N1545" s="375"/>
    </row>
    <row r="1546" spans="1:14" s="13" customFormat="1" ht="14.25" customHeight="1" hidden="1" outlineLevel="1">
      <c r="A1546" s="25"/>
      <c r="B1546" s="43"/>
      <c r="C1546" s="189" t="s">
        <v>381</v>
      </c>
      <c r="D1546" s="224">
        <v>109</v>
      </c>
      <c r="E1546" s="224">
        <v>106</v>
      </c>
      <c r="F1546" s="224">
        <v>106</v>
      </c>
      <c r="G1546" s="224">
        <v>0</v>
      </c>
      <c r="H1546" s="225" t="s">
        <v>561</v>
      </c>
      <c r="L1546" s="380"/>
      <c r="M1546" s="380"/>
      <c r="N1546" s="380"/>
    </row>
    <row r="1547" spans="1:14" s="13" customFormat="1" ht="14.25" customHeight="1" hidden="1" outlineLevel="1">
      <c r="A1547" s="25"/>
      <c r="B1547" s="43"/>
      <c r="C1547" s="189" t="s">
        <v>404</v>
      </c>
      <c r="D1547" s="224">
        <v>771</v>
      </c>
      <c r="E1547" s="224">
        <v>302</v>
      </c>
      <c r="F1547" s="224">
        <v>182</v>
      </c>
      <c r="G1547" s="224">
        <v>120</v>
      </c>
      <c r="H1547" s="225" t="s">
        <v>550</v>
      </c>
      <c r="L1547" s="374"/>
      <c r="M1547" s="374"/>
      <c r="N1547" s="375"/>
    </row>
    <row r="1548" spans="1:14" s="13" customFormat="1" ht="14.25" customHeight="1" hidden="1" outlineLevel="1">
      <c r="A1548" s="38"/>
      <c r="B1548" s="44"/>
      <c r="C1548" s="128" t="s">
        <v>406</v>
      </c>
      <c r="D1548" s="259">
        <v>32</v>
      </c>
      <c r="E1548" s="259">
        <v>30</v>
      </c>
      <c r="F1548" s="259">
        <v>30</v>
      </c>
      <c r="G1548" s="259">
        <v>0</v>
      </c>
      <c r="H1548" s="260">
        <v>1.2</v>
      </c>
      <c r="L1548" s="374"/>
      <c r="M1548" s="374"/>
      <c r="N1548" s="375"/>
    </row>
    <row r="1549" spans="1:14" s="13" customFormat="1" ht="14.25" customHeight="1" collapsed="1">
      <c r="A1549" s="221" t="s">
        <v>297</v>
      </c>
      <c r="B1549" s="250" t="s">
        <v>349</v>
      </c>
      <c r="C1549" s="142"/>
      <c r="D1549" s="422">
        <f>SUM(D1550:D1559)</f>
        <v>634</v>
      </c>
      <c r="E1549" s="422">
        <f>SUM(E1550:E1559)</f>
        <v>576</v>
      </c>
      <c r="F1549" s="422">
        <f>SUM(F1550:F1559)</f>
        <v>526</v>
      </c>
      <c r="G1549" s="422">
        <f>SUM(G1550:G1559)</f>
        <v>0</v>
      </c>
      <c r="H1549" s="223"/>
      <c r="L1549" s="374"/>
      <c r="M1549" s="374"/>
      <c r="N1549" s="375"/>
    </row>
    <row r="1550" spans="1:14" s="13" customFormat="1" ht="14.25" customHeight="1" hidden="1" outlineLevel="1">
      <c r="A1550" s="195"/>
      <c r="B1550" s="196" t="s">
        <v>168</v>
      </c>
      <c r="C1550" s="27" t="s">
        <v>372</v>
      </c>
      <c r="D1550" s="328">
        <v>50</v>
      </c>
      <c r="E1550" s="154">
        <v>25</v>
      </c>
      <c r="F1550" s="154"/>
      <c r="G1550" s="154"/>
      <c r="H1550" s="155">
        <v>1.3</v>
      </c>
      <c r="L1550" s="395"/>
      <c r="M1550" s="395"/>
      <c r="N1550" s="395"/>
    </row>
    <row r="1551" spans="1:14" s="13" customFormat="1" ht="14.25" customHeight="1" hidden="1" outlineLevel="1">
      <c r="A1551" s="195"/>
      <c r="B1551" s="208" t="s">
        <v>194</v>
      </c>
      <c r="C1551" s="27" t="s">
        <v>404</v>
      </c>
      <c r="D1551" s="328">
        <v>122</v>
      </c>
      <c r="E1551" s="154">
        <v>122</v>
      </c>
      <c r="F1551" s="154">
        <v>102</v>
      </c>
      <c r="G1551" s="154">
        <v>0</v>
      </c>
      <c r="H1551" s="155">
        <v>1</v>
      </c>
      <c r="L1551" s="374"/>
      <c r="M1551" s="374"/>
      <c r="N1551" s="375"/>
    </row>
    <row r="1552" spans="1:14" s="13" customFormat="1" ht="14.25" customHeight="1" hidden="1" outlineLevel="1">
      <c r="A1552" s="195"/>
      <c r="B1552" s="43" t="s">
        <v>260</v>
      </c>
      <c r="C1552" s="27" t="s">
        <v>403</v>
      </c>
      <c r="D1552" s="328">
        <v>70</v>
      </c>
      <c r="E1552" s="154">
        <v>70</v>
      </c>
      <c r="F1552" s="154">
        <v>65</v>
      </c>
      <c r="G1552" s="154"/>
      <c r="H1552" s="155">
        <v>0.9</v>
      </c>
      <c r="L1552" s="380"/>
      <c r="M1552" s="380"/>
      <c r="N1552" s="380"/>
    </row>
    <row r="1553" spans="1:14" s="13" customFormat="1" ht="14.25" customHeight="1" hidden="1" outlineLevel="1">
      <c r="A1553" s="195"/>
      <c r="B1553" s="43"/>
      <c r="C1553" s="27" t="s">
        <v>385</v>
      </c>
      <c r="D1553" s="328">
        <v>88</v>
      </c>
      <c r="E1553" s="154">
        <v>88</v>
      </c>
      <c r="F1553" s="154">
        <v>88</v>
      </c>
      <c r="G1553" s="154"/>
      <c r="H1553" s="155">
        <v>0.7</v>
      </c>
      <c r="L1553" s="374"/>
      <c r="M1553" s="374"/>
      <c r="N1553" s="375"/>
    </row>
    <row r="1554" spans="1:14" s="13" customFormat="1" ht="14.25" customHeight="1" hidden="1" outlineLevel="1">
      <c r="A1554" s="195"/>
      <c r="B1554" s="43"/>
      <c r="C1554" s="27" t="s">
        <v>374</v>
      </c>
      <c r="D1554" s="328">
        <v>80</v>
      </c>
      <c r="E1554" s="154">
        <v>70</v>
      </c>
      <c r="F1554" s="154">
        <v>70</v>
      </c>
      <c r="G1554" s="154"/>
      <c r="H1554" s="155">
        <v>0.6</v>
      </c>
      <c r="L1554" s="398"/>
      <c r="M1554" s="398"/>
      <c r="N1554" s="398"/>
    </row>
    <row r="1555" spans="1:14" s="13" customFormat="1" ht="14.25" customHeight="1" hidden="1" outlineLevel="1">
      <c r="A1555" s="195"/>
      <c r="B1555" s="26" t="s">
        <v>248</v>
      </c>
      <c r="C1555" s="27" t="s">
        <v>384</v>
      </c>
      <c r="D1555" s="328">
        <v>50</v>
      </c>
      <c r="E1555" s="154">
        <v>46</v>
      </c>
      <c r="F1555" s="154">
        <v>46</v>
      </c>
      <c r="G1555" s="154">
        <v>0</v>
      </c>
      <c r="H1555" s="155">
        <v>0.13</v>
      </c>
      <c r="L1555" s="291"/>
      <c r="M1555" s="291"/>
      <c r="N1555" s="291"/>
    </row>
    <row r="1556" spans="1:14" s="13" customFormat="1" ht="14.25" customHeight="1" hidden="1" outlineLevel="1">
      <c r="A1556" s="197"/>
      <c r="B1556" s="75"/>
      <c r="C1556" s="51" t="s">
        <v>414</v>
      </c>
      <c r="D1556" s="125">
        <v>5</v>
      </c>
      <c r="E1556" s="198">
        <v>5</v>
      </c>
      <c r="F1556" s="198">
        <v>5</v>
      </c>
      <c r="G1556" s="198">
        <v>0</v>
      </c>
      <c r="H1556" s="211">
        <v>0.25</v>
      </c>
      <c r="L1556" s="291"/>
      <c r="M1556" s="291"/>
      <c r="N1556" s="291"/>
    </row>
    <row r="1557" spans="1:14" s="13" customFormat="1" ht="14.25" customHeight="1" hidden="1" outlineLevel="1">
      <c r="A1557" s="197"/>
      <c r="B1557" s="75"/>
      <c r="C1557" s="51" t="s">
        <v>380</v>
      </c>
      <c r="D1557" s="125">
        <v>5</v>
      </c>
      <c r="E1557" s="198">
        <v>5</v>
      </c>
      <c r="F1557" s="198">
        <v>5</v>
      </c>
      <c r="G1557" s="198">
        <v>0</v>
      </c>
      <c r="H1557" s="211">
        <v>0.2</v>
      </c>
      <c r="L1557" s="291"/>
      <c r="M1557" s="291"/>
      <c r="N1557" s="291"/>
    </row>
    <row r="1558" spans="1:14" s="13" customFormat="1" ht="14.25" customHeight="1" hidden="1" outlineLevel="1">
      <c r="A1558" s="197"/>
      <c r="B1558" s="306" t="s">
        <v>98</v>
      </c>
      <c r="C1558" s="51" t="s">
        <v>691</v>
      </c>
      <c r="D1558" s="125">
        <v>150</v>
      </c>
      <c r="E1558" s="198">
        <v>135</v>
      </c>
      <c r="F1558" s="198">
        <v>135</v>
      </c>
      <c r="G1558" s="198"/>
      <c r="H1558" s="211">
        <v>0.5</v>
      </c>
      <c r="L1558" s="291"/>
      <c r="M1558" s="291"/>
      <c r="N1558" s="291"/>
    </row>
    <row r="1559" spans="1:14" s="13" customFormat="1" ht="14.25" customHeight="1" hidden="1" outlineLevel="1">
      <c r="A1559" s="201"/>
      <c r="B1559" s="44"/>
      <c r="C1559" s="40" t="s">
        <v>672</v>
      </c>
      <c r="D1559" s="129">
        <v>14</v>
      </c>
      <c r="E1559" s="157">
        <v>10</v>
      </c>
      <c r="F1559" s="157">
        <v>10</v>
      </c>
      <c r="G1559" s="157"/>
      <c r="H1559" s="158">
        <v>0.5</v>
      </c>
      <c r="L1559" s="291"/>
      <c r="M1559" s="291"/>
      <c r="N1559" s="291"/>
    </row>
    <row r="1560" spans="1:14" s="13" customFormat="1" ht="14.25" customHeight="1" collapsed="1">
      <c r="A1560" s="221" t="s">
        <v>298</v>
      </c>
      <c r="B1560" s="37" t="s">
        <v>720</v>
      </c>
      <c r="C1560" s="142"/>
      <c r="D1560" s="422">
        <f>SUM(D1561)</f>
        <v>30</v>
      </c>
      <c r="E1560" s="422">
        <f>SUM(E1561)</f>
        <v>11</v>
      </c>
      <c r="F1560" s="422">
        <f>SUM(F1561)</f>
        <v>11</v>
      </c>
      <c r="G1560" s="422">
        <f>SUM(G1561)</f>
        <v>0</v>
      </c>
      <c r="H1560" s="223"/>
      <c r="L1560" s="291"/>
      <c r="M1560" s="291"/>
      <c r="N1560" s="291"/>
    </row>
    <row r="1561" spans="1:14" s="13" customFormat="1" ht="14.25" customHeight="1" hidden="1" outlineLevel="1">
      <c r="A1561" s="201"/>
      <c r="B1561" s="127" t="s">
        <v>98</v>
      </c>
      <c r="C1561" s="389" t="s">
        <v>663</v>
      </c>
      <c r="D1561" s="129">
        <v>30</v>
      </c>
      <c r="E1561" s="129">
        <v>11</v>
      </c>
      <c r="F1561" s="129">
        <v>11</v>
      </c>
      <c r="G1561" s="331"/>
      <c r="H1561" s="130">
        <v>0.25</v>
      </c>
      <c r="L1561" s="380"/>
      <c r="M1561" s="380"/>
      <c r="N1561" s="380"/>
    </row>
    <row r="1562" spans="1:14" s="13" customFormat="1" ht="14.25" customHeight="1" collapsed="1">
      <c r="A1562" s="193" t="s">
        <v>299</v>
      </c>
      <c r="B1562" s="20" t="s">
        <v>351</v>
      </c>
      <c r="C1562" s="60"/>
      <c r="D1562" s="421">
        <f>SUM(D1563)</f>
        <v>30</v>
      </c>
      <c r="E1562" s="421">
        <f>SUM(E1563)</f>
        <v>8</v>
      </c>
      <c r="F1562" s="421">
        <f>SUM(F1563)</f>
        <v>8</v>
      </c>
      <c r="G1562" s="421">
        <f>SUM(G1563)</f>
        <v>0</v>
      </c>
      <c r="H1562" s="132"/>
      <c r="L1562" s="292"/>
      <c r="M1562" s="292"/>
      <c r="N1562" s="292"/>
    </row>
    <row r="1563" spans="1:14" s="13" customFormat="1" ht="14.25" customHeight="1" hidden="1" outlineLevel="1">
      <c r="A1563" s="201"/>
      <c r="B1563" s="127" t="s">
        <v>98</v>
      </c>
      <c r="C1563" s="389" t="s">
        <v>663</v>
      </c>
      <c r="D1563" s="129">
        <v>30</v>
      </c>
      <c r="E1563" s="129">
        <v>8</v>
      </c>
      <c r="F1563" s="129">
        <v>8</v>
      </c>
      <c r="G1563" s="331"/>
      <c r="H1563" s="130">
        <v>0.65</v>
      </c>
      <c r="L1563" s="380"/>
      <c r="M1563" s="380"/>
      <c r="N1563" s="380"/>
    </row>
    <row r="1564" spans="1:14" s="13" customFormat="1" ht="27.75" customHeight="1" collapsed="1">
      <c r="A1564" s="193" t="s">
        <v>300</v>
      </c>
      <c r="B1564" s="20" t="s">
        <v>712</v>
      </c>
      <c r="C1564" s="385"/>
      <c r="D1564" s="122">
        <f>SUM(D1565)</f>
        <v>30</v>
      </c>
      <c r="E1564" s="122">
        <f>SUM(E1565)</f>
        <v>15</v>
      </c>
      <c r="F1564" s="122">
        <f>SUM(F1565)</f>
        <v>15</v>
      </c>
      <c r="G1564" s="122">
        <f>SUM(G1565)</f>
        <v>0</v>
      </c>
      <c r="H1564" s="386"/>
      <c r="L1564" s="292"/>
      <c r="M1564" s="292"/>
      <c r="N1564" s="292"/>
    </row>
    <row r="1565" spans="1:14" s="13" customFormat="1" ht="14.25" customHeight="1" hidden="1" outlineLevel="1">
      <c r="A1565" s="201"/>
      <c r="B1565" s="127" t="s">
        <v>98</v>
      </c>
      <c r="C1565" s="389" t="s">
        <v>663</v>
      </c>
      <c r="D1565" s="129">
        <v>30</v>
      </c>
      <c r="E1565" s="129">
        <v>15</v>
      </c>
      <c r="F1565" s="129">
        <v>15</v>
      </c>
      <c r="G1565" s="331"/>
      <c r="H1565" s="130">
        <v>0.2</v>
      </c>
      <c r="L1565" s="292"/>
      <c r="M1565" s="292"/>
      <c r="N1565" s="292"/>
    </row>
    <row r="1566" spans="1:14" s="13" customFormat="1" ht="14.25" customHeight="1" collapsed="1">
      <c r="A1566" s="221" t="s">
        <v>301</v>
      </c>
      <c r="B1566" s="37" t="s">
        <v>220</v>
      </c>
      <c r="C1566" s="414"/>
      <c r="D1566" s="415">
        <f>SUM(D1567:D1569)</f>
        <v>87</v>
      </c>
      <c r="E1566" s="415">
        <f>SUM(E1567:E1569)</f>
        <v>49</v>
      </c>
      <c r="F1566" s="415">
        <f>SUM(F1567:F1569)</f>
        <v>49</v>
      </c>
      <c r="G1566" s="415">
        <f>SUM(G1567:G1569)</f>
        <v>0</v>
      </c>
      <c r="H1566" s="367"/>
      <c r="L1566" s="423"/>
      <c r="M1566" s="423"/>
      <c r="N1566" s="423"/>
    </row>
    <row r="1567" spans="1:14" s="13" customFormat="1" ht="14.25" customHeight="1" hidden="1" outlineLevel="1">
      <c r="A1567" s="195"/>
      <c r="B1567" s="26" t="s">
        <v>248</v>
      </c>
      <c r="C1567" s="416" t="s">
        <v>413</v>
      </c>
      <c r="D1567" s="328">
        <v>50</v>
      </c>
      <c r="E1567" s="328">
        <v>29</v>
      </c>
      <c r="F1567" s="328">
        <v>29</v>
      </c>
      <c r="G1567" s="327">
        <v>0</v>
      </c>
      <c r="H1567" s="262">
        <v>1.8</v>
      </c>
      <c r="L1567" s="292"/>
      <c r="M1567" s="292"/>
      <c r="N1567" s="292"/>
    </row>
    <row r="1568" spans="1:14" s="13" customFormat="1" ht="14.25" customHeight="1" hidden="1" outlineLevel="1">
      <c r="A1568" s="197"/>
      <c r="B1568" s="75"/>
      <c r="C1568" s="417" t="s">
        <v>403</v>
      </c>
      <c r="D1568" s="125">
        <v>19</v>
      </c>
      <c r="E1568" s="125">
        <v>13</v>
      </c>
      <c r="F1568" s="125">
        <v>13</v>
      </c>
      <c r="G1568" s="418">
        <v>0</v>
      </c>
      <c r="H1568" s="126">
        <v>0.9</v>
      </c>
      <c r="L1568" s="380"/>
      <c r="M1568" s="380"/>
      <c r="N1568" s="380"/>
    </row>
    <row r="1569" spans="1:14" s="13" customFormat="1" ht="14.25" customHeight="1" hidden="1" outlineLevel="1">
      <c r="A1569" s="201"/>
      <c r="B1569" s="44"/>
      <c r="C1569" s="389" t="s">
        <v>380</v>
      </c>
      <c r="D1569" s="129">
        <v>18</v>
      </c>
      <c r="E1569" s="129">
        <v>7</v>
      </c>
      <c r="F1569" s="129">
        <v>7</v>
      </c>
      <c r="G1569" s="331">
        <v>0</v>
      </c>
      <c r="H1569" s="130">
        <v>0.2</v>
      </c>
      <c r="L1569" s="292"/>
      <c r="M1569" s="292"/>
      <c r="N1569" s="292"/>
    </row>
    <row r="1570" spans="1:14" s="13" customFormat="1" ht="14.25" customHeight="1" collapsed="1">
      <c r="A1570" s="193" t="s">
        <v>302</v>
      </c>
      <c r="B1570" s="20" t="s">
        <v>713</v>
      </c>
      <c r="C1570" s="60"/>
      <c r="D1570" s="421">
        <f>SUM(D1571)</f>
        <v>4</v>
      </c>
      <c r="E1570" s="421">
        <f>SUM(E1571)</f>
        <v>4</v>
      </c>
      <c r="F1570" s="421">
        <f>SUM(F1571)</f>
        <v>4</v>
      </c>
      <c r="G1570" s="421">
        <f>SUM(G1571)</f>
        <v>0</v>
      </c>
      <c r="H1570" s="132"/>
      <c r="L1570" s="380"/>
      <c r="M1570" s="380"/>
      <c r="N1570" s="380"/>
    </row>
    <row r="1571" spans="1:14" s="13" customFormat="1" ht="14.25" customHeight="1" hidden="1" outlineLevel="1">
      <c r="A1571" s="201"/>
      <c r="B1571" s="127" t="s">
        <v>98</v>
      </c>
      <c r="C1571" s="389" t="s">
        <v>703</v>
      </c>
      <c r="D1571" s="129">
        <v>4</v>
      </c>
      <c r="E1571" s="129">
        <v>4</v>
      </c>
      <c r="F1571" s="129">
        <v>4</v>
      </c>
      <c r="G1571" s="331"/>
      <c r="H1571" s="130">
        <v>0.3</v>
      </c>
      <c r="L1571" s="374"/>
      <c r="M1571" s="374"/>
      <c r="N1571" s="375"/>
    </row>
    <row r="1572" spans="1:14" s="13" customFormat="1" ht="14.25" customHeight="1" collapsed="1">
      <c r="A1572" s="193" t="s">
        <v>303</v>
      </c>
      <c r="B1572" s="20" t="s">
        <v>245</v>
      </c>
      <c r="C1572" s="385"/>
      <c r="D1572" s="122">
        <f>SUM(D1573)</f>
        <v>38</v>
      </c>
      <c r="E1572" s="122">
        <f>SUM(E1573)</f>
        <v>23</v>
      </c>
      <c r="F1572" s="122">
        <f>SUM(F1573)</f>
        <v>23</v>
      </c>
      <c r="G1572" s="122">
        <f>SUM(G1573)</f>
        <v>0</v>
      </c>
      <c r="H1572" s="386"/>
      <c r="L1572" s="398"/>
      <c r="M1572" s="398"/>
      <c r="N1572" s="398"/>
    </row>
    <row r="1573" spans="1:14" s="13" customFormat="1" ht="14.25" customHeight="1" hidden="1" outlineLevel="1">
      <c r="A1573" s="201"/>
      <c r="B1573" s="59" t="s">
        <v>248</v>
      </c>
      <c r="C1573" s="389" t="s">
        <v>382</v>
      </c>
      <c r="D1573" s="129">
        <v>38</v>
      </c>
      <c r="E1573" s="129">
        <v>23</v>
      </c>
      <c r="F1573" s="129">
        <v>23</v>
      </c>
      <c r="G1573" s="331">
        <v>0</v>
      </c>
      <c r="H1573" s="130">
        <v>1</v>
      </c>
      <c r="L1573" s="424"/>
      <c r="M1573" s="374"/>
      <c r="N1573" s="374"/>
    </row>
    <row r="1574" spans="1:14" s="13" customFormat="1" ht="14.25" customHeight="1" collapsed="1">
      <c r="A1574" s="36" t="s">
        <v>304</v>
      </c>
      <c r="B1574" s="20" t="s">
        <v>136</v>
      </c>
      <c r="C1574" s="266"/>
      <c r="D1574" s="309">
        <f>SUM(D1575:D1580)</f>
        <v>701</v>
      </c>
      <c r="E1574" s="309">
        <f>SUM(E1575:E1580)</f>
        <v>607</v>
      </c>
      <c r="F1574" s="309">
        <f>SUM(F1575:F1580)</f>
        <v>592</v>
      </c>
      <c r="G1574" s="309">
        <f>SUM(G1575:G1580)</f>
        <v>0</v>
      </c>
      <c r="H1574" s="425"/>
      <c r="L1574" s="424"/>
      <c r="M1574" s="374"/>
      <c r="N1574" s="374"/>
    </row>
    <row r="1575" spans="1:14" s="13" customFormat="1" ht="14.25" customHeight="1" hidden="1" outlineLevel="1">
      <c r="A1575" s="36"/>
      <c r="B1575" s="362" t="s">
        <v>168</v>
      </c>
      <c r="C1575" s="266" t="s">
        <v>380</v>
      </c>
      <c r="D1575" s="267">
        <v>15</v>
      </c>
      <c r="E1575" s="267">
        <v>15</v>
      </c>
      <c r="F1575" s="267"/>
      <c r="G1575" s="267"/>
      <c r="H1575" s="425">
        <v>0.25</v>
      </c>
      <c r="L1575" s="424"/>
      <c r="M1575" s="374"/>
      <c r="N1575" s="374"/>
    </row>
    <row r="1576" spans="1:14" s="13" customFormat="1" ht="14.25" customHeight="1" hidden="1" outlineLevel="1">
      <c r="A1576" s="36"/>
      <c r="B1576" s="55" t="s">
        <v>260</v>
      </c>
      <c r="C1576" s="266" t="s">
        <v>414</v>
      </c>
      <c r="D1576" s="267">
        <v>120</v>
      </c>
      <c r="E1576" s="267">
        <v>114</v>
      </c>
      <c r="F1576" s="267">
        <v>114</v>
      </c>
      <c r="G1576" s="267"/>
      <c r="H1576" s="425">
        <v>0.6</v>
      </c>
      <c r="L1576" s="380"/>
      <c r="M1576" s="380"/>
      <c r="N1576" s="380"/>
    </row>
    <row r="1577" spans="1:14" s="13" customFormat="1" ht="14.25" customHeight="1" hidden="1" outlineLevel="1">
      <c r="A1577" s="36"/>
      <c r="B1577" s="37"/>
      <c r="C1577" s="266" t="s">
        <v>373</v>
      </c>
      <c r="D1577" s="267">
        <v>298</v>
      </c>
      <c r="E1577" s="267">
        <v>287</v>
      </c>
      <c r="F1577" s="267">
        <v>287</v>
      </c>
      <c r="G1577" s="267"/>
      <c r="H1577" s="425">
        <v>0.7</v>
      </c>
      <c r="L1577" s="374"/>
      <c r="M1577" s="374"/>
      <c r="N1577" s="375"/>
    </row>
    <row r="1578" spans="1:14" s="13" customFormat="1" ht="14.25" customHeight="1" hidden="1" outlineLevel="1">
      <c r="A1578" s="36"/>
      <c r="B1578" s="37"/>
      <c r="C1578" s="266" t="s">
        <v>401</v>
      </c>
      <c r="D1578" s="267">
        <v>130</v>
      </c>
      <c r="E1578" s="267">
        <v>60</v>
      </c>
      <c r="F1578" s="267">
        <v>60</v>
      </c>
      <c r="G1578" s="267"/>
      <c r="H1578" s="367">
        <v>0.95</v>
      </c>
      <c r="L1578" s="395"/>
      <c r="M1578" s="395"/>
      <c r="N1578" s="395"/>
    </row>
    <row r="1579" spans="1:14" s="13" customFormat="1" ht="14.25" customHeight="1" hidden="1" outlineLevel="1">
      <c r="A1579" s="49"/>
      <c r="B1579" s="59" t="s">
        <v>248</v>
      </c>
      <c r="C1579" s="124" t="s">
        <v>403</v>
      </c>
      <c r="D1579" s="231">
        <v>30</v>
      </c>
      <c r="E1579" s="231">
        <v>23</v>
      </c>
      <c r="F1579" s="231">
        <v>23</v>
      </c>
      <c r="G1579" s="231">
        <v>0</v>
      </c>
      <c r="H1579" s="426">
        <v>0.95</v>
      </c>
      <c r="L1579" s="292"/>
      <c r="M1579" s="292"/>
      <c r="N1579" s="292"/>
    </row>
    <row r="1580" spans="1:14" s="13" customFormat="1" ht="14.25" customHeight="1" hidden="1" outlineLevel="1">
      <c r="A1580" s="38"/>
      <c r="B1580" s="127" t="s">
        <v>98</v>
      </c>
      <c r="C1580" s="128" t="s">
        <v>691</v>
      </c>
      <c r="D1580" s="259">
        <v>108</v>
      </c>
      <c r="E1580" s="259">
        <v>108</v>
      </c>
      <c r="F1580" s="259">
        <v>108</v>
      </c>
      <c r="G1580" s="259"/>
      <c r="H1580" s="427">
        <v>0.5</v>
      </c>
      <c r="L1580" s="292"/>
      <c r="M1580" s="292"/>
      <c r="N1580" s="292"/>
    </row>
    <row r="1581" spans="1:14" s="13" customFormat="1" ht="14.25" customHeight="1" collapsed="1">
      <c r="A1581" s="19" t="s">
        <v>305</v>
      </c>
      <c r="B1581" s="20" t="s">
        <v>171</v>
      </c>
      <c r="C1581" s="184"/>
      <c r="D1581" s="122">
        <f>SUM(D1582)</f>
        <v>60</v>
      </c>
      <c r="E1581" s="122">
        <f>SUM(E1582)</f>
        <v>55</v>
      </c>
      <c r="F1581" s="122">
        <f>SUM(F1582)</f>
        <v>55</v>
      </c>
      <c r="G1581" s="122">
        <f>SUM(G1582)</f>
        <v>0</v>
      </c>
      <c r="H1581" s="325"/>
      <c r="L1581" s="292"/>
      <c r="M1581" s="292"/>
      <c r="N1581" s="292"/>
    </row>
    <row r="1582" spans="1:14" s="13" customFormat="1" ht="14.25" customHeight="1" hidden="1" outlineLevel="1">
      <c r="A1582" s="38"/>
      <c r="B1582" s="300" t="s">
        <v>168</v>
      </c>
      <c r="C1582" s="40" t="s">
        <v>385</v>
      </c>
      <c r="D1582" s="428">
        <v>60</v>
      </c>
      <c r="E1582" s="157">
        <v>55</v>
      </c>
      <c r="F1582" s="157">
        <v>55</v>
      </c>
      <c r="G1582" s="157"/>
      <c r="H1582" s="158">
        <v>0.5</v>
      </c>
      <c r="L1582" s="292"/>
      <c r="M1582" s="292"/>
      <c r="N1582" s="292"/>
    </row>
    <row r="1583" spans="1:14" s="13" customFormat="1" ht="14.25" customHeight="1" collapsed="1">
      <c r="A1583" s="36" t="s">
        <v>307</v>
      </c>
      <c r="B1583" s="37" t="s">
        <v>128</v>
      </c>
      <c r="C1583" s="266"/>
      <c r="D1583" s="415">
        <f>SUM(D1584:D1585)</f>
        <v>152</v>
      </c>
      <c r="E1583" s="415">
        <f>SUM(E1584:E1585)</f>
        <v>109</v>
      </c>
      <c r="F1583" s="415">
        <f>SUM(F1584:F1585)</f>
        <v>109</v>
      </c>
      <c r="G1583" s="415">
        <f>SUM(G1584:G1585)</f>
        <v>0</v>
      </c>
      <c r="H1583" s="425"/>
      <c r="L1583" s="292"/>
      <c r="M1583" s="292"/>
      <c r="N1583" s="292"/>
    </row>
    <row r="1584" spans="1:14" s="13" customFormat="1" ht="14.25" customHeight="1" hidden="1" outlineLevel="1">
      <c r="A1584" s="25"/>
      <c r="B1584" s="196" t="s">
        <v>168</v>
      </c>
      <c r="C1584" s="27" t="s">
        <v>374</v>
      </c>
      <c r="D1584" s="429">
        <v>60</v>
      </c>
      <c r="E1584" s="154">
        <v>17</v>
      </c>
      <c r="F1584" s="154">
        <v>17</v>
      </c>
      <c r="G1584" s="154"/>
      <c r="H1584" s="155">
        <v>1.1</v>
      </c>
      <c r="L1584" s="292"/>
      <c r="M1584" s="292"/>
      <c r="N1584" s="292"/>
    </row>
    <row r="1585" spans="1:14" s="13" customFormat="1" ht="14.25" customHeight="1" hidden="1" outlineLevel="1">
      <c r="A1585" s="38"/>
      <c r="B1585" s="202" t="s">
        <v>194</v>
      </c>
      <c r="C1585" s="40" t="s">
        <v>413</v>
      </c>
      <c r="D1585" s="428">
        <v>92</v>
      </c>
      <c r="E1585" s="157">
        <v>92</v>
      </c>
      <c r="F1585" s="157">
        <v>92</v>
      </c>
      <c r="G1585" s="157">
        <v>0</v>
      </c>
      <c r="H1585" s="158">
        <v>0.6</v>
      </c>
      <c r="L1585" s="292"/>
      <c r="M1585" s="292"/>
      <c r="N1585" s="292"/>
    </row>
    <row r="1586" spans="1:14" s="13" customFormat="1" ht="14.25" customHeight="1" collapsed="1">
      <c r="A1586" s="19" t="s">
        <v>308</v>
      </c>
      <c r="B1586" s="20" t="s">
        <v>256</v>
      </c>
      <c r="C1586" s="30"/>
      <c r="D1586" s="430">
        <f>SUM(D1587)</f>
        <v>160</v>
      </c>
      <c r="E1586" s="430">
        <f>SUM(E1587)</f>
        <v>125</v>
      </c>
      <c r="F1586" s="430">
        <f>SUM(F1587)</f>
        <v>125</v>
      </c>
      <c r="G1586" s="430">
        <f>SUM(G1587)</f>
        <v>0</v>
      </c>
      <c r="H1586" s="200"/>
      <c r="L1586" s="431"/>
      <c r="M1586" s="431"/>
      <c r="N1586" s="431"/>
    </row>
    <row r="1587" spans="1:14" s="13" customFormat="1" ht="14.25" customHeight="1" hidden="1" outlineLevel="1">
      <c r="A1587" s="38"/>
      <c r="B1587" s="39" t="s">
        <v>248</v>
      </c>
      <c r="C1587" s="40" t="s">
        <v>366</v>
      </c>
      <c r="D1587" s="428">
        <v>160</v>
      </c>
      <c r="E1587" s="157">
        <v>125</v>
      </c>
      <c r="F1587" s="157">
        <v>125</v>
      </c>
      <c r="G1587" s="157">
        <v>0</v>
      </c>
      <c r="H1587" s="158">
        <v>0.6</v>
      </c>
      <c r="L1587" s="431"/>
      <c r="M1587" s="431"/>
      <c r="N1587" s="431"/>
    </row>
    <row r="1588" spans="1:14" s="13" customFormat="1" ht="14.25" customHeight="1" collapsed="1">
      <c r="A1588" s="193" t="s">
        <v>309</v>
      </c>
      <c r="B1588" s="20" t="s">
        <v>82</v>
      </c>
      <c r="C1588" s="184"/>
      <c r="D1588" s="122">
        <f>SUM(D1589)</f>
        <v>9</v>
      </c>
      <c r="E1588" s="122">
        <f>SUM(E1589)</f>
        <v>9</v>
      </c>
      <c r="F1588" s="122">
        <f>SUM(F1589)</f>
        <v>9</v>
      </c>
      <c r="G1588" s="122">
        <f>SUM(G1589)</f>
        <v>0</v>
      </c>
      <c r="H1588" s="325"/>
      <c r="L1588" s="431"/>
      <c r="M1588" s="431"/>
      <c r="N1588" s="431"/>
    </row>
    <row r="1589" spans="1:14" s="13" customFormat="1" ht="14.25" customHeight="1" hidden="1" outlineLevel="1">
      <c r="A1589" s="201"/>
      <c r="B1589" s="127" t="s">
        <v>98</v>
      </c>
      <c r="C1589" s="40" t="s">
        <v>599</v>
      </c>
      <c r="D1589" s="428">
        <v>9</v>
      </c>
      <c r="E1589" s="157">
        <v>9</v>
      </c>
      <c r="F1589" s="157">
        <v>9</v>
      </c>
      <c r="G1589" s="157"/>
      <c r="H1589" s="158">
        <v>0.9</v>
      </c>
      <c r="L1589" s="431"/>
      <c r="M1589" s="431"/>
      <c r="N1589" s="431"/>
    </row>
    <row r="1590" spans="1:14" s="13" customFormat="1" ht="14.25" customHeight="1" collapsed="1">
      <c r="A1590" s="221" t="s">
        <v>310</v>
      </c>
      <c r="B1590" s="37" t="s">
        <v>54</v>
      </c>
      <c r="C1590" s="266"/>
      <c r="D1590" s="415">
        <f>SUM(D1591)</f>
        <v>30</v>
      </c>
      <c r="E1590" s="415">
        <f>SUM(E1591)</f>
        <v>14</v>
      </c>
      <c r="F1590" s="415">
        <f>SUM(F1591)</f>
        <v>14</v>
      </c>
      <c r="G1590" s="415">
        <f>SUM(G1591)</f>
        <v>0</v>
      </c>
      <c r="H1590" s="425"/>
      <c r="L1590" s="431"/>
      <c r="M1590" s="431"/>
      <c r="N1590" s="431"/>
    </row>
    <row r="1591" spans="1:14" s="13" customFormat="1" ht="14.25" customHeight="1" hidden="1" outlineLevel="1">
      <c r="A1591" s="201"/>
      <c r="B1591" s="127" t="s">
        <v>98</v>
      </c>
      <c r="C1591" s="389" t="s">
        <v>663</v>
      </c>
      <c r="D1591" s="129">
        <v>30</v>
      </c>
      <c r="E1591" s="129">
        <v>14</v>
      </c>
      <c r="F1591" s="129">
        <v>14</v>
      </c>
      <c r="G1591" s="331"/>
      <c r="H1591" s="130">
        <v>1.1</v>
      </c>
      <c r="L1591" s="431"/>
      <c r="M1591" s="431"/>
      <c r="N1591" s="431"/>
    </row>
    <row r="1592" spans="1:14" s="13" customFormat="1" ht="14.25" customHeight="1" collapsed="1">
      <c r="A1592" s="221" t="s">
        <v>311</v>
      </c>
      <c r="B1592" s="37" t="s">
        <v>154</v>
      </c>
      <c r="C1592" s="414"/>
      <c r="D1592" s="309">
        <f>SUM(D1593:D1595)</f>
        <v>632</v>
      </c>
      <c r="E1592" s="309">
        <f>SUM(E1593:E1595)</f>
        <v>437</v>
      </c>
      <c r="F1592" s="309">
        <f>SUM(F1593:F1595)</f>
        <v>437</v>
      </c>
      <c r="G1592" s="309">
        <f>SUM(G1593:G1595)</f>
        <v>0</v>
      </c>
      <c r="H1592" s="432"/>
      <c r="L1592" s="292"/>
      <c r="M1592" s="292"/>
      <c r="N1592" s="292"/>
    </row>
    <row r="1593" spans="1:14" s="13" customFormat="1" ht="14.25" customHeight="1" hidden="1" outlineLevel="1">
      <c r="A1593" s="221"/>
      <c r="B1593" s="55" t="s">
        <v>260</v>
      </c>
      <c r="C1593" s="414" t="s">
        <v>414</v>
      </c>
      <c r="D1593" s="267">
        <v>142</v>
      </c>
      <c r="E1593" s="433">
        <v>141</v>
      </c>
      <c r="F1593" s="434">
        <v>141</v>
      </c>
      <c r="G1593" s="434"/>
      <c r="H1593" s="367">
        <v>0.2</v>
      </c>
      <c r="L1593" s="380"/>
      <c r="M1593" s="380"/>
      <c r="N1593" s="380"/>
    </row>
    <row r="1594" spans="1:14" s="13" customFormat="1" ht="14.25" customHeight="1" hidden="1" outlineLevel="1">
      <c r="A1594" s="195"/>
      <c r="B1594" s="212" t="s">
        <v>98</v>
      </c>
      <c r="C1594" s="416" t="s">
        <v>691</v>
      </c>
      <c r="D1594" s="224">
        <v>300</v>
      </c>
      <c r="E1594" s="435">
        <v>293</v>
      </c>
      <c r="F1594" s="328">
        <v>293</v>
      </c>
      <c r="G1594" s="328"/>
      <c r="H1594" s="436">
        <v>0.25</v>
      </c>
      <c r="L1594" s="292"/>
      <c r="M1594" s="292"/>
      <c r="N1594" s="292"/>
    </row>
    <row r="1595" spans="1:14" s="13" customFormat="1" ht="14.25" customHeight="1" hidden="1" outlineLevel="1">
      <c r="A1595" s="201"/>
      <c r="B1595" s="39" t="s">
        <v>248</v>
      </c>
      <c r="C1595" s="389" t="s">
        <v>381</v>
      </c>
      <c r="D1595" s="259">
        <v>190</v>
      </c>
      <c r="E1595" s="437">
        <v>3</v>
      </c>
      <c r="F1595" s="129">
        <v>3</v>
      </c>
      <c r="G1595" s="129">
        <v>0</v>
      </c>
      <c r="H1595" s="427">
        <v>0.5</v>
      </c>
      <c r="L1595" s="395"/>
      <c r="M1595" s="395"/>
      <c r="N1595" s="395"/>
    </row>
    <row r="1596" spans="1:14" s="13" customFormat="1" ht="14.25" customHeight="1" collapsed="1">
      <c r="A1596" s="193" t="s">
        <v>312</v>
      </c>
      <c r="B1596" s="20" t="s">
        <v>814</v>
      </c>
      <c r="C1596" s="385"/>
      <c r="D1596" s="122">
        <f>SUM(D1597)</f>
        <v>30</v>
      </c>
      <c r="E1596" s="122">
        <f>SUM(E1597)</f>
        <v>16</v>
      </c>
      <c r="F1596" s="122">
        <f>SUM(F1597)</f>
        <v>16</v>
      </c>
      <c r="G1596" s="122">
        <f>SUM(G1597)</f>
        <v>0</v>
      </c>
      <c r="H1596" s="432"/>
      <c r="L1596" s="374"/>
      <c r="M1596" s="374"/>
      <c r="N1596" s="375"/>
    </row>
    <row r="1597" spans="1:14" s="13" customFormat="1" ht="14.25" customHeight="1" hidden="1" outlineLevel="1">
      <c r="A1597" s="201"/>
      <c r="B1597" s="127" t="s">
        <v>98</v>
      </c>
      <c r="C1597" s="389" t="s">
        <v>663</v>
      </c>
      <c r="D1597" s="129">
        <v>30</v>
      </c>
      <c r="E1597" s="129">
        <v>16</v>
      </c>
      <c r="F1597" s="129">
        <v>16</v>
      </c>
      <c r="G1597" s="331"/>
      <c r="H1597" s="130">
        <v>0.2</v>
      </c>
      <c r="L1597" s="395"/>
      <c r="M1597" s="395"/>
      <c r="N1597" s="395"/>
    </row>
    <row r="1598" spans="1:14" s="13" customFormat="1" ht="14.25" customHeight="1" collapsed="1">
      <c r="A1598" s="193" t="s">
        <v>313</v>
      </c>
      <c r="B1598" s="134" t="s">
        <v>99</v>
      </c>
      <c r="C1598" s="60"/>
      <c r="D1598" s="421">
        <f>SUM(D1599:D1612)</f>
        <v>2706</v>
      </c>
      <c r="E1598" s="421">
        <f>SUM(E1599:E1612)</f>
        <v>1855</v>
      </c>
      <c r="F1598" s="421">
        <f>SUM(F1599:F1612)</f>
        <v>1808</v>
      </c>
      <c r="G1598" s="421">
        <f>SUM(G1599:G1612)</f>
        <v>0</v>
      </c>
      <c r="H1598" s="132"/>
      <c r="L1598" s="374"/>
      <c r="M1598" s="374"/>
      <c r="N1598" s="375"/>
    </row>
    <row r="1599" spans="1:14" s="13" customFormat="1" ht="14.25" customHeight="1" hidden="1" outlineLevel="1">
      <c r="A1599" s="195"/>
      <c r="B1599" s="196" t="s">
        <v>168</v>
      </c>
      <c r="C1599" s="27" t="s">
        <v>382</v>
      </c>
      <c r="D1599" s="328">
        <v>200</v>
      </c>
      <c r="E1599" s="154">
        <v>114</v>
      </c>
      <c r="F1599" s="154">
        <v>114</v>
      </c>
      <c r="G1599" s="154"/>
      <c r="H1599" s="155">
        <v>0.3</v>
      </c>
      <c r="L1599" s="374"/>
      <c r="M1599" s="374"/>
      <c r="N1599" s="375"/>
    </row>
    <row r="1600" spans="1:14" s="13" customFormat="1" ht="14.25" customHeight="1" hidden="1" outlineLevel="1">
      <c r="A1600" s="195"/>
      <c r="B1600" s="43"/>
      <c r="C1600" s="27" t="s">
        <v>380</v>
      </c>
      <c r="D1600" s="328">
        <v>29</v>
      </c>
      <c r="E1600" s="154">
        <v>29</v>
      </c>
      <c r="F1600" s="154"/>
      <c r="G1600" s="154"/>
      <c r="H1600" s="155">
        <v>0.2</v>
      </c>
      <c r="L1600" s="380"/>
      <c r="M1600" s="380"/>
      <c r="N1600" s="380"/>
    </row>
    <row r="1601" spans="1:14" s="13" customFormat="1" ht="14.25" customHeight="1" hidden="1" outlineLevel="1">
      <c r="A1601" s="195"/>
      <c r="B1601" s="43"/>
      <c r="C1601" s="27" t="s">
        <v>382</v>
      </c>
      <c r="D1601" s="328">
        <v>50</v>
      </c>
      <c r="E1601" s="154">
        <v>41</v>
      </c>
      <c r="F1601" s="154">
        <v>41</v>
      </c>
      <c r="G1601" s="154"/>
      <c r="H1601" s="155">
        <v>0.35</v>
      </c>
      <c r="L1601" s="374"/>
      <c r="M1601" s="374"/>
      <c r="N1601" s="375"/>
    </row>
    <row r="1602" spans="1:14" s="13" customFormat="1" ht="14.25" customHeight="1" hidden="1" outlineLevel="1">
      <c r="A1602" s="195"/>
      <c r="B1602" s="208" t="s">
        <v>194</v>
      </c>
      <c r="C1602" s="27" t="s">
        <v>414</v>
      </c>
      <c r="D1602" s="328">
        <v>162</v>
      </c>
      <c r="E1602" s="154">
        <v>162</v>
      </c>
      <c r="F1602" s="154">
        <v>144</v>
      </c>
      <c r="G1602" s="154">
        <v>0</v>
      </c>
      <c r="H1602" s="155">
        <v>0.4</v>
      </c>
      <c r="L1602" s="380"/>
      <c r="M1602" s="380"/>
      <c r="N1602" s="380"/>
    </row>
    <row r="1603" spans="1:14" s="13" customFormat="1" ht="14.25" customHeight="1" hidden="1" outlineLevel="1">
      <c r="A1603" s="195"/>
      <c r="B1603" s="43" t="s">
        <v>260</v>
      </c>
      <c r="C1603" s="27" t="s">
        <v>413</v>
      </c>
      <c r="D1603" s="328">
        <v>126</v>
      </c>
      <c r="E1603" s="154">
        <v>92</v>
      </c>
      <c r="F1603" s="154">
        <v>92</v>
      </c>
      <c r="G1603" s="154"/>
      <c r="H1603" s="155">
        <v>0.4</v>
      </c>
      <c r="L1603" s="374"/>
      <c r="M1603" s="374"/>
      <c r="N1603" s="375"/>
    </row>
    <row r="1604" spans="1:14" s="13" customFormat="1" ht="14.25" customHeight="1" hidden="1" outlineLevel="1">
      <c r="A1604" s="197"/>
      <c r="B1604" s="43"/>
      <c r="C1604" s="51" t="s">
        <v>380</v>
      </c>
      <c r="D1604" s="125">
        <v>20</v>
      </c>
      <c r="E1604" s="198">
        <v>15</v>
      </c>
      <c r="F1604" s="198">
        <v>15</v>
      </c>
      <c r="G1604" s="198"/>
      <c r="H1604" s="211">
        <v>0.35</v>
      </c>
      <c r="L1604" s="374"/>
      <c r="M1604" s="374"/>
      <c r="N1604" s="375"/>
    </row>
    <row r="1605" spans="1:14" s="13" customFormat="1" ht="14.25" customHeight="1" hidden="1" outlineLevel="1">
      <c r="A1605" s="197"/>
      <c r="B1605" s="43"/>
      <c r="C1605" s="51" t="s">
        <v>750</v>
      </c>
      <c r="D1605" s="125">
        <v>40</v>
      </c>
      <c r="E1605" s="198">
        <v>29</v>
      </c>
      <c r="F1605" s="198">
        <v>29</v>
      </c>
      <c r="G1605" s="198"/>
      <c r="H1605" s="211">
        <v>0.5</v>
      </c>
      <c r="L1605" s="374"/>
      <c r="M1605" s="374"/>
      <c r="N1605" s="375"/>
    </row>
    <row r="1606" spans="1:14" s="13" customFormat="1" ht="14.25" customHeight="1" hidden="1" outlineLevel="1">
      <c r="A1606" s="197"/>
      <c r="B1606" s="26" t="s">
        <v>248</v>
      </c>
      <c r="C1606" s="438" t="s">
        <v>384</v>
      </c>
      <c r="D1606" s="439">
        <v>20</v>
      </c>
      <c r="E1606" s="440">
        <v>20</v>
      </c>
      <c r="F1606" s="440">
        <v>20</v>
      </c>
      <c r="G1606" s="440">
        <v>0</v>
      </c>
      <c r="H1606" s="441" t="s">
        <v>603</v>
      </c>
      <c r="L1606" s="374"/>
      <c r="M1606" s="374"/>
      <c r="N1606" s="375"/>
    </row>
    <row r="1607" spans="1:14" s="13" customFormat="1" ht="14.25" customHeight="1" hidden="1" outlineLevel="1">
      <c r="A1607" s="197"/>
      <c r="B1607" s="75"/>
      <c r="C1607" s="438" t="s">
        <v>382</v>
      </c>
      <c r="D1607" s="439">
        <v>500</v>
      </c>
      <c r="E1607" s="440">
        <v>469</v>
      </c>
      <c r="F1607" s="440">
        <v>469</v>
      </c>
      <c r="G1607" s="440">
        <v>0</v>
      </c>
      <c r="H1607" s="441">
        <v>0.8</v>
      </c>
      <c r="L1607" s="374"/>
      <c r="M1607" s="374"/>
      <c r="N1607" s="375"/>
    </row>
    <row r="1608" spans="1:14" s="13" customFormat="1" ht="14.25" customHeight="1" hidden="1" outlineLevel="1">
      <c r="A1608" s="197"/>
      <c r="B1608" s="75"/>
      <c r="C1608" s="438" t="s">
        <v>414</v>
      </c>
      <c r="D1608" s="439">
        <v>550</v>
      </c>
      <c r="E1608" s="440">
        <v>206</v>
      </c>
      <c r="F1608" s="440">
        <v>206</v>
      </c>
      <c r="G1608" s="440">
        <v>0</v>
      </c>
      <c r="H1608" s="441">
        <v>0.8</v>
      </c>
      <c r="L1608" s="374"/>
      <c r="M1608" s="374"/>
      <c r="N1608" s="375"/>
    </row>
    <row r="1609" spans="1:14" s="13" customFormat="1" ht="14.25" customHeight="1" hidden="1" outlineLevel="1">
      <c r="A1609" s="197"/>
      <c r="B1609" s="75"/>
      <c r="C1609" s="438" t="s">
        <v>413</v>
      </c>
      <c r="D1609" s="439">
        <v>434</v>
      </c>
      <c r="E1609" s="440">
        <v>108</v>
      </c>
      <c r="F1609" s="440">
        <v>108</v>
      </c>
      <c r="G1609" s="440">
        <v>0</v>
      </c>
      <c r="H1609" s="441">
        <v>0.6</v>
      </c>
      <c r="L1609" s="374"/>
      <c r="M1609" s="374"/>
      <c r="N1609" s="375"/>
    </row>
    <row r="1610" spans="1:14" s="13" customFormat="1" ht="14.25" customHeight="1" hidden="1" outlineLevel="1">
      <c r="A1610" s="197"/>
      <c r="B1610" s="75"/>
      <c r="C1610" s="438" t="s">
        <v>380</v>
      </c>
      <c r="D1610" s="439">
        <v>200</v>
      </c>
      <c r="E1610" s="440">
        <v>200</v>
      </c>
      <c r="F1610" s="440">
        <v>200</v>
      </c>
      <c r="G1610" s="440">
        <v>0</v>
      </c>
      <c r="H1610" s="441">
        <v>0.3</v>
      </c>
      <c r="L1610" s="291"/>
      <c r="M1610" s="291"/>
      <c r="N1610" s="291"/>
    </row>
    <row r="1611" spans="1:14" s="13" customFormat="1" ht="14.25" customHeight="1" hidden="1" outlineLevel="1">
      <c r="A1611" s="197"/>
      <c r="B1611" s="306" t="s">
        <v>98</v>
      </c>
      <c r="C1611" s="438" t="s">
        <v>670</v>
      </c>
      <c r="D1611" s="439">
        <v>345</v>
      </c>
      <c r="E1611" s="440">
        <v>345</v>
      </c>
      <c r="F1611" s="440">
        <v>345</v>
      </c>
      <c r="G1611" s="440"/>
      <c r="H1611" s="441">
        <v>0.4</v>
      </c>
      <c r="L1611" s="291"/>
      <c r="M1611" s="291"/>
      <c r="N1611" s="291"/>
    </row>
    <row r="1612" spans="1:14" s="13" customFormat="1" ht="14.25" customHeight="1" hidden="1" outlineLevel="1">
      <c r="A1612" s="201"/>
      <c r="B1612" s="40"/>
      <c r="C1612" s="40" t="s">
        <v>691</v>
      </c>
      <c r="D1612" s="129">
        <v>30</v>
      </c>
      <c r="E1612" s="157">
        <v>25</v>
      </c>
      <c r="F1612" s="157">
        <v>25</v>
      </c>
      <c r="G1612" s="157"/>
      <c r="H1612" s="158">
        <v>0.4</v>
      </c>
      <c r="L1612" s="395"/>
      <c r="M1612" s="395"/>
      <c r="N1612" s="395"/>
    </row>
    <row r="1613" spans="1:14" s="13" customFormat="1" ht="14.25" customHeight="1" collapsed="1">
      <c r="A1613" s="221" t="s">
        <v>314</v>
      </c>
      <c r="B1613" s="37" t="s">
        <v>183</v>
      </c>
      <c r="C1613" s="33"/>
      <c r="D1613" s="415">
        <f>SUM(D1614)</f>
        <v>31</v>
      </c>
      <c r="E1613" s="415">
        <f>SUM(E1614)</f>
        <v>31</v>
      </c>
      <c r="F1613" s="415">
        <f>SUM(F1614)</f>
        <v>31</v>
      </c>
      <c r="G1613" s="415">
        <f>SUM(G1614)</f>
        <v>0</v>
      </c>
      <c r="H1613" s="160"/>
      <c r="L1613" s="374"/>
      <c r="M1613" s="374"/>
      <c r="N1613" s="375"/>
    </row>
    <row r="1614" spans="1:14" s="13" customFormat="1" ht="14.25" customHeight="1" hidden="1" outlineLevel="1">
      <c r="A1614" s="201"/>
      <c r="B1614" s="202" t="s">
        <v>194</v>
      </c>
      <c r="C1614" s="40" t="s">
        <v>413</v>
      </c>
      <c r="D1614" s="129">
        <v>31</v>
      </c>
      <c r="E1614" s="157">
        <v>31</v>
      </c>
      <c r="F1614" s="157">
        <v>31</v>
      </c>
      <c r="G1614" s="157">
        <v>0</v>
      </c>
      <c r="H1614" s="158">
        <v>0.5</v>
      </c>
      <c r="L1614" s="374"/>
      <c r="M1614" s="374"/>
      <c r="N1614" s="375"/>
    </row>
    <row r="1615" spans="1:14" s="13" customFormat="1" ht="14.25" customHeight="1" collapsed="1">
      <c r="A1615" s="221" t="s">
        <v>315</v>
      </c>
      <c r="B1615" s="37" t="s">
        <v>55</v>
      </c>
      <c r="C1615" s="142"/>
      <c r="D1615" s="422">
        <f>SUM(D1616)</f>
        <v>30</v>
      </c>
      <c r="E1615" s="422">
        <f>SUM(E1616)</f>
        <v>11</v>
      </c>
      <c r="F1615" s="422">
        <f>SUM(F1616)</f>
        <v>11</v>
      </c>
      <c r="G1615" s="422">
        <f>SUM(G1616)</f>
        <v>0</v>
      </c>
      <c r="H1615" s="223"/>
      <c r="L1615" s="374"/>
      <c r="M1615" s="374"/>
      <c r="N1615" s="375"/>
    </row>
    <row r="1616" spans="1:14" s="13" customFormat="1" ht="14.25" customHeight="1" hidden="1" outlineLevel="1">
      <c r="A1616" s="201"/>
      <c r="B1616" s="127" t="s">
        <v>98</v>
      </c>
      <c r="C1616" s="389" t="s">
        <v>663</v>
      </c>
      <c r="D1616" s="129">
        <v>30</v>
      </c>
      <c r="E1616" s="129">
        <v>11</v>
      </c>
      <c r="F1616" s="129">
        <v>11</v>
      </c>
      <c r="G1616" s="331"/>
      <c r="H1616" s="130">
        <v>0.95</v>
      </c>
      <c r="L1616" s="374"/>
      <c r="M1616" s="374"/>
      <c r="N1616" s="375"/>
    </row>
    <row r="1617" spans="1:14" s="13" customFormat="1" ht="26.25" customHeight="1" collapsed="1">
      <c r="A1617" s="221" t="s">
        <v>316</v>
      </c>
      <c r="B1617" s="37" t="s">
        <v>635</v>
      </c>
      <c r="C1617" s="142"/>
      <c r="D1617" s="422">
        <f>SUM(D1618:D1619)</f>
        <v>170</v>
      </c>
      <c r="E1617" s="422">
        <f>SUM(E1618:E1619)</f>
        <v>94</v>
      </c>
      <c r="F1617" s="422">
        <f>SUM(F1618:F1619)</f>
        <v>94</v>
      </c>
      <c r="G1617" s="422">
        <f>SUM(G1618:G1619)</f>
        <v>0</v>
      </c>
      <c r="H1617" s="223"/>
      <c r="L1617" s="374"/>
      <c r="M1617" s="374"/>
      <c r="N1617" s="375"/>
    </row>
    <row r="1618" spans="1:14" s="13" customFormat="1" ht="14.25" customHeight="1" hidden="1" outlineLevel="1">
      <c r="A1618" s="203"/>
      <c r="B1618" s="388" t="s">
        <v>248</v>
      </c>
      <c r="C1618" s="166" t="s">
        <v>598</v>
      </c>
      <c r="D1618" s="321">
        <v>140</v>
      </c>
      <c r="E1618" s="321">
        <v>75</v>
      </c>
      <c r="F1618" s="321">
        <v>75</v>
      </c>
      <c r="G1618" s="320">
        <v>0</v>
      </c>
      <c r="H1618" s="382">
        <v>0.7</v>
      </c>
      <c r="L1618" s="380"/>
      <c r="M1618" s="380"/>
      <c r="N1618" s="380"/>
    </row>
    <row r="1619" spans="1:14" s="13" customFormat="1" ht="14.25" customHeight="1" hidden="1" outlineLevel="1">
      <c r="A1619" s="201"/>
      <c r="B1619" s="127" t="s">
        <v>98</v>
      </c>
      <c r="C1619" s="389" t="s">
        <v>663</v>
      </c>
      <c r="D1619" s="129">
        <v>30</v>
      </c>
      <c r="E1619" s="129">
        <v>19</v>
      </c>
      <c r="F1619" s="129">
        <v>19</v>
      </c>
      <c r="G1619" s="331"/>
      <c r="H1619" s="130">
        <v>0.95</v>
      </c>
      <c r="L1619" s="374"/>
      <c r="M1619" s="374"/>
      <c r="N1619" s="375"/>
    </row>
    <row r="1620" spans="1:14" s="13" customFormat="1" ht="14.25" customHeight="1" collapsed="1">
      <c r="A1620" s="193" t="s">
        <v>317</v>
      </c>
      <c r="B1620" s="20" t="s">
        <v>221</v>
      </c>
      <c r="C1620" s="385"/>
      <c r="D1620" s="122">
        <f>SUM(D1621)</f>
        <v>205</v>
      </c>
      <c r="E1620" s="122">
        <f>SUM(E1621)</f>
        <v>26</v>
      </c>
      <c r="F1620" s="122">
        <f>SUM(F1621)</f>
        <v>26</v>
      </c>
      <c r="G1620" s="122">
        <f>SUM(G1621)</f>
        <v>0</v>
      </c>
      <c r="H1620" s="386"/>
      <c r="L1620" s="395"/>
      <c r="M1620" s="395"/>
      <c r="N1620" s="395"/>
    </row>
    <row r="1621" spans="1:14" s="13" customFormat="1" ht="14.25" customHeight="1" hidden="1" outlineLevel="1">
      <c r="A1621" s="201"/>
      <c r="B1621" s="393" t="s">
        <v>248</v>
      </c>
      <c r="C1621" s="389" t="s">
        <v>382</v>
      </c>
      <c r="D1621" s="129">
        <v>205</v>
      </c>
      <c r="E1621" s="129">
        <v>26</v>
      </c>
      <c r="F1621" s="129">
        <v>26</v>
      </c>
      <c r="G1621" s="331">
        <v>0</v>
      </c>
      <c r="H1621" s="130" t="s">
        <v>604</v>
      </c>
      <c r="L1621" s="292"/>
      <c r="M1621" s="292"/>
      <c r="N1621" s="292"/>
    </row>
    <row r="1622" spans="1:14" s="13" customFormat="1" ht="14.25" customHeight="1" collapsed="1">
      <c r="A1622" s="221" t="s">
        <v>318</v>
      </c>
      <c r="B1622" s="37" t="s">
        <v>129</v>
      </c>
      <c r="C1622" s="414"/>
      <c r="D1622" s="415">
        <f>SUM(D1623:D1631)</f>
        <v>729</v>
      </c>
      <c r="E1622" s="415">
        <f>SUM(E1623:E1631)</f>
        <v>627</v>
      </c>
      <c r="F1622" s="415">
        <f>SUM(F1623:F1631)</f>
        <v>574</v>
      </c>
      <c r="G1622" s="415">
        <f>SUM(G1623:G1631)</f>
        <v>0</v>
      </c>
      <c r="H1622" s="367"/>
      <c r="L1622" s="292"/>
      <c r="M1622" s="292"/>
      <c r="N1622" s="292"/>
    </row>
    <row r="1623" spans="1:14" s="13" customFormat="1" ht="14.25" customHeight="1" hidden="1" outlineLevel="1">
      <c r="A1623" s="195"/>
      <c r="B1623" s="196" t="s">
        <v>168</v>
      </c>
      <c r="C1623" s="416" t="s">
        <v>393</v>
      </c>
      <c r="D1623" s="328">
        <v>40</v>
      </c>
      <c r="E1623" s="328">
        <v>33</v>
      </c>
      <c r="F1623" s="328"/>
      <c r="G1623" s="327"/>
      <c r="H1623" s="262">
        <v>0.7</v>
      </c>
      <c r="L1623" s="292"/>
      <c r="M1623" s="292"/>
      <c r="N1623" s="292"/>
    </row>
    <row r="1624" spans="1:14" s="13" customFormat="1" ht="14.25" customHeight="1" hidden="1" outlineLevel="1">
      <c r="A1624" s="195"/>
      <c r="B1624" s="43"/>
      <c r="C1624" s="416" t="s">
        <v>380</v>
      </c>
      <c r="D1624" s="328">
        <v>20</v>
      </c>
      <c r="E1624" s="328">
        <v>20</v>
      </c>
      <c r="F1624" s="328"/>
      <c r="G1624" s="327"/>
      <c r="H1624" s="262">
        <v>0.3</v>
      </c>
      <c r="L1624" s="292"/>
      <c r="M1624" s="292"/>
      <c r="N1624" s="292"/>
    </row>
    <row r="1625" spans="1:14" s="13" customFormat="1" ht="14.25" customHeight="1" hidden="1" outlineLevel="1">
      <c r="A1625" s="195"/>
      <c r="B1625" s="208" t="s">
        <v>194</v>
      </c>
      <c r="C1625" s="416" t="s">
        <v>381</v>
      </c>
      <c r="D1625" s="328">
        <v>19</v>
      </c>
      <c r="E1625" s="328">
        <v>19</v>
      </c>
      <c r="F1625" s="328">
        <v>19</v>
      </c>
      <c r="G1625" s="327">
        <v>0</v>
      </c>
      <c r="H1625" s="262">
        <v>0.7</v>
      </c>
      <c r="L1625" s="292"/>
      <c r="M1625" s="292"/>
      <c r="N1625" s="292"/>
    </row>
    <row r="1626" spans="1:14" s="13" customFormat="1" ht="14.25" customHeight="1" hidden="1" outlineLevel="1">
      <c r="A1626" s="195"/>
      <c r="B1626" s="43" t="s">
        <v>260</v>
      </c>
      <c r="C1626" s="416" t="s">
        <v>403</v>
      </c>
      <c r="D1626" s="328">
        <v>120</v>
      </c>
      <c r="E1626" s="328">
        <v>120</v>
      </c>
      <c r="F1626" s="328">
        <v>120</v>
      </c>
      <c r="G1626" s="327"/>
      <c r="H1626" s="262">
        <v>1.3</v>
      </c>
      <c r="L1626" s="292"/>
      <c r="M1626" s="292"/>
      <c r="N1626" s="292"/>
    </row>
    <row r="1627" spans="1:14" s="13" customFormat="1" ht="14.25" customHeight="1" hidden="1" outlineLevel="1">
      <c r="A1627" s="195"/>
      <c r="B1627" s="43"/>
      <c r="C1627" s="416" t="s">
        <v>385</v>
      </c>
      <c r="D1627" s="328">
        <v>87</v>
      </c>
      <c r="E1627" s="328">
        <v>87</v>
      </c>
      <c r="F1627" s="328">
        <v>87</v>
      </c>
      <c r="G1627" s="327"/>
      <c r="H1627" s="262">
        <v>0.7</v>
      </c>
      <c r="L1627" s="380"/>
      <c r="M1627" s="380"/>
      <c r="N1627" s="380"/>
    </row>
    <row r="1628" spans="1:14" s="13" customFormat="1" ht="14.25" customHeight="1" hidden="1" outlineLevel="1">
      <c r="A1628" s="195"/>
      <c r="B1628" s="43"/>
      <c r="C1628" s="416" t="s">
        <v>379</v>
      </c>
      <c r="D1628" s="328">
        <v>45</v>
      </c>
      <c r="E1628" s="328">
        <v>41</v>
      </c>
      <c r="F1628" s="328">
        <v>41</v>
      </c>
      <c r="G1628" s="327"/>
      <c r="H1628" s="262">
        <v>0.4</v>
      </c>
      <c r="L1628" s="292"/>
      <c r="M1628" s="292"/>
      <c r="N1628" s="292"/>
    </row>
    <row r="1629" spans="1:14" s="13" customFormat="1" ht="14.25" customHeight="1" hidden="1" outlineLevel="1">
      <c r="A1629" s="195"/>
      <c r="B1629" s="43"/>
      <c r="C1629" s="416" t="s">
        <v>372</v>
      </c>
      <c r="D1629" s="328">
        <v>300</v>
      </c>
      <c r="E1629" s="328">
        <v>230</v>
      </c>
      <c r="F1629" s="328">
        <v>230</v>
      </c>
      <c r="G1629" s="327"/>
      <c r="H1629" s="262">
        <v>0.35</v>
      </c>
      <c r="L1629" s="395"/>
      <c r="M1629" s="395"/>
      <c r="N1629" s="395"/>
    </row>
    <row r="1630" spans="1:14" s="13" customFormat="1" ht="14.25" customHeight="1" hidden="1" outlineLevel="1">
      <c r="A1630" s="195"/>
      <c r="B1630" s="26" t="s">
        <v>248</v>
      </c>
      <c r="C1630" s="416" t="s">
        <v>413</v>
      </c>
      <c r="D1630" s="224">
        <v>50</v>
      </c>
      <c r="E1630" s="224">
        <v>37</v>
      </c>
      <c r="F1630" s="224">
        <v>37</v>
      </c>
      <c r="G1630" s="224">
        <v>0</v>
      </c>
      <c r="H1630" s="225"/>
      <c r="L1630" s="292"/>
      <c r="M1630" s="292"/>
      <c r="N1630" s="292"/>
    </row>
    <row r="1631" spans="1:14" s="13" customFormat="1" ht="14.25" customHeight="1" hidden="1" outlineLevel="1">
      <c r="A1631" s="201"/>
      <c r="B1631" s="44"/>
      <c r="C1631" s="389" t="s">
        <v>381</v>
      </c>
      <c r="D1631" s="259">
        <v>48</v>
      </c>
      <c r="E1631" s="259">
        <v>40</v>
      </c>
      <c r="F1631" s="259">
        <v>40</v>
      </c>
      <c r="G1631" s="259">
        <v>0</v>
      </c>
      <c r="H1631" s="442" t="s">
        <v>549</v>
      </c>
      <c r="L1631" s="292"/>
      <c r="M1631" s="292"/>
      <c r="N1631" s="292"/>
    </row>
    <row r="1632" spans="1:14" s="13" customFormat="1" ht="14.25" customHeight="1" collapsed="1">
      <c r="A1632" s="193" t="s">
        <v>320</v>
      </c>
      <c r="B1632" s="134" t="s">
        <v>130</v>
      </c>
      <c r="C1632" s="60"/>
      <c r="D1632" s="421">
        <f>SUM(D1633:D1637)</f>
        <v>2112</v>
      </c>
      <c r="E1632" s="421">
        <f>SUM(E1633:E1637)</f>
        <v>1414</v>
      </c>
      <c r="F1632" s="421">
        <f>SUM(F1633:F1637)</f>
        <v>1394</v>
      </c>
      <c r="G1632" s="421">
        <f>SUM(G1633:G1637)</f>
        <v>0</v>
      </c>
      <c r="H1632" s="132"/>
      <c r="L1632" s="292"/>
      <c r="M1632" s="292"/>
      <c r="N1632" s="292"/>
    </row>
    <row r="1633" spans="1:14" s="13" customFormat="1" ht="14.25" customHeight="1" hidden="1" outlineLevel="1">
      <c r="A1633" s="195"/>
      <c r="B1633" s="153" t="s">
        <v>168</v>
      </c>
      <c r="C1633" s="416" t="s">
        <v>382</v>
      </c>
      <c r="D1633" s="328">
        <v>200</v>
      </c>
      <c r="E1633" s="328">
        <v>186</v>
      </c>
      <c r="F1633" s="328">
        <v>186</v>
      </c>
      <c r="G1633" s="327"/>
      <c r="H1633" s="262">
        <v>0.3</v>
      </c>
      <c r="L1633" s="292"/>
      <c r="M1633" s="292"/>
      <c r="N1633" s="292"/>
    </row>
    <row r="1634" spans="1:14" s="13" customFormat="1" ht="14.25" customHeight="1" hidden="1" outlineLevel="1">
      <c r="A1634" s="195"/>
      <c r="B1634" s="246"/>
      <c r="C1634" s="416" t="s">
        <v>380</v>
      </c>
      <c r="D1634" s="328">
        <v>20</v>
      </c>
      <c r="E1634" s="328">
        <v>20</v>
      </c>
      <c r="F1634" s="328"/>
      <c r="G1634" s="327"/>
      <c r="H1634" s="262">
        <v>0.25</v>
      </c>
      <c r="L1634" s="292"/>
      <c r="M1634" s="292"/>
      <c r="N1634" s="292"/>
    </row>
    <row r="1635" spans="1:14" s="13" customFormat="1" ht="14.25" customHeight="1" hidden="1" outlineLevel="1">
      <c r="A1635" s="195"/>
      <c r="B1635" s="246" t="s">
        <v>260</v>
      </c>
      <c r="C1635" s="416" t="s">
        <v>403</v>
      </c>
      <c r="D1635" s="328">
        <v>507</v>
      </c>
      <c r="E1635" s="328">
        <v>388</v>
      </c>
      <c r="F1635" s="328">
        <v>388</v>
      </c>
      <c r="G1635" s="327"/>
      <c r="H1635" s="262">
        <v>0.4</v>
      </c>
      <c r="L1635" s="292"/>
      <c r="M1635" s="292"/>
      <c r="N1635" s="292"/>
    </row>
    <row r="1636" spans="1:14" s="13" customFormat="1" ht="14.25" customHeight="1" hidden="1" outlineLevel="1">
      <c r="A1636" s="197"/>
      <c r="B1636" s="286"/>
      <c r="C1636" s="417" t="s">
        <v>385</v>
      </c>
      <c r="D1636" s="125">
        <v>185</v>
      </c>
      <c r="E1636" s="125">
        <v>170</v>
      </c>
      <c r="F1636" s="125">
        <v>170</v>
      </c>
      <c r="G1636" s="418"/>
      <c r="H1636" s="126">
        <v>0.5288235294117647</v>
      </c>
      <c r="L1636" s="292"/>
      <c r="M1636" s="292"/>
      <c r="N1636" s="292"/>
    </row>
    <row r="1637" spans="1:14" s="13" customFormat="1" ht="14.25" customHeight="1" hidden="1" outlineLevel="1">
      <c r="A1637" s="201"/>
      <c r="B1637" s="343"/>
      <c r="C1637" s="389" t="s">
        <v>367</v>
      </c>
      <c r="D1637" s="129">
        <v>1200</v>
      </c>
      <c r="E1637" s="129">
        <v>650</v>
      </c>
      <c r="F1637" s="129">
        <v>650</v>
      </c>
      <c r="G1637" s="331"/>
      <c r="H1637" s="130">
        <v>0</v>
      </c>
      <c r="L1637" s="292"/>
      <c r="M1637" s="292"/>
      <c r="N1637" s="292"/>
    </row>
    <row r="1638" spans="1:14" s="13" customFormat="1" ht="14.25" customHeight="1" collapsed="1">
      <c r="A1638" s="255" t="s">
        <v>321</v>
      </c>
      <c r="B1638" s="411" t="s">
        <v>605</v>
      </c>
      <c r="C1638" s="412"/>
      <c r="D1638" s="413">
        <f>SUM(D1639)</f>
        <v>11</v>
      </c>
      <c r="E1638" s="413">
        <f>SUM(E1639)</f>
        <v>12</v>
      </c>
      <c r="F1638" s="413">
        <f>SUM(F1639)</f>
        <v>12</v>
      </c>
      <c r="G1638" s="413">
        <f>SUM(G1639)</f>
        <v>0</v>
      </c>
      <c r="H1638" s="443"/>
      <c r="L1638" s="292"/>
      <c r="M1638" s="292"/>
      <c r="N1638" s="292"/>
    </row>
    <row r="1639" spans="1:14" s="13" customFormat="1" ht="14.25" customHeight="1" hidden="1" outlineLevel="1">
      <c r="A1639" s="201"/>
      <c r="B1639" s="39" t="s">
        <v>248</v>
      </c>
      <c r="C1639" s="389" t="s">
        <v>414</v>
      </c>
      <c r="D1639" s="129">
        <v>11</v>
      </c>
      <c r="E1639" s="129">
        <v>12</v>
      </c>
      <c r="F1639" s="129">
        <v>12</v>
      </c>
      <c r="G1639" s="331">
        <v>0</v>
      </c>
      <c r="H1639" s="130"/>
      <c r="L1639" s="292"/>
      <c r="M1639" s="292"/>
      <c r="N1639" s="292"/>
    </row>
    <row r="1640" spans="1:14" s="13" customFormat="1" ht="14.25" customHeight="1" collapsed="1">
      <c r="A1640" s="221" t="s">
        <v>322</v>
      </c>
      <c r="B1640" s="250" t="s">
        <v>83</v>
      </c>
      <c r="C1640" s="142"/>
      <c r="D1640" s="422">
        <f>SUM(D1641:D1646)</f>
        <v>471</v>
      </c>
      <c r="E1640" s="422">
        <f>SUM(E1641:E1646)</f>
        <v>352</v>
      </c>
      <c r="F1640" s="422">
        <f>SUM(F1641:F1646)</f>
        <v>306</v>
      </c>
      <c r="G1640" s="422">
        <f>SUM(G1641:G1646)</f>
        <v>0</v>
      </c>
      <c r="H1640" s="223"/>
      <c r="L1640" s="292"/>
      <c r="M1640" s="292"/>
      <c r="N1640" s="292"/>
    </row>
    <row r="1641" spans="1:14" s="13" customFormat="1" ht="14.25" customHeight="1" hidden="1" outlineLevel="1">
      <c r="A1641" s="195"/>
      <c r="B1641" s="196" t="s">
        <v>168</v>
      </c>
      <c r="C1641" s="27" t="s">
        <v>367</v>
      </c>
      <c r="D1641" s="328">
        <v>156</v>
      </c>
      <c r="E1641" s="154">
        <v>46</v>
      </c>
      <c r="F1641" s="154"/>
      <c r="G1641" s="154"/>
      <c r="H1641" s="155">
        <v>1.2</v>
      </c>
      <c r="L1641" s="292"/>
      <c r="M1641" s="292"/>
      <c r="N1641" s="292"/>
    </row>
    <row r="1642" spans="1:14" s="13" customFormat="1" ht="14.25" customHeight="1" hidden="1" outlineLevel="1">
      <c r="A1642" s="195"/>
      <c r="B1642" s="43" t="s">
        <v>260</v>
      </c>
      <c r="C1642" s="27" t="s">
        <v>403</v>
      </c>
      <c r="D1642" s="328">
        <v>170</v>
      </c>
      <c r="E1642" s="154">
        <v>170</v>
      </c>
      <c r="F1642" s="154">
        <v>170</v>
      </c>
      <c r="G1642" s="154"/>
      <c r="H1642" s="155">
        <v>1.5</v>
      </c>
      <c r="L1642" s="292"/>
      <c r="M1642" s="292"/>
      <c r="N1642" s="292"/>
    </row>
    <row r="1643" spans="1:14" s="13" customFormat="1" ht="14.25" customHeight="1" hidden="1" outlineLevel="1">
      <c r="A1643" s="197"/>
      <c r="B1643" s="26" t="s">
        <v>248</v>
      </c>
      <c r="C1643" s="51" t="s">
        <v>382</v>
      </c>
      <c r="D1643" s="125">
        <v>80</v>
      </c>
      <c r="E1643" s="198">
        <v>75</v>
      </c>
      <c r="F1643" s="198">
        <v>75</v>
      </c>
      <c r="G1643" s="198">
        <v>0</v>
      </c>
      <c r="H1643" s="211">
        <v>0.5</v>
      </c>
      <c r="L1643" s="292"/>
      <c r="M1643" s="292"/>
      <c r="N1643" s="292"/>
    </row>
    <row r="1644" spans="1:14" s="13" customFormat="1" ht="14.25" customHeight="1" hidden="1" outlineLevel="1">
      <c r="A1644" s="197"/>
      <c r="B1644" s="26"/>
      <c r="C1644" s="51" t="s">
        <v>380</v>
      </c>
      <c r="D1644" s="125">
        <v>15</v>
      </c>
      <c r="E1644" s="198">
        <v>12</v>
      </c>
      <c r="F1644" s="198">
        <v>12</v>
      </c>
      <c r="G1644" s="198">
        <v>0</v>
      </c>
      <c r="H1644" s="211">
        <v>0.3</v>
      </c>
      <c r="L1644" s="292"/>
      <c r="M1644" s="292"/>
      <c r="N1644" s="292"/>
    </row>
    <row r="1645" spans="1:14" s="13" customFormat="1" ht="14.25" customHeight="1" hidden="1" outlineLevel="1">
      <c r="A1645" s="197"/>
      <c r="B1645" s="212" t="s">
        <v>98</v>
      </c>
      <c r="C1645" s="51" t="s">
        <v>691</v>
      </c>
      <c r="D1645" s="125">
        <v>38</v>
      </c>
      <c r="E1645" s="198">
        <v>38</v>
      </c>
      <c r="F1645" s="198">
        <v>38</v>
      </c>
      <c r="G1645" s="198"/>
      <c r="H1645" s="211">
        <v>0.5</v>
      </c>
      <c r="L1645" s="398"/>
      <c r="M1645" s="398"/>
      <c r="N1645" s="398"/>
    </row>
    <row r="1646" spans="1:14" s="13" customFormat="1" ht="14.25" customHeight="1" hidden="1" outlineLevel="1">
      <c r="A1646" s="201"/>
      <c r="B1646" s="444"/>
      <c r="C1646" s="40" t="s">
        <v>678</v>
      </c>
      <c r="D1646" s="129">
        <v>12</v>
      </c>
      <c r="E1646" s="157">
        <v>11</v>
      </c>
      <c r="F1646" s="157">
        <v>11</v>
      </c>
      <c r="G1646" s="157"/>
      <c r="H1646" s="158">
        <v>0.75</v>
      </c>
      <c r="L1646" s="292"/>
      <c r="M1646" s="292"/>
      <c r="N1646" s="292"/>
    </row>
    <row r="1647" spans="1:14" s="13" customFormat="1" ht="14.25" customHeight="1" collapsed="1">
      <c r="A1647" s="193" t="s">
        <v>323</v>
      </c>
      <c r="B1647" s="20" t="s">
        <v>751</v>
      </c>
      <c r="C1647" s="30"/>
      <c r="D1647" s="122">
        <f>SUM(D1648)</f>
        <v>107</v>
      </c>
      <c r="E1647" s="122">
        <f>SUM(E1648)</f>
        <v>102</v>
      </c>
      <c r="F1647" s="122">
        <f>SUM(F1648)</f>
        <v>102</v>
      </c>
      <c r="G1647" s="122">
        <f>SUM(G1648)</f>
        <v>0</v>
      </c>
      <c r="H1647" s="200"/>
      <c r="L1647" s="292"/>
      <c r="M1647" s="292"/>
      <c r="N1647" s="292"/>
    </row>
    <row r="1648" spans="1:14" s="13" customFormat="1" ht="14.25" customHeight="1" hidden="1" outlineLevel="1">
      <c r="A1648" s="201"/>
      <c r="B1648" s="44" t="s">
        <v>260</v>
      </c>
      <c r="C1648" s="40" t="s">
        <v>414</v>
      </c>
      <c r="D1648" s="129">
        <v>107</v>
      </c>
      <c r="E1648" s="157">
        <v>102</v>
      </c>
      <c r="F1648" s="157">
        <v>102</v>
      </c>
      <c r="G1648" s="157"/>
      <c r="H1648" s="158">
        <v>0.3</v>
      </c>
      <c r="L1648" s="398"/>
      <c r="M1648" s="398"/>
      <c r="N1648" s="398"/>
    </row>
    <row r="1649" spans="1:14" s="13" customFormat="1" ht="14.25" customHeight="1" collapsed="1">
      <c r="A1649" s="193" t="s">
        <v>324</v>
      </c>
      <c r="B1649" s="134" t="s">
        <v>85</v>
      </c>
      <c r="C1649" s="60"/>
      <c r="D1649" s="421">
        <f>SUM(D1650:D1664)</f>
        <v>4216</v>
      </c>
      <c r="E1649" s="421">
        <f>SUM(E1650:E1664)</f>
        <v>2774</v>
      </c>
      <c r="F1649" s="421">
        <f>SUM(F1650:F1664)</f>
        <v>1920</v>
      </c>
      <c r="G1649" s="421">
        <f>SUM(G1650:G1664)</f>
        <v>835</v>
      </c>
      <c r="H1649" s="132"/>
      <c r="L1649" s="292"/>
      <c r="M1649" s="292"/>
      <c r="N1649" s="292"/>
    </row>
    <row r="1650" spans="1:14" s="13" customFormat="1" ht="14.25" customHeight="1" hidden="1" outlineLevel="1">
      <c r="A1650" s="195"/>
      <c r="B1650" s="208" t="s">
        <v>194</v>
      </c>
      <c r="C1650" s="27" t="s">
        <v>402</v>
      </c>
      <c r="D1650" s="328">
        <v>38</v>
      </c>
      <c r="E1650" s="154">
        <v>38</v>
      </c>
      <c r="F1650" s="154">
        <v>38</v>
      </c>
      <c r="G1650" s="154">
        <v>0</v>
      </c>
      <c r="H1650" s="155">
        <v>0.6</v>
      </c>
      <c r="L1650" s="398"/>
      <c r="M1650" s="398"/>
      <c r="N1650" s="398"/>
    </row>
    <row r="1651" spans="1:14" s="13" customFormat="1" ht="14.25" customHeight="1" hidden="1" outlineLevel="1">
      <c r="A1651" s="195"/>
      <c r="B1651" s="208"/>
      <c r="C1651" s="27" t="s">
        <v>403</v>
      </c>
      <c r="D1651" s="328">
        <v>80</v>
      </c>
      <c r="E1651" s="154">
        <v>64</v>
      </c>
      <c r="F1651" s="154">
        <v>60</v>
      </c>
      <c r="G1651" s="154">
        <v>0</v>
      </c>
      <c r="H1651" s="155">
        <v>0.9</v>
      </c>
      <c r="L1651" s="292"/>
      <c r="M1651" s="292"/>
      <c r="N1651" s="292"/>
    </row>
    <row r="1652" spans="1:14" s="13" customFormat="1" ht="14.25" customHeight="1" hidden="1" outlineLevel="1">
      <c r="A1652" s="195"/>
      <c r="B1652" s="43"/>
      <c r="C1652" s="27" t="s">
        <v>381</v>
      </c>
      <c r="D1652" s="328">
        <v>470</v>
      </c>
      <c r="E1652" s="154">
        <v>406</v>
      </c>
      <c r="F1652" s="154">
        <v>0</v>
      </c>
      <c r="G1652" s="154">
        <v>406</v>
      </c>
      <c r="H1652" s="155">
        <v>1.4</v>
      </c>
      <c r="L1652" s="398"/>
      <c r="M1652" s="398"/>
      <c r="N1652" s="398"/>
    </row>
    <row r="1653" spans="1:14" s="13" customFormat="1" ht="14.25" customHeight="1" hidden="1" outlineLevel="1">
      <c r="A1653" s="195"/>
      <c r="B1653" s="43"/>
      <c r="C1653" s="27" t="s">
        <v>406</v>
      </c>
      <c r="D1653" s="328">
        <v>500</v>
      </c>
      <c r="E1653" s="154">
        <v>429</v>
      </c>
      <c r="F1653" s="154">
        <v>0</v>
      </c>
      <c r="G1653" s="154">
        <v>429</v>
      </c>
      <c r="H1653" s="190">
        <v>1.5720279720279722</v>
      </c>
      <c r="L1653" s="292"/>
      <c r="M1653" s="292"/>
      <c r="N1653" s="292"/>
    </row>
    <row r="1654" spans="1:14" s="13" customFormat="1" ht="14.25" customHeight="1" hidden="1" outlineLevel="1">
      <c r="A1654" s="195"/>
      <c r="B1654" s="43"/>
      <c r="C1654" s="27" t="s">
        <v>384</v>
      </c>
      <c r="D1654" s="328">
        <v>302</v>
      </c>
      <c r="E1654" s="154">
        <v>302</v>
      </c>
      <c r="F1654" s="154">
        <v>287</v>
      </c>
      <c r="G1654" s="154">
        <v>0</v>
      </c>
      <c r="H1654" s="155">
        <v>0.5</v>
      </c>
      <c r="L1654" s="292"/>
      <c r="M1654" s="292"/>
      <c r="N1654" s="292"/>
    </row>
    <row r="1655" spans="1:14" s="13" customFormat="1" ht="14.25" customHeight="1" hidden="1" outlineLevel="1">
      <c r="A1655" s="195"/>
      <c r="B1655" s="43" t="s">
        <v>260</v>
      </c>
      <c r="C1655" s="27" t="s">
        <v>413</v>
      </c>
      <c r="D1655" s="328">
        <v>24</v>
      </c>
      <c r="E1655" s="154">
        <v>24</v>
      </c>
      <c r="F1655" s="154">
        <v>24</v>
      </c>
      <c r="G1655" s="154"/>
      <c r="H1655" s="155">
        <v>0.6</v>
      </c>
      <c r="L1655" s="292"/>
      <c r="M1655" s="292"/>
      <c r="N1655" s="292"/>
    </row>
    <row r="1656" spans="1:14" s="13" customFormat="1" ht="14.25" customHeight="1" hidden="1" outlineLevel="1">
      <c r="A1656" s="195"/>
      <c r="B1656" s="43"/>
      <c r="C1656" s="27" t="s">
        <v>380</v>
      </c>
      <c r="D1656" s="328">
        <v>100</v>
      </c>
      <c r="E1656" s="154">
        <v>70</v>
      </c>
      <c r="F1656" s="154">
        <v>70</v>
      </c>
      <c r="G1656" s="154"/>
      <c r="H1656" s="155">
        <v>0.3</v>
      </c>
      <c r="L1656" s="395"/>
      <c r="M1656" s="395"/>
      <c r="N1656" s="395"/>
    </row>
    <row r="1657" spans="1:14" s="13" customFormat="1" ht="14.25" customHeight="1" hidden="1" outlineLevel="1">
      <c r="A1657" s="195"/>
      <c r="B1657" s="43"/>
      <c r="C1657" s="27" t="s">
        <v>373</v>
      </c>
      <c r="D1657" s="328">
        <v>360</v>
      </c>
      <c r="E1657" s="154">
        <v>360</v>
      </c>
      <c r="F1657" s="154">
        <v>360</v>
      </c>
      <c r="G1657" s="154"/>
      <c r="H1657" s="155">
        <v>1.5</v>
      </c>
      <c r="L1657" s="374"/>
      <c r="M1657" s="374"/>
      <c r="N1657" s="375"/>
    </row>
    <row r="1658" spans="1:14" s="13" customFormat="1" ht="14.25" customHeight="1" hidden="1" outlineLevel="1">
      <c r="A1658" s="195"/>
      <c r="B1658" s="26" t="s">
        <v>248</v>
      </c>
      <c r="C1658" s="27" t="s">
        <v>414</v>
      </c>
      <c r="D1658" s="328">
        <v>130</v>
      </c>
      <c r="E1658" s="154">
        <v>125</v>
      </c>
      <c r="F1658" s="154">
        <v>125</v>
      </c>
      <c r="G1658" s="154">
        <v>0</v>
      </c>
      <c r="H1658" s="155" t="s">
        <v>549</v>
      </c>
      <c r="L1658" s="380"/>
      <c r="M1658" s="380"/>
      <c r="N1658" s="380"/>
    </row>
    <row r="1659" spans="1:14" s="13" customFormat="1" ht="14.25" customHeight="1" hidden="1" outlineLevel="1">
      <c r="A1659" s="195"/>
      <c r="B1659" s="43"/>
      <c r="C1659" s="27" t="s">
        <v>413</v>
      </c>
      <c r="D1659" s="328">
        <v>2006</v>
      </c>
      <c r="E1659" s="154">
        <v>767</v>
      </c>
      <c r="F1659" s="154">
        <v>767</v>
      </c>
      <c r="G1659" s="154">
        <v>0</v>
      </c>
      <c r="H1659" s="155" t="s">
        <v>590</v>
      </c>
      <c r="L1659" s="374"/>
      <c r="M1659" s="374"/>
      <c r="N1659" s="375"/>
    </row>
    <row r="1660" spans="1:14" s="13" customFormat="1" ht="14.25" customHeight="1" hidden="1" outlineLevel="1">
      <c r="A1660" s="195"/>
      <c r="B1660" s="43"/>
      <c r="C1660" s="27" t="s">
        <v>402</v>
      </c>
      <c r="D1660" s="328">
        <v>40</v>
      </c>
      <c r="E1660" s="154">
        <v>30</v>
      </c>
      <c r="F1660" s="154">
        <v>30</v>
      </c>
      <c r="G1660" s="154">
        <v>0</v>
      </c>
      <c r="H1660" s="155" t="s">
        <v>562</v>
      </c>
      <c r="L1660" s="292"/>
      <c r="M1660" s="292"/>
      <c r="N1660" s="292"/>
    </row>
    <row r="1661" spans="1:14" s="13" customFormat="1" ht="14.25" customHeight="1" hidden="1" outlineLevel="1">
      <c r="A1661" s="195"/>
      <c r="B1661" s="43"/>
      <c r="C1661" s="27" t="s">
        <v>381</v>
      </c>
      <c r="D1661" s="328">
        <v>73</v>
      </c>
      <c r="E1661" s="154">
        <v>68</v>
      </c>
      <c r="F1661" s="154">
        <v>68</v>
      </c>
      <c r="G1661" s="154">
        <v>0</v>
      </c>
      <c r="H1661" s="155">
        <v>1.1</v>
      </c>
      <c r="L1661" s="398"/>
      <c r="M1661" s="398"/>
      <c r="N1661" s="398"/>
    </row>
    <row r="1662" spans="1:14" s="13" customFormat="1" ht="14.25" customHeight="1" hidden="1" outlineLevel="1">
      <c r="A1662" s="195"/>
      <c r="B1662" s="43"/>
      <c r="C1662" s="27" t="s">
        <v>406</v>
      </c>
      <c r="D1662" s="328">
        <v>16</v>
      </c>
      <c r="E1662" s="154">
        <v>14</v>
      </c>
      <c r="F1662" s="154">
        <v>14</v>
      </c>
      <c r="G1662" s="154">
        <v>0</v>
      </c>
      <c r="H1662" s="155">
        <v>1.2</v>
      </c>
      <c r="L1662" s="292"/>
      <c r="M1662" s="292"/>
      <c r="N1662" s="292"/>
    </row>
    <row r="1663" spans="1:14" s="13" customFormat="1" ht="14.25" customHeight="1" hidden="1" outlineLevel="1">
      <c r="A1663" s="197"/>
      <c r="B1663" s="306" t="s">
        <v>98</v>
      </c>
      <c r="C1663" s="51" t="s">
        <v>691</v>
      </c>
      <c r="D1663" s="125">
        <v>20</v>
      </c>
      <c r="E1663" s="198">
        <v>20</v>
      </c>
      <c r="F1663" s="198">
        <v>20</v>
      </c>
      <c r="G1663" s="198"/>
      <c r="H1663" s="211">
        <v>0.65</v>
      </c>
      <c r="L1663" s="395"/>
      <c r="M1663" s="395"/>
      <c r="N1663" s="395"/>
    </row>
    <row r="1664" spans="1:14" s="13" customFormat="1" ht="14.25" customHeight="1" hidden="1" outlineLevel="1">
      <c r="A1664" s="201"/>
      <c r="B1664" s="220"/>
      <c r="C1664" s="40" t="s">
        <v>677</v>
      </c>
      <c r="D1664" s="259">
        <v>57</v>
      </c>
      <c r="E1664" s="157">
        <v>57</v>
      </c>
      <c r="F1664" s="157">
        <v>57</v>
      </c>
      <c r="G1664" s="157"/>
      <c r="H1664" s="158">
        <v>1</v>
      </c>
      <c r="L1664" s="374"/>
      <c r="M1664" s="374"/>
      <c r="N1664" s="375"/>
    </row>
    <row r="1665" spans="1:14" s="13" customFormat="1" ht="14.25" customHeight="1" collapsed="1">
      <c r="A1665" s="193" t="s">
        <v>325</v>
      </c>
      <c r="B1665" s="20" t="s">
        <v>202</v>
      </c>
      <c r="C1665" s="30"/>
      <c r="D1665" s="281">
        <f>SUM(D1666:D1667)</f>
        <v>143</v>
      </c>
      <c r="E1665" s="281">
        <f>SUM(E1666:E1667)</f>
        <v>109</v>
      </c>
      <c r="F1665" s="281">
        <f>SUM(F1666:F1667)</f>
        <v>109</v>
      </c>
      <c r="G1665" s="281">
        <f>SUM(G1666:G1667)</f>
        <v>0</v>
      </c>
      <c r="H1665" s="200"/>
      <c r="L1665" s="398"/>
      <c r="M1665" s="398"/>
      <c r="N1665" s="398"/>
    </row>
    <row r="1666" spans="1:14" s="13" customFormat="1" ht="14.25" customHeight="1" hidden="1" outlineLevel="1">
      <c r="A1666" s="203"/>
      <c r="B1666" s="208" t="s">
        <v>194</v>
      </c>
      <c r="C1666" s="139" t="s">
        <v>413</v>
      </c>
      <c r="D1666" s="359">
        <v>83</v>
      </c>
      <c r="E1666" s="296">
        <v>83</v>
      </c>
      <c r="F1666" s="296">
        <v>83</v>
      </c>
      <c r="G1666" s="296">
        <v>0</v>
      </c>
      <c r="H1666" s="206">
        <v>0.7</v>
      </c>
      <c r="L1666" s="292"/>
      <c r="M1666" s="292"/>
      <c r="N1666" s="292"/>
    </row>
    <row r="1667" spans="1:14" s="13" customFormat="1" ht="14.25" customHeight="1" hidden="1" outlineLevel="1">
      <c r="A1667" s="201"/>
      <c r="B1667" s="39" t="s">
        <v>248</v>
      </c>
      <c r="C1667" s="40" t="s">
        <v>380</v>
      </c>
      <c r="D1667" s="259">
        <v>60</v>
      </c>
      <c r="E1667" s="157">
        <v>26</v>
      </c>
      <c r="F1667" s="157">
        <v>26</v>
      </c>
      <c r="G1667" s="157">
        <v>0</v>
      </c>
      <c r="H1667" s="158">
        <v>0.35</v>
      </c>
      <c r="L1667" s="398"/>
      <c r="M1667" s="398"/>
      <c r="N1667" s="398"/>
    </row>
    <row r="1668" spans="1:14" s="13" customFormat="1" ht="14.25" customHeight="1" collapsed="1">
      <c r="A1668" s="193" t="s">
        <v>326</v>
      </c>
      <c r="B1668" s="20" t="s">
        <v>253</v>
      </c>
      <c r="C1668" s="30"/>
      <c r="D1668" s="281">
        <f>SUM(D1669)</f>
        <v>290</v>
      </c>
      <c r="E1668" s="281">
        <f>SUM(E1669)</f>
        <v>244</v>
      </c>
      <c r="F1668" s="281">
        <f>SUM(F1669)</f>
        <v>244</v>
      </c>
      <c r="G1668" s="281">
        <f>SUM(G1669)</f>
        <v>0</v>
      </c>
      <c r="H1668" s="200"/>
      <c r="L1668" s="292"/>
      <c r="M1668" s="292"/>
      <c r="N1668" s="292"/>
    </row>
    <row r="1669" spans="1:14" s="13" customFormat="1" ht="14.25" customHeight="1" hidden="1" outlineLevel="1">
      <c r="A1669" s="201"/>
      <c r="B1669" s="39" t="s">
        <v>248</v>
      </c>
      <c r="C1669" s="40" t="s">
        <v>382</v>
      </c>
      <c r="D1669" s="259">
        <v>290</v>
      </c>
      <c r="E1669" s="157">
        <v>244</v>
      </c>
      <c r="F1669" s="157">
        <v>244</v>
      </c>
      <c r="G1669" s="157">
        <v>0</v>
      </c>
      <c r="H1669" s="158">
        <v>0.5</v>
      </c>
      <c r="L1669" s="398"/>
      <c r="M1669" s="398"/>
      <c r="N1669" s="398"/>
    </row>
    <row r="1670" spans="1:14" s="13" customFormat="1" ht="14.25" customHeight="1" collapsed="1">
      <c r="A1670" s="193" t="s">
        <v>327</v>
      </c>
      <c r="B1670" s="20" t="s">
        <v>233</v>
      </c>
      <c r="C1670" s="30"/>
      <c r="D1670" s="281">
        <f>SUM(D1671)</f>
        <v>24</v>
      </c>
      <c r="E1670" s="281">
        <f>SUM(E1671)</f>
        <v>18</v>
      </c>
      <c r="F1670" s="281">
        <f>SUM(F1671)</f>
        <v>18</v>
      </c>
      <c r="G1670" s="281">
        <f>SUM(G1671)</f>
        <v>0</v>
      </c>
      <c r="H1670" s="200"/>
      <c r="L1670" s="292"/>
      <c r="M1670" s="292"/>
      <c r="N1670" s="292"/>
    </row>
    <row r="1671" spans="1:14" s="13" customFormat="1" ht="14.25" customHeight="1" hidden="1" outlineLevel="1">
      <c r="A1671" s="201"/>
      <c r="B1671" s="39" t="s">
        <v>248</v>
      </c>
      <c r="C1671" s="40" t="s">
        <v>380</v>
      </c>
      <c r="D1671" s="259">
        <v>24</v>
      </c>
      <c r="E1671" s="157">
        <v>18</v>
      </c>
      <c r="F1671" s="157">
        <v>18</v>
      </c>
      <c r="G1671" s="157">
        <v>0</v>
      </c>
      <c r="H1671" s="158">
        <v>0.25</v>
      </c>
      <c r="L1671" s="398"/>
      <c r="M1671" s="398"/>
      <c r="N1671" s="398"/>
    </row>
    <row r="1672" spans="1:14" s="13" customFormat="1" ht="14.25" customHeight="1" collapsed="1">
      <c r="A1672" s="221" t="s">
        <v>328</v>
      </c>
      <c r="B1672" s="37" t="s">
        <v>181</v>
      </c>
      <c r="C1672" s="33"/>
      <c r="D1672" s="309">
        <f>SUM(D1673:D1675)</f>
        <v>167</v>
      </c>
      <c r="E1672" s="309">
        <f>SUM(E1673:E1675)</f>
        <v>162</v>
      </c>
      <c r="F1672" s="309">
        <f>SUM(F1673:F1675)</f>
        <v>110</v>
      </c>
      <c r="G1672" s="309">
        <f>SUM(G1673:G1675)</f>
        <v>52</v>
      </c>
      <c r="H1672" s="445"/>
      <c r="L1672" s="292"/>
      <c r="M1672" s="292"/>
      <c r="N1672" s="292"/>
    </row>
    <row r="1673" spans="1:14" s="13" customFormat="1" ht="14.25" customHeight="1" hidden="1" outlineLevel="1">
      <c r="A1673" s="387"/>
      <c r="B1673" s="347" t="s">
        <v>168</v>
      </c>
      <c r="C1673" s="139" t="s">
        <v>398</v>
      </c>
      <c r="D1673" s="359">
        <v>57</v>
      </c>
      <c r="E1673" s="296">
        <v>52</v>
      </c>
      <c r="F1673" s="296"/>
      <c r="G1673" s="296">
        <v>52</v>
      </c>
      <c r="H1673" s="357">
        <v>0.7</v>
      </c>
      <c r="L1673" s="175"/>
      <c r="M1673" s="175"/>
      <c r="N1673" s="175"/>
    </row>
    <row r="1674" spans="1:14" s="13" customFormat="1" ht="14.25" customHeight="1" hidden="1" outlineLevel="1">
      <c r="A1674" s="197"/>
      <c r="B1674" s="280" t="s">
        <v>180</v>
      </c>
      <c r="C1674" s="51" t="s">
        <v>382</v>
      </c>
      <c r="D1674" s="231">
        <v>50</v>
      </c>
      <c r="E1674" s="198">
        <v>50</v>
      </c>
      <c r="F1674" s="198">
        <v>50</v>
      </c>
      <c r="G1674" s="198"/>
      <c r="H1674" s="199">
        <v>0.4</v>
      </c>
      <c r="L1674" s="398"/>
      <c r="M1674" s="398"/>
      <c r="N1674" s="398"/>
    </row>
    <row r="1675" spans="1:14" s="13" customFormat="1" ht="14.25" customHeight="1" hidden="1" outlineLevel="1">
      <c r="A1675" s="195"/>
      <c r="B1675" s="43" t="s">
        <v>260</v>
      </c>
      <c r="C1675" s="27" t="s">
        <v>384</v>
      </c>
      <c r="D1675" s="224">
        <v>60</v>
      </c>
      <c r="E1675" s="154">
        <v>60</v>
      </c>
      <c r="F1675" s="154">
        <v>60</v>
      </c>
      <c r="G1675" s="154"/>
      <c r="H1675" s="190">
        <v>0.15</v>
      </c>
      <c r="L1675" s="292"/>
      <c r="M1675" s="292"/>
      <c r="N1675" s="292"/>
    </row>
    <row r="1676" spans="1:14" s="13" customFormat="1" ht="14.25" customHeight="1" collapsed="1">
      <c r="A1676" s="193" t="s">
        <v>329</v>
      </c>
      <c r="B1676" s="20" t="s">
        <v>353</v>
      </c>
      <c r="C1676" s="60"/>
      <c r="D1676" s="421">
        <f>SUM(D1677:D1677)</f>
        <v>130</v>
      </c>
      <c r="E1676" s="421">
        <f>SUM(E1677:E1677)</f>
        <v>85</v>
      </c>
      <c r="F1676" s="421">
        <f>SUM(F1677:F1677)</f>
        <v>85</v>
      </c>
      <c r="G1676" s="421">
        <f>SUM(G1677:G1677)</f>
        <v>0</v>
      </c>
      <c r="H1676" s="132"/>
      <c r="L1676" s="398"/>
      <c r="M1676" s="398"/>
      <c r="N1676" s="398"/>
    </row>
    <row r="1677" spans="1:14" s="13" customFormat="1" ht="14.25" customHeight="1" hidden="1" outlineLevel="1">
      <c r="A1677" s="195"/>
      <c r="B1677" s="196" t="s">
        <v>168</v>
      </c>
      <c r="C1677" s="416" t="s">
        <v>391</v>
      </c>
      <c r="D1677" s="328">
        <v>130</v>
      </c>
      <c r="E1677" s="328">
        <v>85</v>
      </c>
      <c r="F1677" s="328">
        <v>85</v>
      </c>
      <c r="G1677" s="327"/>
      <c r="H1677" s="262">
        <v>0.3</v>
      </c>
      <c r="L1677" s="292"/>
      <c r="M1677" s="292"/>
      <c r="N1677" s="292"/>
    </row>
    <row r="1678" spans="1:14" s="13" customFormat="1" ht="14.25" customHeight="1" collapsed="1">
      <c r="A1678" s="193" t="s">
        <v>331</v>
      </c>
      <c r="B1678" s="20" t="s">
        <v>268</v>
      </c>
      <c r="C1678" s="385"/>
      <c r="D1678" s="122">
        <f>SUM(D1679:D1680)</f>
        <v>70</v>
      </c>
      <c r="E1678" s="122">
        <f>SUM(E1679:E1680)</f>
        <v>70</v>
      </c>
      <c r="F1678" s="122">
        <f>SUM(F1679:F1680)</f>
        <v>70</v>
      </c>
      <c r="G1678" s="122">
        <f>SUM(G1679:G1680)</f>
        <v>0</v>
      </c>
      <c r="H1678" s="386"/>
      <c r="L1678" s="398"/>
      <c r="M1678" s="398"/>
      <c r="N1678" s="398"/>
    </row>
    <row r="1679" spans="1:14" s="13" customFormat="1" ht="14.25" customHeight="1" hidden="1" outlineLevel="1">
      <c r="A1679" s="203"/>
      <c r="B1679" s="230" t="s">
        <v>260</v>
      </c>
      <c r="C1679" s="166" t="s">
        <v>373</v>
      </c>
      <c r="D1679" s="321">
        <v>6</v>
      </c>
      <c r="E1679" s="321">
        <v>6</v>
      </c>
      <c r="F1679" s="321">
        <v>6</v>
      </c>
      <c r="G1679" s="320"/>
      <c r="H1679" s="382">
        <v>1.6</v>
      </c>
      <c r="L1679" s="292"/>
      <c r="M1679" s="292"/>
      <c r="N1679" s="292"/>
    </row>
    <row r="1680" spans="1:14" s="13" customFormat="1" ht="14.25" customHeight="1" hidden="1" outlineLevel="1">
      <c r="A1680" s="201"/>
      <c r="B1680" s="304"/>
      <c r="C1680" s="40" t="s">
        <v>367</v>
      </c>
      <c r="D1680" s="259">
        <v>64</v>
      </c>
      <c r="E1680" s="157">
        <v>64</v>
      </c>
      <c r="F1680" s="157">
        <v>64</v>
      </c>
      <c r="G1680" s="157"/>
      <c r="H1680" s="192">
        <v>1</v>
      </c>
      <c r="L1680" s="292"/>
      <c r="M1680" s="292"/>
      <c r="N1680" s="292"/>
    </row>
    <row r="1681" spans="1:14" s="13" customFormat="1" ht="14.25" customHeight="1" collapsed="1">
      <c r="A1681" s="203" t="s">
        <v>332</v>
      </c>
      <c r="B1681" s="233" t="s">
        <v>358</v>
      </c>
      <c r="C1681" s="139"/>
      <c r="D1681" s="354">
        <f>SUM(D1682)</f>
        <v>43</v>
      </c>
      <c r="E1681" s="354">
        <f>SUM(E1682)</f>
        <v>22</v>
      </c>
      <c r="F1681" s="354">
        <f>SUM(F1682)</f>
        <v>22</v>
      </c>
      <c r="G1681" s="354">
        <f>SUM(G1682)</f>
        <v>0</v>
      </c>
      <c r="H1681" s="357"/>
      <c r="L1681" s="292"/>
      <c r="M1681" s="292"/>
      <c r="N1681" s="292"/>
    </row>
    <row r="1682" spans="1:14" s="13" customFormat="1" ht="14.25" customHeight="1" hidden="1" outlineLevel="1">
      <c r="A1682" s="203"/>
      <c r="B1682" s="446" t="s">
        <v>168</v>
      </c>
      <c r="C1682" s="139" t="s">
        <v>391</v>
      </c>
      <c r="D1682" s="359">
        <v>43</v>
      </c>
      <c r="E1682" s="296">
        <v>22</v>
      </c>
      <c r="F1682" s="296">
        <v>22</v>
      </c>
      <c r="G1682" s="296"/>
      <c r="H1682" s="357">
        <v>0.3</v>
      </c>
      <c r="L1682" s="292"/>
      <c r="M1682" s="292"/>
      <c r="N1682" s="292"/>
    </row>
    <row r="1683" spans="1:14" s="13" customFormat="1" ht="14.25" customHeight="1" collapsed="1">
      <c r="A1683" s="193" t="s">
        <v>333</v>
      </c>
      <c r="B1683" s="134" t="s">
        <v>758</v>
      </c>
      <c r="C1683" s="60"/>
      <c r="D1683" s="421">
        <f>SUM(D1684)</f>
        <v>30</v>
      </c>
      <c r="E1683" s="421">
        <f>SUM(E1684)</f>
        <v>2</v>
      </c>
      <c r="F1683" s="421">
        <f>SUM(F1684)</f>
        <v>2</v>
      </c>
      <c r="G1683" s="421">
        <f>SUM(G1684)</f>
        <v>0</v>
      </c>
      <c r="H1683" s="132"/>
      <c r="L1683" s="292"/>
      <c r="M1683" s="292"/>
      <c r="N1683" s="292"/>
    </row>
    <row r="1684" spans="1:14" s="13" customFormat="1" ht="14.25" customHeight="1" hidden="1" outlineLevel="1">
      <c r="A1684" s="201"/>
      <c r="B1684" s="127" t="s">
        <v>98</v>
      </c>
      <c r="C1684" s="389" t="s">
        <v>663</v>
      </c>
      <c r="D1684" s="129">
        <v>30</v>
      </c>
      <c r="E1684" s="129">
        <v>2</v>
      </c>
      <c r="F1684" s="129">
        <v>2</v>
      </c>
      <c r="G1684" s="331"/>
      <c r="H1684" s="130">
        <v>0.95</v>
      </c>
      <c r="L1684" s="398"/>
      <c r="M1684" s="398"/>
      <c r="N1684" s="398"/>
    </row>
    <row r="1685" spans="1:14" s="13" customFormat="1" ht="14.25" customHeight="1" collapsed="1">
      <c r="A1685" s="193" t="s">
        <v>334</v>
      </c>
      <c r="B1685" s="20" t="s">
        <v>752</v>
      </c>
      <c r="C1685" s="30"/>
      <c r="D1685" s="281">
        <f>SUM(D1686)</f>
        <v>6</v>
      </c>
      <c r="E1685" s="281">
        <f>SUM(E1686)</f>
        <v>6</v>
      </c>
      <c r="F1685" s="281">
        <f>SUM(F1686)</f>
        <v>6</v>
      </c>
      <c r="G1685" s="281">
        <f>SUM(G1686)</f>
        <v>0</v>
      </c>
      <c r="H1685" s="186"/>
      <c r="L1685" s="292"/>
      <c r="M1685" s="292"/>
      <c r="N1685" s="292"/>
    </row>
    <row r="1686" spans="1:14" s="13" customFormat="1" ht="14.25" customHeight="1" hidden="1" outlineLevel="1">
      <c r="A1686" s="201"/>
      <c r="B1686" s="304" t="s">
        <v>260</v>
      </c>
      <c r="C1686" s="40" t="s">
        <v>402</v>
      </c>
      <c r="D1686" s="259">
        <v>6</v>
      </c>
      <c r="E1686" s="157">
        <v>6</v>
      </c>
      <c r="F1686" s="157">
        <v>6</v>
      </c>
      <c r="G1686" s="157"/>
      <c r="H1686" s="192">
        <v>0.6</v>
      </c>
      <c r="L1686" s="292"/>
      <c r="M1686" s="292"/>
      <c r="N1686" s="292"/>
    </row>
    <row r="1687" spans="1:14" s="13" customFormat="1" ht="14.25" customHeight="1" collapsed="1">
      <c r="A1687" s="193" t="s">
        <v>335</v>
      </c>
      <c r="B1687" s="20" t="s">
        <v>755</v>
      </c>
      <c r="C1687" s="30"/>
      <c r="D1687" s="281">
        <f>SUM(D1688)</f>
        <v>4</v>
      </c>
      <c r="E1687" s="281">
        <f>SUM(E1688)</f>
        <v>4</v>
      </c>
      <c r="F1687" s="281">
        <f>SUM(F1688)</f>
        <v>4</v>
      </c>
      <c r="G1687" s="281">
        <f>SUM(G1688)</f>
        <v>0</v>
      </c>
      <c r="H1687" s="186"/>
      <c r="L1687" s="292"/>
      <c r="M1687" s="292"/>
      <c r="N1687" s="292"/>
    </row>
    <row r="1688" spans="1:14" s="13" customFormat="1" ht="14.25" customHeight="1" hidden="1" outlineLevel="1">
      <c r="A1688" s="201"/>
      <c r="B1688" s="304" t="s">
        <v>260</v>
      </c>
      <c r="C1688" s="40" t="s">
        <v>402</v>
      </c>
      <c r="D1688" s="259">
        <v>4</v>
      </c>
      <c r="E1688" s="157">
        <v>4</v>
      </c>
      <c r="F1688" s="157">
        <v>4</v>
      </c>
      <c r="G1688" s="157"/>
      <c r="H1688" s="192">
        <v>0.4</v>
      </c>
      <c r="L1688" s="292"/>
      <c r="M1688" s="292"/>
      <c r="N1688" s="292"/>
    </row>
    <row r="1689" spans="1:14" s="13" customFormat="1" ht="14.25" customHeight="1" collapsed="1">
      <c r="A1689" s="193" t="s">
        <v>336</v>
      </c>
      <c r="B1689" s="20" t="s">
        <v>756</v>
      </c>
      <c r="C1689" s="30"/>
      <c r="D1689" s="281">
        <f>SUM(D1690)</f>
        <v>9</v>
      </c>
      <c r="E1689" s="281">
        <f>SUM(E1690)</f>
        <v>8</v>
      </c>
      <c r="F1689" s="281">
        <f>SUM(F1690)</f>
        <v>8</v>
      </c>
      <c r="G1689" s="281">
        <f>SUM(G1690)</f>
        <v>0</v>
      </c>
      <c r="H1689" s="186"/>
      <c r="L1689" s="395"/>
      <c r="M1689" s="395"/>
      <c r="N1689" s="395"/>
    </row>
    <row r="1690" spans="1:14" s="13" customFormat="1" ht="14.25" customHeight="1" hidden="1" outlineLevel="1">
      <c r="A1690" s="201"/>
      <c r="B1690" s="304" t="s">
        <v>260</v>
      </c>
      <c r="C1690" s="40" t="s">
        <v>402</v>
      </c>
      <c r="D1690" s="259">
        <v>9</v>
      </c>
      <c r="E1690" s="157">
        <v>8</v>
      </c>
      <c r="F1690" s="157">
        <v>8</v>
      </c>
      <c r="G1690" s="157"/>
      <c r="H1690" s="192">
        <v>0.4</v>
      </c>
      <c r="L1690" s="374"/>
      <c r="M1690" s="374"/>
      <c r="N1690" s="375"/>
    </row>
    <row r="1691" spans="1:14" s="13" customFormat="1" ht="14.25" customHeight="1" collapsed="1">
      <c r="A1691" s="193" t="s">
        <v>337</v>
      </c>
      <c r="B1691" s="20" t="s">
        <v>757</v>
      </c>
      <c r="C1691" s="30"/>
      <c r="D1691" s="281">
        <f>SUM(D1692:D1693)</f>
        <v>51</v>
      </c>
      <c r="E1691" s="281">
        <f>SUM(E1692:E1693)</f>
        <v>50</v>
      </c>
      <c r="F1691" s="281">
        <f>SUM(F1692:F1693)</f>
        <v>50</v>
      </c>
      <c r="G1691" s="281">
        <f>SUM(G1692:G1693)</f>
        <v>0</v>
      </c>
      <c r="H1691" s="186"/>
      <c r="L1691" s="395"/>
      <c r="M1691" s="395"/>
      <c r="N1691" s="395"/>
    </row>
    <row r="1692" spans="1:14" s="13" customFormat="1" ht="14.25" customHeight="1" hidden="1" outlineLevel="1">
      <c r="A1692" s="203"/>
      <c r="B1692" s="230" t="s">
        <v>260</v>
      </c>
      <c r="C1692" s="51" t="s">
        <v>402</v>
      </c>
      <c r="D1692" s="231">
        <v>6</v>
      </c>
      <c r="E1692" s="198">
        <v>5</v>
      </c>
      <c r="F1692" s="198">
        <v>5</v>
      </c>
      <c r="G1692" s="198"/>
      <c r="H1692" s="199">
        <v>0.4</v>
      </c>
      <c r="L1692" s="374"/>
      <c r="M1692" s="374"/>
      <c r="N1692" s="375"/>
    </row>
    <row r="1693" spans="1:14" s="13" customFormat="1" ht="14.25" customHeight="1" hidden="1" outlineLevel="1">
      <c r="A1693" s="201"/>
      <c r="B1693" s="304"/>
      <c r="C1693" s="447" t="s">
        <v>384</v>
      </c>
      <c r="D1693" s="220">
        <v>45</v>
      </c>
      <c r="E1693" s="220">
        <v>45</v>
      </c>
      <c r="F1693" s="220">
        <v>45</v>
      </c>
      <c r="G1693" s="220"/>
      <c r="H1693" s="379">
        <v>0.1</v>
      </c>
      <c r="L1693" s="448"/>
      <c r="M1693" s="448"/>
      <c r="N1693" s="448"/>
    </row>
    <row r="1694" spans="1:14" s="13" customFormat="1" ht="14.25" customHeight="1" collapsed="1">
      <c r="A1694" s="193" t="s">
        <v>338</v>
      </c>
      <c r="B1694" s="20" t="s">
        <v>753</v>
      </c>
      <c r="C1694" s="30"/>
      <c r="D1694" s="281">
        <f>SUM(D1695)</f>
        <v>11</v>
      </c>
      <c r="E1694" s="281">
        <f>SUM(E1695)</f>
        <v>9</v>
      </c>
      <c r="F1694" s="281">
        <f>SUM(F1695)</f>
        <v>9</v>
      </c>
      <c r="G1694" s="281">
        <f>SUM(G1695)</f>
        <v>0</v>
      </c>
      <c r="H1694" s="186"/>
      <c r="L1694" s="374"/>
      <c r="M1694" s="374"/>
      <c r="N1694" s="375"/>
    </row>
    <row r="1695" spans="1:14" s="13" customFormat="1" ht="14.25" customHeight="1" hidden="1" outlineLevel="1">
      <c r="A1695" s="201"/>
      <c r="B1695" s="304" t="s">
        <v>260</v>
      </c>
      <c r="C1695" s="40" t="s">
        <v>402</v>
      </c>
      <c r="D1695" s="259">
        <v>11</v>
      </c>
      <c r="E1695" s="157">
        <v>9</v>
      </c>
      <c r="F1695" s="157">
        <v>9</v>
      </c>
      <c r="G1695" s="157"/>
      <c r="H1695" s="192">
        <v>0.8</v>
      </c>
      <c r="L1695" s="448"/>
      <c r="M1695" s="448"/>
      <c r="N1695" s="448"/>
    </row>
    <row r="1696" spans="1:14" s="13" customFormat="1" ht="14.25" customHeight="1" collapsed="1">
      <c r="A1696" s="221" t="s">
        <v>339</v>
      </c>
      <c r="B1696" s="37" t="s">
        <v>754</v>
      </c>
      <c r="C1696" s="33"/>
      <c r="D1696" s="309">
        <f>SUM(D1697)</f>
        <v>2</v>
      </c>
      <c r="E1696" s="309">
        <f>SUM(E1697)</f>
        <v>2</v>
      </c>
      <c r="F1696" s="309">
        <f>SUM(F1697)</f>
        <v>2</v>
      </c>
      <c r="G1696" s="309">
        <f>SUM(G1697)</f>
        <v>0</v>
      </c>
      <c r="H1696" s="445"/>
      <c r="L1696" s="374"/>
      <c r="M1696" s="374"/>
      <c r="N1696" s="375"/>
    </row>
    <row r="1697" spans="1:14" s="13" customFormat="1" ht="14.25" customHeight="1" hidden="1" outlineLevel="1">
      <c r="A1697" s="201"/>
      <c r="B1697" s="304" t="s">
        <v>260</v>
      </c>
      <c r="C1697" s="40" t="s">
        <v>402</v>
      </c>
      <c r="D1697" s="259">
        <v>2</v>
      </c>
      <c r="E1697" s="157">
        <v>2</v>
      </c>
      <c r="F1697" s="157">
        <v>2</v>
      </c>
      <c r="G1697" s="157"/>
      <c r="H1697" s="192">
        <v>0.5</v>
      </c>
      <c r="L1697" s="448"/>
      <c r="M1697" s="448"/>
      <c r="N1697" s="448"/>
    </row>
    <row r="1698" spans="1:14" s="13" customFormat="1" ht="14.25" customHeight="1" collapsed="1">
      <c r="A1698" s="221" t="s">
        <v>340</v>
      </c>
      <c r="B1698" s="37" t="s">
        <v>186</v>
      </c>
      <c r="C1698" s="33"/>
      <c r="D1698" s="309">
        <f>SUM(D1699:D1703)</f>
        <v>1056</v>
      </c>
      <c r="E1698" s="309">
        <f>SUM(E1699:E1703)</f>
        <v>826</v>
      </c>
      <c r="F1698" s="309">
        <f>SUM(F1699:F1703)</f>
        <v>811</v>
      </c>
      <c r="G1698" s="309">
        <f>SUM(G1699:G1703)</f>
        <v>0</v>
      </c>
      <c r="H1698" s="445"/>
      <c r="L1698" s="374"/>
      <c r="M1698" s="374"/>
      <c r="N1698" s="375"/>
    </row>
    <row r="1699" spans="1:14" s="13" customFormat="1" ht="14.25" customHeight="1" hidden="1" outlineLevel="1">
      <c r="A1699" s="195"/>
      <c r="B1699" s="208" t="s">
        <v>194</v>
      </c>
      <c r="C1699" s="27" t="s">
        <v>384</v>
      </c>
      <c r="D1699" s="224">
        <v>302</v>
      </c>
      <c r="E1699" s="154">
        <v>302</v>
      </c>
      <c r="F1699" s="154">
        <v>287</v>
      </c>
      <c r="G1699" s="154">
        <v>0</v>
      </c>
      <c r="H1699" s="190">
        <v>0.5</v>
      </c>
      <c r="L1699" s="380"/>
      <c r="M1699" s="380"/>
      <c r="N1699" s="380"/>
    </row>
    <row r="1700" spans="1:14" s="13" customFormat="1" ht="14.25" customHeight="1" hidden="1" outlineLevel="1">
      <c r="A1700" s="195"/>
      <c r="B1700" s="43" t="s">
        <v>260</v>
      </c>
      <c r="C1700" s="27" t="s">
        <v>373</v>
      </c>
      <c r="D1700" s="224">
        <v>94</v>
      </c>
      <c r="E1700" s="154">
        <v>91</v>
      </c>
      <c r="F1700" s="154">
        <v>91</v>
      </c>
      <c r="G1700" s="154"/>
      <c r="H1700" s="190">
        <v>1.5</v>
      </c>
      <c r="L1700" s="374"/>
      <c r="M1700" s="374"/>
      <c r="N1700" s="375"/>
    </row>
    <row r="1701" spans="1:14" s="13" customFormat="1" ht="14.25" customHeight="1" hidden="1" outlineLevel="1">
      <c r="A1701" s="197"/>
      <c r="B1701" s="75"/>
      <c r="C1701" s="51" t="s">
        <v>372</v>
      </c>
      <c r="D1701" s="231">
        <v>330</v>
      </c>
      <c r="E1701" s="198">
        <v>314</v>
      </c>
      <c r="F1701" s="198">
        <v>314</v>
      </c>
      <c r="G1701" s="198"/>
      <c r="H1701" s="199">
        <v>0.8</v>
      </c>
      <c r="L1701" s="374"/>
      <c r="M1701" s="374"/>
      <c r="N1701" s="375"/>
    </row>
    <row r="1702" spans="1:14" s="13" customFormat="1" ht="14.25" customHeight="1" hidden="1" outlineLevel="1">
      <c r="A1702" s="197"/>
      <c r="B1702" s="59" t="s">
        <v>248</v>
      </c>
      <c r="C1702" s="51" t="s">
        <v>414</v>
      </c>
      <c r="D1702" s="231">
        <v>230</v>
      </c>
      <c r="E1702" s="198">
        <v>85</v>
      </c>
      <c r="F1702" s="198">
        <v>85</v>
      </c>
      <c r="G1702" s="198">
        <v>0</v>
      </c>
      <c r="H1702" s="199">
        <v>1.3</v>
      </c>
      <c r="L1702" s="395"/>
      <c r="M1702" s="395"/>
      <c r="N1702" s="395"/>
    </row>
    <row r="1703" spans="1:14" s="13" customFormat="1" ht="14.25" customHeight="1" hidden="1" outlineLevel="1">
      <c r="A1703" s="197"/>
      <c r="B1703" s="43"/>
      <c r="C1703" s="51" t="s">
        <v>413</v>
      </c>
      <c r="D1703" s="231">
        <v>100</v>
      </c>
      <c r="E1703" s="198">
        <v>34</v>
      </c>
      <c r="F1703" s="198">
        <v>34</v>
      </c>
      <c r="G1703" s="198">
        <v>0</v>
      </c>
      <c r="H1703" s="199">
        <v>1.5</v>
      </c>
      <c r="L1703" s="374"/>
      <c r="M1703" s="374"/>
      <c r="N1703" s="375"/>
    </row>
    <row r="1704" spans="1:14" s="13" customFormat="1" ht="14.25" customHeight="1" collapsed="1">
      <c r="A1704" s="193" t="s">
        <v>341</v>
      </c>
      <c r="B1704" s="20" t="s">
        <v>179</v>
      </c>
      <c r="C1704" s="30"/>
      <c r="D1704" s="281">
        <f>SUM(D1705:D1708)</f>
        <v>180</v>
      </c>
      <c r="E1704" s="281">
        <f>SUM(E1705:E1708)</f>
        <v>180</v>
      </c>
      <c r="F1704" s="281">
        <f>SUM(F1705:F1708)</f>
        <v>175</v>
      </c>
      <c r="G1704" s="281">
        <f>SUM(G1705:G1708)</f>
        <v>0</v>
      </c>
      <c r="H1704" s="186"/>
      <c r="L1704" s="380"/>
      <c r="M1704" s="380"/>
      <c r="N1704" s="380"/>
    </row>
    <row r="1705" spans="1:14" s="13" customFormat="1" ht="14.25" customHeight="1" hidden="1" outlineLevel="1">
      <c r="A1705" s="195"/>
      <c r="B1705" s="141" t="s">
        <v>180</v>
      </c>
      <c r="C1705" s="27" t="s">
        <v>382</v>
      </c>
      <c r="D1705" s="224">
        <v>85</v>
      </c>
      <c r="E1705" s="154">
        <v>85</v>
      </c>
      <c r="F1705" s="154">
        <v>85</v>
      </c>
      <c r="G1705" s="154"/>
      <c r="H1705" s="155">
        <v>1</v>
      </c>
      <c r="L1705" s="374"/>
      <c r="M1705" s="374"/>
      <c r="N1705" s="375"/>
    </row>
    <row r="1706" spans="1:14" s="13" customFormat="1" ht="14.25" customHeight="1" hidden="1" outlineLevel="1">
      <c r="A1706" s="195"/>
      <c r="B1706" s="208" t="s">
        <v>194</v>
      </c>
      <c r="C1706" s="27" t="s">
        <v>381</v>
      </c>
      <c r="D1706" s="224">
        <v>70</v>
      </c>
      <c r="E1706" s="154">
        <v>70</v>
      </c>
      <c r="F1706" s="154">
        <v>65</v>
      </c>
      <c r="G1706" s="154">
        <v>0</v>
      </c>
      <c r="H1706" s="155">
        <v>1</v>
      </c>
      <c r="L1706" s="408"/>
      <c r="M1706" s="408"/>
      <c r="N1706" s="408"/>
    </row>
    <row r="1707" spans="1:14" s="13" customFormat="1" ht="14.25" customHeight="1" hidden="1" outlineLevel="1">
      <c r="A1707" s="197"/>
      <c r="B1707" s="75" t="s">
        <v>260</v>
      </c>
      <c r="C1707" s="51" t="s">
        <v>408</v>
      </c>
      <c r="D1707" s="231">
        <v>20</v>
      </c>
      <c r="E1707" s="198">
        <v>20</v>
      </c>
      <c r="F1707" s="198">
        <v>20</v>
      </c>
      <c r="G1707" s="198"/>
      <c r="H1707" s="211">
        <v>0.8</v>
      </c>
      <c r="L1707" s="291"/>
      <c r="M1707" s="291"/>
      <c r="N1707" s="291"/>
    </row>
    <row r="1708" spans="1:14" s="13" customFormat="1" ht="14.25" customHeight="1" hidden="1" outlineLevel="1">
      <c r="A1708" s="201"/>
      <c r="B1708" s="39" t="s">
        <v>248</v>
      </c>
      <c r="C1708" s="40" t="s">
        <v>380</v>
      </c>
      <c r="D1708" s="259">
        <v>5</v>
      </c>
      <c r="E1708" s="157">
        <v>5</v>
      </c>
      <c r="F1708" s="157">
        <v>5</v>
      </c>
      <c r="G1708" s="157">
        <v>0</v>
      </c>
      <c r="H1708" s="158">
        <v>0.25</v>
      </c>
      <c r="L1708" s="291"/>
      <c r="M1708" s="291"/>
      <c r="N1708" s="291"/>
    </row>
    <row r="1709" spans="1:14" s="13" customFormat="1" ht="14.25" customHeight="1" collapsed="1">
      <c r="A1709" s="221" t="s">
        <v>343</v>
      </c>
      <c r="B1709" s="37" t="s">
        <v>56</v>
      </c>
      <c r="C1709" s="142"/>
      <c r="D1709" s="422">
        <f>SUM(D1710)</f>
        <v>30</v>
      </c>
      <c r="E1709" s="422">
        <f>SUM(E1710)</f>
        <v>4</v>
      </c>
      <c r="F1709" s="422">
        <f>SUM(F1710)</f>
        <v>4</v>
      </c>
      <c r="G1709" s="422">
        <f>SUM(G1710)</f>
        <v>0</v>
      </c>
      <c r="H1709" s="223"/>
      <c r="L1709" s="291"/>
      <c r="M1709" s="291"/>
      <c r="N1709" s="291"/>
    </row>
    <row r="1710" spans="1:14" s="13" customFormat="1" ht="14.25" customHeight="1" hidden="1" outlineLevel="1">
      <c r="A1710" s="201"/>
      <c r="B1710" s="127" t="s">
        <v>98</v>
      </c>
      <c r="C1710" s="389" t="s">
        <v>663</v>
      </c>
      <c r="D1710" s="129">
        <v>30</v>
      </c>
      <c r="E1710" s="129">
        <v>4</v>
      </c>
      <c r="F1710" s="129">
        <v>4</v>
      </c>
      <c r="G1710" s="331"/>
      <c r="H1710" s="130">
        <v>0.6</v>
      </c>
      <c r="L1710" s="291"/>
      <c r="M1710" s="291"/>
      <c r="N1710" s="291"/>
    </row>
    <row r="1711" spans="1:14" s="13" customFormat="1" ht="14.25" customHeight="1" collapsed="1">
      <c r="A1711" s="221" t="s">
        <v>344</v>
      </c>
      <c r="B1711" s="37" t="s">
        <v>57</v>
      </c>
      <c r="C1711" s="142"/>
      <c r="D1711" s="422">
        <f>SUM(D1712)</f>
        <v>30</v>
      </c>
      <c r="E1711" s="422">
        <f>SUM(E1712)</f>
        <v>10</v>
      </c>
      <c r="F1711" s="422">
        <f>SUM(F1712)</f>
        <v>10</v>
      </c>
      <c r="G1711" s="422">
        <f>SUM(G1712)</f>
        <v>0</v>
      </c>
      <c r="H1711" s="223"/>
      <c r="L1711" s="291"/>
      <c r="M1711" s="291"/>
      <c r="N1711" s="291"/>
    </row>
    <row r="1712" spans="1:14" s="13" customFormat="1" ht="14.25" customHeight="1" hidden="1" outlineLevel="1">
      <c r="A1712" s="201"/>
      <c r="B1712" s="127" t="s">
        <v>98</v>
      </c>
      <c r="C1712" s="389" t="s">
        <v>663</v>
      </c>
      <c r="D1712" s="129">
        <v>30</v>
      </c>
      <c r="E1712" s="129">
        <v>10</v>
      </c>
      <c r="F1712" s="129">
        <v>10</v>
      </c>
      <c r="G1712" s="331"/>
      <c r="H1712" s="130">
        <v>0.95</v>
      </c>
      <c r="L1712" s="291"/>
      <c r="M1712" s="291"/>
      <c r="N1712" s="291"/>
    </row>
    <row r="1713" spans="1:14" s="13" customFormat="1" ht="14.25" customHeight="1" collapsed="1">
      <c r="A1713" s="193" t="s">
        <v>345</v>
      </c>
      <c r="B1713" s="20" t="s">
        <v>163</v>
      </c>
      <c r="C1713" s="60"/>
      <c r="D1713" s="449">
        <f>SUM(D1714)</f>
        <v>150</v>
      </c>
      <c r="E1713" s="449">
        <f>SUM(E1714)</f>
        <v>40</v>
      </c>
      <c r="F1713" s="449">
        <f>SUM(F1714)</f>
        <v>40</v>
      </c>
      <c r="G1713" s="449">
        <f>SUM(G1714)</f>
        <v>0</v>
      </c>
      <c r="H1713" s="61"/>
      <c r="L1713" s="395"/>
      <c r="M1713" s="395"/>
      <c r="N1713" s="395"/>
    </row>
    <row r="1714" spans="1:14" s="13" customFormat="1" ht="14.25" customHeight="1" hidden="1" outlineLevel="1">
      <c r="A1714" s="201"/>
      <c r="B1714" s="39" t="s">
        <v>248</v>
      </c>
      <c r="C1714" s="389" t="s">
        <v>606</v>
      </c>
      <c r="D1714" s="129">
        <v>150</v>
      </c>
      <c r="E1714" s="129">
        <v>40</v>
      </c>
      <c r="F1714" s="129">
        <v>40</v>
      </c>
      <c r="G1714" s="331">
        <v>0</v>
      </c>
      <c r="H1714" s="130">
        <v>2.5</v>
      </c>
      <c r="L1714" s="374"/>
      <c r="M1714" s="374"/>
      <c r="N1714" s="375"/>
    </row>
    <row r="1715" spans="1:14" s="13" customFormat="1" ht="14.25" customHeight="1" collapsed="1">
      <c r="A1715" s="193" t="s">
        <v>346</v>
      </c>
      <c r="B1715" s="20" t="s">
        <v>246</v>
      </c>
      <c r="C1715" s="60"/>
      <c r="D1715" s="449">
        <f>SUM(D1716)</f>
        <v>150</v>
      </c>
      <c r="E1715" s="449">
        <f>SUM(E1716)</f>
        <v>87</v>
      </c>
      <c r="F1715" s="449">
        <f>SUM(F1716)</f>
        <v>87</v>
      </c>
      <c r="G1715" s="449">
        <f>SUM(G1716)</f>
        <v>0</v>
      </c>
      <c r="H1715" s="61"/>
      <c r="L1715" s="395"/>
      <c r="M1715" s="395"/>
      <c r="N1715" s="395"/>
    </row>
    <row r="1716" spans="1:14" s="13" customFormat="1" ht="14.25" customHeight="1" hidden="1" outlineLevel="1">
      <c r="A1716" s="201"/>
      <c r="B1716" s="39" t="s">
        <v>248</v>
      </c>
      <c r="C1716" s="389" t="s">
        <v>366</v>
      </c>
      <c r="D1716" s="129">
        <v>150</v>
      </c>
      <c r="E1716" s="129">
        <v>87</v>
      </c>
      <c r="F1716" s="129">
        <v>87</v>
      </c>
      <c r="G1716" s="331">
        <v>0</v>
      </c>
      <c r="H1716" s="130">
        <v>0.3</v>
      </c>
      <c r="L1716" s="374"/>
      <c r="M1716" s="374"/>
      <c r="N1716" s="375"/>
    </row>
    <row r="1717" spans="1:14" s="13" customFormat="1" ht="14.25" customHeight="1" collapsed="1">
      <c r="A1717" s="193" t="s">
        <v>347</v>
      </c>
      <c r="B1717" s="20" t="s">
        <v>239</v>
      </c>
      <c r="C1717" s="60"/>
      <c r="D1717" s="449">
        <f>SUM(D1718)</f>
        <v>60</v>
      </c>
      <c r="E1717" s="449">
        <f>SUM(E1718)</f>
        <v>60</v>
      </c>
      <c r="F1717" s="449">
        <f>SUM(F1718)</f>
        <v>60</v>
      </c>
      <c r="G1717" s="449">
        <f>SUM(G1718)</f>
        <v>0</v>
      </c>
      <c r="H1717" s="61"/>
      <c r="L1717" s="395"/>
      <c r="M1717" s="395"/>
      <c r="N1717" s="395"/>
    </row>
    <row r="1718" spans="1:14" s="13" customFormat="1" ht="14.25" customHeight="1" hidden="1" outlineLevel="1">
      <c r="A1718" s="201"/>
      <c r="B1718" s="44" t="s">
        <v>260</v>
      </c>
      <c r="C1718" s="389" t="s">
        <v>414</v>
      </c>
      <c r="D1718" s="129">
        <v>60</v>
      </c>
      <c r="E1718" s="129">
        <v>60</v>
      </c>
      <c r="F1718" s="129">
        <v>60</v>
      </c>
      <c r="G1718" s="331"/>
      <c r="H1718" s="130">
        <v>1</v>
      </c>
      <c r="L1718" s="374"/>
      <c r="M1718" s="374"/>
      <c r="N1718" s="375"/>
    </row>
    <row r="1719" spans="1:14" s="13" customFormat="1" ht="14.25" customHeight="1" collapsed="1">
      <c r="A1719" s="221" t="s">
        <v>350</v>
      </c>
      <c r="B1719" s="37" t="s">
        <v>164</v>
      </c>
      <c r="C1719" s="414"/>
      <c r="D1719" s="415">
        <f>SUM(D1720:D1721)</f>
        <v>58</v>
      </c>
      <c r="E1719" s="415">
        <f>SUM(E1720:E1721)</f>
        <v>48</v>
      </c>
      <c r="F1719" s="415">
        <f>SUM(F1720:F1721)</f>
        <v>48</v>
      </c>
      <c r="G1719" s="415">
        <f>SUM(G1720:G1721)</f>
        <v>0</v>
      </c>
      <c r="H1719" s="367"/>
      <c r="L1719" s="374"/>
      <c r="M1719" s="374"/>
      <c r="N1719" s="375"/>
    </row>
    <row r="1720" spans="1:14" s="13" customFormat="1" ht="14.25" customHeight="1" hidden="1" outlineLevel="1">
      <c r="A1720" s="203"/>
      <c r="B1720" s="26" t="s">
        <v>248</v>
      </c>
      <c r="C1720" s="166" t="s">
        <v>414</v>
      </c>
      <c r="D1720" s="321">
        <v>47</v>
      </c>
      <c r="E1720" s="321">
        <v>38</v>
      </c>
      <c r="F1720" s="321">
        <v>38</v>
      </c>
      <c r="G1720" s="320">
        <v>0</v>
      </c>
      <c r="H1720" s="382" t="s">
        <v>561</v>
      </c>
      <c r="L1720" s="374"/>
      <c r="M1720" s="374"/>
      <c r="N1720" s="375"/>
    </row>
    <row r="1721" spans="1:14" s="24" customFormat="1" ht="14.25" customHeight="1" hidden="1" outlineLevel="1">
      <c r="A1721" s="201"/>
      <c r="B1721" s="450"/>
      <c r="C1721" s="389" t="s">
        <v>380</v>
      </c>
      <c r="D1721" s="129">
        <v>11</v>
      </c>
      <c r="E1721" s="129">
        <v>10</v>
      </c>
      <c r="F1721" s="129">
        <v>10</v>
      </c>
      <c r="G1721" s="331">
        <v>0</v>
      </c>
      <c r="H1721" s="130">
        <v>0.3</v>
      </c>
      <c r="L1721" s="374"/>
      <c r="M1721" s="374"/>
      <c r="N1721" s="375"/>
    </row>
    <row r="1722" spans="1:14" s="13" customFormat="1" ht="14.25" customHeight="1" collapsed="1">
      <c r="A1722" s="221" t="s">
        <v>801</v>
      </c>
      <c r="B1722" s="37" t="s">
        <v>58</v>
      </c>
      <c r="C1722" s="142"/>
      <c r="D1722" s="422">
        <f>SUM(D1723)</f>
        <v>30</v>
      </c>
      <c r="E1722" s="422">
        <f>SUM(E1723)</f>
        <v>13</v>
      </c>
      <c r="F1722" s="422">
        <f>SUM(F1723)</f>
        <v>13</v>
      </c>
      <c r="G1722" s="422">
        <f>SUM(G1723)</f>
        <v>0</v>
      </c>
      <c r="H1722" s="223"/>
      <c r="L1722" s="380"/>
      <c r="M1722" s="380"/>
      <c r="N1722" s="380"/>
    </row>
    <row r="1723" spans="1:14" s="13" customFormat="1" ht="14.25" customHeight="1" hidden="1" outlineLevel="1">
      <c r="A1723" s="201"/>
      <c r="B1723" s="127" t="s">
        <v>98</v>
      </c>
      <c r="C1723" s="389" t="s">
        <v>663</v>
      </c>
      <c r="D1723" s="129">
        <v>30</v>
      </c>
      <c r="E1723" s="129">
        <v>13</v>
      </c>
      <c r="F1723" s="129">
        <v>13</v>
      </c>
      <c r="G1723" s="331"/>
      <c r="H1723" s="130">
        <v>1.2</v>
      </c>
      <c r="L1723" s="374"/>
      <c r="M1723" s="374"/>
      <c r="N1723" s="375"/>
    </row>
    <row r="1724" spans="1:14" s="13" customFormat="1" ht="14.25" customHeight="1" collapsed="1">
      <c r="A1724" s="221" t="s">
        <v>802</v>
      </c>
      <c r="B1724" s="37" t="s">
        <v>59</v>
      </c>
      <c r="C1724" s="414"/>
      <c r="D1724" s="415">
        <f>SUM(D1725)</f>
        <v>30</v>
      </c>
      <c r="E1724" s="415">
        <f>SUM(E1725)</f>
        <v>1</v>
      </c>
      <c r="F1724" s="415">
        <f>SUM(F1725)</f>
        <v>1</v>
      </c>
      <c r="G1724" s="415">
        <f>SUM(G1725)</f>
        <v>0</v>
      </c>
      <c r="H1724" s="367"/>
      <c r="L1724" s="374"/>
      <c r="M1724" s="374"/>
      <c r="N1724" s="375"/>
    </row>
    <row r="1725" spans="1:14" s="13" customFormat="1" ht="14.25" customHeight="1" hidden="1" outlineLevel="1">
      <c r="A1725" s="201"/>
      <c r="B1725" s="127" t="s">
        <v>98</v>
      </c>
      <c r="C1725" s="389" t="s">
        <v>663</v>
      </c>
      <c r="D1725" s="129">
        <v>30</v>
      </c>
      <c r="E1725" s="129">
        <v>1</v>
      </c>
      <c r="F1725" s="129">
        <v>1</v>
      </c>
      <c r="G1725" s="331"/>
      <c r="H1725" s="130">
        <v>0.95</v>
      </c>
      <c r="L1725" s="395"/>
      <c r="M1725" s="395"/>
      <c r="N1725" s="395"/>
    </row>
    <row r="1726" spans="1:14" s="13" customFormat="1" ht="14.25" customHeight="1" collapsed="1">
      <c r="A1726" s="36" t="s">
        <v>803</v>
      </c>
      <c r="B1726" s="37" t="s">
        <v>81</v>
      </c>
      <c r="C1726" s="142"/>
      <c r="D1726" s="222">
        <f>SUM(D1727:D1732)</f>
        <v>940</v>
      </c>
      <c r="E1726" s="222">
        <f>SUM(E1727:E1732)</f>
        <v>940</v>
      </c>
      <c r="F1726" s="222">
        <f>SUM(F1727:F1732)</f>
        <v>878</v>
      </c>
      <c r="G1726" s="222">
        <f>SUM(G1727:G1732)</f>
        <v>0</v>
      </c>
      <c r="H1726" s="223"/>
      <c r="L1726" s="374"/>
      <c r="M1726" s="374"/>
      <c r="N1726" s="375"/>
    </row>
    <row r="1727" spans="1:14" s="13" customFormat="1" ht="14.25" customHeight="1" hidden="1" outlineLevel="1">
      <c r="A1727" s="25"/>
      <c r="B1727" s="212" t="s">
        <v>98</v>
      </c>
      <c r="C1727" s="189" t="s">
        <v>688</v>
      </c>
      <c r="D1727" s="224">
        <v>130</v>
      </c>
      <c r="E1727" s="224">
        <v>130</v>
      </c>
      <c r="F1727" s="224">
        <v>130</v>
      </c>
      <c r="G1727" s="224"/>
      <c r="H1727" s="225">
        <v>0.7</v>
      </c>
      <c r="L1727" s="374"/>
      <c r="M1727" s="374"/>
      <c r="N1727" s="375"/>
    </row>
    <row r="1728" spans="1:14" s="13" customFormat="1" ht="14.25" customHeight="1" hidden="1" outlineLevel="1">
      <c r="A1728" s="25"/>
      <c r="B1728" s="43"/>
      <c r="C1728" s="189" t="s">
        <v>678</v>
      </c>
      <c r="D1728" s="224">
        <v>140</v>
      </c>
      <c r="E1728" s="224">
        <v>140</v>
      </c>
      <c r="F1728" s="224">
        <v>140</v>
      </c>
      <c r="G1728" s="224"/>
      <c r="H1728" s="225">
        <v>1.2</v>
      </c>
      <c r="L1728" s="395"/>
      <c r="M1728" s="395"/>
      <c r="N1728" s="395"/>
    </row>
    <row r="1729" spans="1:14" s="13" customFormat="1" ht="14.25" customHeight="1" hidden="1" outlineLevel="1">
      <c r="A1729" s="25"/>
      <c r="B1729" s="208" t="s">
        <v>194</v>
      </c>
      <c r="C1729" s="189" t="s">
        <v>384</v>
      </c>
      <c r="D1729" s="224">
        <v>112</v>
      </c>
      <c r="E1729" s="224">
        <v>112</v>
      </c>
      <c r="F1729" s="224">
        <v>106</v>
      </c>
      <c r="G1729" s="224">
        <v>0</v>
      </c>
      <c r="H1729" s="225">
        <v>0.3</v>
      </c>
      <c r="L1729" s="374"/>
      <c r="M1729" s="374"/>
      <c r="N1729" s="375"/>
    </row>
    <row r="1730" spans="1:14" s="13" customFormat="1" ht="14.25" customHeight="1" hidden="1" outlineLevel="1">
      <c r="A1730" s="25"/>
      <c r="B1730" s="43"/>
      <c r="C1730" s="189" t="s">
        <v>382</v>
      </c>
      <c r="D1730" s="224">
        <v>183</v>
      </c>
      <c r="E1730" s="224">
        <v>183</v>
      </c>
      <c r="F1730" s="224">
        <v>154</v>
      </c>
      <c r="G1730" s="224">
        <v>0</v>
      </c>
      <c r="H1730" s="225">
        <v>0.5</v>
      </c>
      <c r="L1730" s="408"/>
      <c r="M1730" s="408"/>
      <c r="N1730" s="408"/>
    </row>
    <row r="1731" spans="1:14" s="13" customFormat="1" ht="14.25" customHeight="1" hidden="1" outlineLevel="1">
      <c r="A1731" s="25"/>
      <c r="B1731" s="43"/>
      <c r="C1731" s="189" t="s">
        <v>366</v>
      </c>
      <c r="D1731" s="224">
        <v>95</v>
      </c>
      <c r="E1731" s="224">
        <v>95</v>
      </c>
      <c r="F1731" s="224">
        <v>76</v>
      </c>
      <c r="G1731" s="224">
        <v>0</v>
      </c>
      <c r="H1731" s="225">
        <v>0.6</v>
      </c>
      <c r="L1731" s="451"/>
      <c r="M1731" s="451"/>
      <c r="N1731" s="408"/>
    </row>
    <row r="1732" spans="1:14" s="13" customFormat="1" ht="14.25" customHeight="1" hidden="1" outlineLevel="1">
      <c r="A1732" s="38"/>
      <c r="B1732" s="44"/>
      <c r="C1732" s="128" t="s">
        <v>385</v>
      </c>
      <c r="D1732" s="259">
        <v>280</v>
      </c>
      <c r="E1732" s="259">
        <v>280</v>
      </c>
      <c r="F1732" s="259">
        <v>272</v>
      </c>
      <c r="G1732" s="259">
        <v>0</v>
      </c>
      <c r="H1732" s="260">
        <v>0.75</v>
      </c>
      <c r="L1732" s="380"/>
      <c r="M1732" s="380"/>
      <c r="N1732" s="380"/>
    </row>
    <row r="1733" spans="1:14" s="13" customFormat="1" ht="24.75" customHeight="1" collapsed="1">
      <c r="A1733" s="193" t="s">
        <v>804</v>
      </c>
      <c r="B1733" s="20" t="s">
        <v>101</v>
      </c>
      <c r="C1733" s="60"/>
      <c r="D1733" s="421">
        <f>SUM(D1734)</f>
        <v>30</v>
      </c>
      <c r="E1733" s="421">
        <f>SUM(E1734)</f>
        <v>2</v>
      </c>
      <c r="F1733" s="421">
        <f>SUM(F1734)</f>
        <v>2</v>
      </c>
      <c r="G1733" s="421">
        <f>SUM(G1734)</f>
        <v>0</v>
      </c>
      <c r="H1733" s="132"/>
      <c r="L1733" s="451"/>
      <c r="M1733" s="451"/>
      <c r="N1733" s="451"/>
    </row>
    <row r="1734" spans="1:14" s="13" customFormat="1" ht="14.25" customHeight="1" hidden="1" outlineLevel="1">
      <c r="A1734" s="201"/>
      <c r="B1734" s="127" t="s">
        <v>98</v>
      </c>
      <c r="C1734" s="389" t="s">
        <v>663</v>
      </c>
      <c r="D1734" s="129">
        <v>30</v>
      </c>
      <c r="E1734" s="129">
        <v>2</v>
      </c>
      <c r="F1734" s="129">
        <v>2</v>
      </c>
      <c r="G1734" s="331"/>
      <c r="H1734" s="130">
        <v>1.35</v>
      </c>
      <c r="L1734" s="380"/>
      <c r="M1734" s="380"/>
      <c r="N1734" s="380"/>
    </row>
    <row r="1735" spans="1:14" s="13" customFormat="1" ht="14.25" customHeight="1" collapsed="1">
      <c r="A1735" s="193" t="s">
        <v>805</v>
      </c>
      <c r="B1735" s="20" t="s">
        <v>60</v>
      </c>
      <c r="C1735" s="60"/>
      <c r="D1735" s="421">
        <f>SUM(D1736)</f>
        <v>30</v>
      </c>
      <c r="E1735" s="421">
        <f>SUM(E1736)</f>
        <v>2</v>
      </c>
      <c r="F1735" s="421">
        <f>SUM(F1736)</f>
        <v>2</v>
      </c>
      <c r="G1735" s="421">
        <f>SUM(G1736)</f>
        <v>0</v>
      </c>
      <c r="H1735" s="132"/>
      <c r="L1735" s="451"/>
      <c r="M1735" s="451"/>
      <c r="N1735" s="451"/>
    </row>
    <row r="1736" spans="1:14" s="13" customFormat="1" ht="14.25" customHeight="1" hidden="1" outlineLevel="1">
      <c r="A1736" s="201"/>
      <c r="B1736" s="127" t="s">
        <v>98</v>
      </c>
      <c r="C1736" s="389" t="s">
        <v>663</v>
      </c>
      <c r="D1736" s="129">
        <v>30</v>
      </c>
      <c r="E1736" s="129">
        <v>2</v>
      </c>
      <c r="F1736" s="129">
        <v>2</v>
      </c>
      <c r="G1736" s="331"/>
      <c r="H1736" s="130">
        <v>1.35</v>
      </c>
      <c r="L1736" s="423"/>
      <c r="M1736" s="423"/>
      <c r="N1736" s="423"/>
    </row>
    <row r="1737" spans="1:14" s="13" customFormat="1" ht="14.25" customHeight="1" collapsed="1">
      <c r="A1737" s="221" t="s">
        <v>806</v>
      </c>
      <c r="B1737" s="37" t="s">
        <v>132</v>
      </c>
      <c r="C1737" s="142"/>
      <c r="D1737" s="422">
        <f>SUM(D1738:D1741)</f>
        <v>940</v>
      </c>
      <c r="E1737" s="422">
        <f>SUM(E1738:E1741)</f>
        <v>738</v>
      </c>
      <c r="F1737" s="422">
        <f>SUM(F1738:F1741)</f>
        <v>738</v>
      </c>
      <c r="G1737" s="422">
        <f>SUM(G1738:G1741)</f>
        <v>0</v>
      </c>
      <c r="H1737" s="223"/>
      <c r="L1737" s="292"/>
      <c r="M1737" s="292"/>
      <c r="N1737" s="292"/>
    </row>
    <row r="1738" spans="1:13" s="13" customFormat="1" ht="14.25" customHeight="1" hidden="1" outlineLevel="1">
      <c r="A1738" s="195"/>
      <c r="B1738" s="196" t="s">
        <v>168</v>
      </c>
      <c r="C1738" s="416" t="s">
        <v>373</v>
      </c>
      <c r="D1738" s="328">
        <v>130</v>
      </c>
      <c r="E1738" s="328">
        <v>101</v>
      </c>
      <c r="F1738" s="328">
        <v>101</v>
      </c>
      <c r="G1738" s="327"/>
      <c r="H1738" s="262">
        <v>1.4</v>
      </c>
      <c r="L1738" s="113"/>
      <c r="M1738" s="113"/>
    </row>
    <row r="1739" spans="1:8" s="13" customFormat="1" ht="14.25" customHeight="1" hidden="1" outlineLevel="1">
      <c r="A1739" s="195"/>
      <c r="B1739" s="43" t="s">
        <v>260</v>
      </c>
      <c r="C1739" s="416" t="s">
        <v>414</v>
      </c>
      <c r="D1739" s="328">
        <v>150</v>
      </c>
      <c r="E1739" s="328">
        <v>147</v>
      </c>
      <c r="F1739" s="328">
        <v>147</v>
      </c>
      <c r="G1739" s="327"/>
      <c r="H1739" s="262">
        <v>0.4</v>
      </c>
    </row>
    <row r="1740" spans="1:8" s="13" customFormat="1" ht="14.25" customHeight="1" hidden="1" outlineLevel="1">
      <c r="A1740" s="197"/>
      <c r="B1740" s="75"/>
      <c r="C1740" s="417" t="s">
        <v>396</v>
      </c>
      <c r="D1740" s="125">
        <v>480</v>
      </c>
      <c r="E1740" s="125">
        <v>480</v>
      </c>
      <c r="F1740" s="125">
        <v>480</v>
      </c>
      <c r="G1740" s="418"/>
      <c r="H1740" s="126">
        <v>1.05</v>
      </c>
    </row>
    <row r="1741" spans="1:8" s="13" customFormat="1" ht="14.25" customHeight="1" hidden="1" outlineLevel="1">
      <c r="A1741" s="201"/>
      <c r="B1741" s="39" t="s">
        <v>248</v>
      </c>
      <c r="C1741" s="389" t="s">
        <v>381</v>
      </c>
      <c r="D1741" s="129">
        <v>180</v>
      </c>
      <c r="E1741" s="129">
        <v>10</v>
      </c>
      <c r="F1741" s="129">
        <v>10</v>
      </c>
      <c r="G1741" s="331">
        <v>0</v>
      </c>
      <c r="H1741" s="130">
        <v>1</v>
      </c>
    </row>
    <row r="1742" spans="1:8" s="13" customFormat="1" ht="14.25" customHeight="1" collapsed="1">
      <c r="A1742" s="255" t="s">
        <v>807</v>
      </c>
      <c r="B1742" s="234" t="s">
        <v>267</v>
      </c>
      <c r="C1742" s="412"/>
      <c r="D1742" s="413">
        <f>SUM(D1743:D1744)</f>
        <v>235</v>
      </c>
      <c r="E1742" s="413">
        <f>SUM(E1743:E1744)</f>
        <v>234</v>
      </c>
      <c r="F1742" s="413">
        <f>SUM(F1743:F1744)</f>
        <v>234</v>
      </c>
      <c r="G1742" s="413">
        <f>SUM(G1743:G1744)</f>
        <v>0</v>
      </c>
      <c r="H1742" s="443"/>
    </row>
    <row r="1743" spans="1:8" s="13" customFormat="1" ht="14.25" customHeight="1" hidden="1" outlineLevel="1">
      <c r="A1743" s="195"/>
      <c r="B1743" s="43" t="s">
        <v>260</v>
      </c>
      <c r="C1743" s="416" t="s">
        <v>413</v>
      </c>
      <c r="D1743" s="328">
        <v>15</v>
      </c>
      <c r="E1743" s="328">
        <v>14</v>
      </c>
      <c r="F1743" s="328">
        <v>14</v>
      </c>
      <c r="G1743" s="327"/>
      <c r="H1743" s="262">
        <v>0.2</v>
      </c>
    </row>
    <row r="1744" spans="1:8" s="13" customFormat="1" ht="14.25" customHeight="1" hidden="1" outlineLevel="1">
      <c r="A1744" s="201"/>
      <c r="B1744" s="127" t="s">
        <v>98</v>
      </c>
      <c r="C1744" s="389" t="s">
        <v>677</v>
      </c>
      <c r="D1744" s="129">
        <v>220</v>
      </c>
      <c r="E1744" s="129">
        <v>220</v>
      </c>
      <c r="F1744" s="129">
        <v>220</v>
      </c>
      <c r="G1744" s="331"/>
      <c r="H1744" s="130">
        <v>0.5</v>
      </c>
    </row>
    <row r="1745" spans="1:8" s="13" customFormat="1" ht="14.25" customHeight="1" collapsed="1">
      <c r="A1745" s="193" t="s">
        <v>808</v>
      </c>
      <c r="B1745" s="20" t="s">
        <v>133</v>
      </c>
      <c r="C1745" s="60"/>
      <c r="D1745" s="421">
        <f>SUM(D1746:D1747)</f>
        <v>439</v>
      </c>
      <c r="E1745" s="421">
        <f>SUM(E1746:E1747)</f>
        <v>370</v>
      </c>
      <c r="F1745" s="421">
        <f>SUM(F1746:F1747)</f>
        <v>370</v>
      </c>
      <c r="G1745" s="421">
        <f>SUM(G1746:G1747)</f>
        <v>0</v>
      </c>
      <c r="H1745" s="132"/>
    </row>
    <row r="1746" spans="1:8" s="13" customFormat="1" ht="14.25" customHeight="1" hidden="1" outlineLevel="1">
      <c r="A1746" s="197"/>
      <c r="B1746" s="238" t="s">
        <v>168</v>
      </c>
      <c r="C1746" s="417" t="s">
        <v>374</v>
      </c>
      <c r="D1746" s="125">
        <v>369</v>
      </c>
      <c r="E1746" s="125">
        <v>300</v>
      </c>
      <c r="F1746" s="125">
        <v>300</v>
      </c>
      <c r="G1746" s="418"/>
      <c r="H1746" s="126">
        <v>0.2</v>
      </c>
    </row>
    <row r="1747" spans="1:8" s="13" customFormat="1" ht="14.25" customHeight="1" hidden="1" outlineLevel="1">
      <c r="A1747" s="201"/>
      <c r="B1747" s="44" t="s">
        <v>260</v>
      </c>
      <c r="C1747" s="389" t="s">
        <v>367</v>
      </c>
      <c r="D1747" s="129">
        <v>70</v>
      </c>
      <c r="E1747" s="129">
        <v>70</v>
      </c>
      <c r="F1747" s="129">
        <v>70</v>
      </c>
      <c r="G1747" s="331"/>
      <c r="H1747" s="130">
        <v>0.5</v>
      </c>
    </row>
    <row r="1748" spans="1:8" s="13" customFormat="1" ht="14.25" customHeight="1" collapsed="1">
      <c r="A1748" s="193" t="s">
        <v>810</v>
      </c>
      <c r="B1748" s="134" t="s">
        <v>100</v>
      </c>
      <c r="C1748" s="60"/>
      <c r="D1748" s="421">
        <f>SUM(D1749)</f>
        <v>30</v>
      </c>
      <c r="E1748" s="421">
        <f>SUM(E1749)</f>
        <v>22</v>
      </c>
      <c r="F1748" s="421">
        <f>SUM(F1749)</f>
        <v>22</v>
      </c>
      <c r="G1748" s="421">
        <f>SUM(G1749)</f>
        <v>0</v>
      </c>
      <c r="H1748" s="132"/>
    </row>
    <row r="1749" spans="1:8" s="13" customFormat="1" ht="14.25" customHeight="1" hidden="1" outlineLevel="1">
      <c r="A1749" s="201"/>
      <c r="B1749" s="127" t="s">
        <v>98</v>
      </c>
      <c r="C1749" s="389" t="s">
        <v>663</v>
      </c>
      <c r="D1749" s="129">
        <v>30</v>
      </c>
      <c r="E1749" s="129">
        <v>22</v>
      </c>
      <c r="F1749" s="129">
        <v>22</v>
      </c>
      <c r="G1749" s="331"/>
      <c r="H1749" s="130">
        <v>0.95</v>
      </c>
    </row>
    <row r="1750" spans="1:8" s="13" customFormat="1" ht="14.25" customHeight="1" collapsed="1">
      <c r="A1750" s="193" t="s">
        <v>811</v>
      </c>
      <c r="B1750" s="134" t="s">
        <v>86</v>
      </c>
      <c r="C1750" s="60"/>
      <c r="D1750" s="131">
        <f>SUM(D1751)</f>
        <v>20</v>
      </c>
      <c r="E1750" s="131">
        <f>SUM(E1751)</f>
        <v>20</v>
      </c>
      <c r="F1750" s="131">
        <f>SUM(F1751)</f>
        <v>20</v>
      </c>
      <c r="G1750" s="131">
        <f>SUM(G1751)</f>
        <v>0</v>
      </c>
      <c r="H1750" s="132"/>
    </row>
    <row r="1751" spans="1:8" s="13" customFormat="1" ht="14.25" customHeight="1" hidden="1" outlineLevel="1">
      <c r="A1751" s="201"/>
      <c r="B1751" s="137" t="s">
        <v>98</v>
      </c>
      <c r="C1751" s="447" t="s">
        <v>691</v>
      </c>
      <c r="D1751" s="248">
        <v>20</v>
      </c>
      <c r="E1751" s="248">
        <v>20</v>
      </c>
      <c r="F1751" s="248">
        <v>20</v>
      </c>
      <c r="G1751" s="452"/>
      <c r="H1751" s="249">
        <v>0.65</v>
      </c>
    </row>
    <row r="1752" spans="1:8" s="13" customFormat="1" ht="14.25" customHeight="1" collapsed="1">
      <c r="A1752" s="193" t="s">
        <v>812</v>
      </c>
      <c r="B1752" s="20" t="s">
        <v>759</v>
      </c>
      <c r="C1752" s="385"/>
      <c r="D1752" s="122">
        <f>SUM(D1753)</f>
        <v>165</v>
      </c>
      <c r="E1752" s="122">
        <f>SUM(E1753)</f>
        <v>154</v>
      </c>
      <c r="F1752" s="122">
        <f>SUM(F1753)</f>
        <v>154</v>
      </c>
      <c r="G1752" s="122">
        <f>SUM(G1753)</f>
        <v>0</v>
      </c>
      <c r="H1752" s="386"/>
    </row>
    <row r="1753" spans="1:8" s="13" customFormat="1" ht="14.25" customHeight="1" hidden="1" outlineLevel="1">
      <c r="A1753" s="197"/>
      <c r="B1753" s="286" t="s">
        <v>260</v>
      </c>
      <c r="C1753" s="453" t="s">
        <v>402</v>
      </c>
      <c r="D1753" s="251">
        <v>165</v>
      </c>
      <c r="E1753" s="251">
        <v>154</v>
      </c>
      <c r="F1753" s="251">
        <v>154</v>
      </c>
      <c r="G1753" s="251"/>
      <c r="H1753" s="252"/>
    </row>
    <row r="1754" spans="1:8" s="13" customFormat="1" ht="14.25" customHeight="1" collapsed="1">
      <c r="A1754" s="193" t="s">
        <v>813</v>
      </c>
      <c r="B1754" s="20" t="s">
        <v>760</v>
      </c>
      <c r="C1754" s="385"/>
      <c r="D1754" s="122">
        <f>SUM(D1755)</f>
        <v>134</v>
      </c>
      <c r="E1754" s="122">
        <f>SUM(E1755)</f>
        <v>134</v>
      </c>
      <c r="F1754" s="122">
        <f>SUM(F1755)</f>
        <v>134</v>
      </c>
      <c r="G1754" s="122">
        <f>SUM(G1755)</f>
        <v>0</v>
      </c>
      <c r="H1754" s="386"/>
    </row>
    <row r="1755" spans="1:8" s="13" customFormat="1" ht="14.25" customHeight="1" hidden="1" outlineLevel="1">
      <c r="A1755" s="201"/>
      <c r="B1755" s="343" t="s">
        <v>260</v>
      </c>
      <c r="C1755" s="447" t="s">
        <v>402</v>
      </c>
      <c r="D1755" s="248">
        <v>134</v>
      </c>
      <c r="E1755" s="248">
        <v>134</v>
      </c>
      <c r="F1755" s="248">
        <v>134</v>
      </c>
      <c r="G1755" s="248"/>
      <c r="H1755" s="249"/>
    </row>
    <row r="1756" spans="1:8" s="13" customFormat="1" ht="14.25" customHeight="1" collapsed="1" thickBot="1">
      <c r="A1756" s="193" t="s">
        <v>815</v>
      </c>
      <c r="B1756" s="20" t="s">
        <v>636</v>
      </c>
      <c r="C1756" s="30"/>
      <c r="D1756" s="430">
        <f>SUM(D1757)</f>
        <v>1814</v>
      </c>
      <c r="E1756" s="430">
        <f>SUM(E1757)</f>
        <v>640</v>
      </c>
      <c r="F1756" s="430">
        <f>SUM(F1757)</f>
        <v>640</v>
      </c>
      <c r="G1756" s="430">
        <f>SUM(G1757)</f>
        <v>0</v>
      </c>
      <c r="H1756" s="200"/>
    </row>
    <row r="1757" spans="1:8" s="13" customFormat="1" ht="14.25" customHeight="1" hidden="1" outlineLevel="1" thickBot="1">
      <c r="A1757" s="454"/>
      <c r="B1757" s="39" t="s">
        <v>248</v>
      </c>
      <c r="C1757" s="148" t="s">
        <v>381</v>
      </c>
      <c r="D1757" s="455">
        <v>1814</v>
      </c>
      <c r="E1757" s="456">
        <v>640</v>
      </c>
      <c r="F1757" s="456">
        <v>640</v>
      </c>
      <c r="G1757" s="456">
        <v>0</v>
      </c>
      <c r="H1757" s="457">
        <v>1</v>
      </c>
    </row>
    <row r="1758" spans="1:11" s="13" customFormat="1" ht="14.25" customHeight="1" collapsed="1" thickBot="1">
      <c r="A1758" s="66"/>
      <c r="B1758" s="67" t="s">
        <v>249</v>
      </c>
      <c r="C1758" s="317"/>
      <c r="D1758" s="151">
        <f>D1488+D1490+D1493+D1495+D1497+D1500+D1502+D1508+D1512+D1514+D1516+D1522+D1524+D1526+D1529+D1531+D1549+D1560+D1562+D1564+D1566+D1570+D1572+D1574+D1581+D1583+D1586+D1588+D1590+D1592+D1596+D1598+D1613+D1615+D1617+D1620+D1622+D1632+D1638+D1640+D1647+D1649+D1665+D1668+D1670+D1672+D1676+D1678+D1681+D1683+D1685+D1687+D1689+D1691+D1694+D1696+D1698+D1704+D1709+D1711+D1713+D1715+D1717+D1719+D1722+D1724+D1726+D1733+D1735+D1737+D1742+D1745+D1748+D1750+D1752+D1754+D1756</f>
        <v>31483</v>
      </c>
      <c r="E1758" s="151">
        <f>E1488+E1490+E1493+E1495+E1497+E1500+E1502+E1508+E1512+E1514+E1516+E1522+E1524+E1526+E1529+E1531+E1549+E1560+E1562+E1564+E1566+E1570+E1572+E1574+E1581+E1583+E1586+E1588+E1590+E1592+E1596+E1598+E1613+E1615+E1617+E1620+E1622+E1632+E1638+E1640+E1647+E1649+E1665+E1668+E1670+E1672+E1676+E1678+E1681+E1683+E1685+E1687+E1689+E1691+E1694+E1696+E1698+E1704+E1709+E1711+E1713+E1715+E1717+E1719+E1722+E1724+E1726+E1733+E1735+E1737+E1742+E1745+E1748+E1750+E1752+E1754+E1756</f>
        <v>22912</v>
      </c>
      <c r="F1758" s="151">
        <f>F1488+F1490+F1493+F1495+F1497+F1500+F1502+F1508+F1512+F1514+F1516+F1522+F1524+F1526+F1529+F1531+F1549+F1560+F1562+F1564+F1566+F1570+F1572+F1574+F1581+F1583+F1586+F1588+F1590+F1592+F1596+F1598+F1613+F1615+F1617+F1620+F1622+F1632+F1638+F1640+F1647+F1649+F1665+F1668+F1670+F1672+F1676+F1678+F1681+F1683+F1685+F1687+F1689+F1691+F1694+F1696+F1698+F1704+F1709+F1711+F1713+F1715+F1717+F1719+F1722+F1724+F1726+F1733+F1735+F1737+F1742+F1745+F1748+F1750+F1752+F1754+F1756</f>
        <v>21518</v>
      </c>
      <c r="G1758" s="151">
        <f>G1488+G1490+G1493+G1495+G1497+G1500+G1502+G1508+G1512+G1514+G1516+G1522+G1524+G1526+G1529+G1531+G1549+G1560+G1562+G1564+G1566+G1570+G1572+G1574+G1581+G1583+G1586+G1588+G1590+G1592+G1596+G1598+G1613+G1615+G1617+G1620+G1622+G1632+G1638+G1640+G1647+G1649+G1665+G1668+G1670+G1672+G1676+G1678+G1681+G1683+G1685+G1687+G1689+G1691+G1694+G1696+G1698+G1704+G1709+G1711+G1713+G1715+G1717+G1719+G1722+G1724+G1726+G1733+G1735+G1737+G1742+G1745+G1748+G1750+G1752+G1754+G1756</f>
        <v>1042</v>
      </c>
      <c r="H1758" s="152"/>
      <c r="I1758" s="113"/>
      <c r="J1758" s="113"/>
      <c r="K1758" s="113"/>
    </row>
    <row r="1759" spans="1:13" s="13" customFormat="1" ht="14.25" customHeight="1" thickBot="1">
      <c r="A1759" s="87" t="s">
        <v>93</v>
      </c>
      <c r="B1759" s="88" t="s">
        <v>250</v>
      </c>
      <c r="C1759" s="458"/>
      <c r="D1759" s="173">
        <f>D815+D1486+D1758</f>
        <v>606406</v>
      </c>
      <c r="E1759" s="173">
        <f>E815+E1486+E1758</f>
        <v>396151</v>
      </c>
      <c r="F1759" s="173">
        <f>F815+F1486+F1758</f>
        <v>350156</v>
      </c>
      <c r="G1759" s="173">
        <f>G815+G1486+G1758</f>
        <v>23524</v>
      </c>
      <c r="H1759" s="174" t="s">
        <v>1</v>
      </c>
      <c r="I1759" s="113"/>
      <c r="J1759" s="113"/>
      <c r="K1759" s="113"/>
      <c r="L1759" s="113"/>
      <c r="M1759" s="113"/>
    </row>
    <row r="1760" spans="1:8" s="13" customFormat="1" ht="14.25" customHeight="1">
      <c r="A1760" s="49"/>
      <c r="B1760" s="614" t="s">
        <v>28</v>
      </c>
      <c r="C1760" s="614"/>
      <c r="D1760" s="614"/>
      <c r="E1760" s="614"/>
      <c r="F1760" s="614"/>
      <c r="G1760" s="614"/>
      <c r="H1760" s="126"/>
    </row>
    <row r="1761" spans="1:8" s="13" customFormat="1" ht="14.25" customHeight="1">
      <c r="A1761" s="100"/>
      <c r="B1761" s="101" t="s">
        <v>8</v>
      </c>
      <c r="C1761" s="459"/>
      <c r="D1761" s="460"/>
      <c r="E1761" s="460"/>
      <c r="F1761" s="460"/>
      <c r="G1761" s="460"/>
      <c r="H1761" s="461"/>
    </row>
    <row r="1762" spans="1:8" s="13" customFormat="1" ht="14.25" customHeight="1">
      <c r="A1762" s="36" t="s">
        <v>3</v>
      </c>
      <c r="B1762" s="37" t="s">
        <v>107</v>
      </c>
      <c r="C1762" s="462"/>
      <c r="D1762" s="222">
        <f>SUM(D1763)</f>
        <v>0</v>
      </c>
      <c r="E1762" s="222">
        <f>SUM(E1763)</f>
        <v>28</v>
      </c>
      <c r="F1762" s="222">
        <f>SUM(F1763)</f>
        <v>28</v>
      </c>
      <c r="G1762" s="222">
        <f>SUM(G1763)</f>
        <v>0</v>
      </c>
      <c r="H1762" s="463"/>
    </row>
    <row r="1763" spans="1:8" s="13" customFormat="1" ht="14.25" customHeight="1" hidden="1" outlineLevel="1">
      <c r="A1763" s="38"/>
      <c r="B1763" s="464" t="s">
        <v>248</v>
      </c>
      <c r="C1763" s="389">
        <v>0</v>
      </c>
      <c r="D1763" s="248">
        <v>0</v>
      </c>
      <c r="E1763" s="248">
        <v>28</v>
      </c>
      <c r="F1763" s="248">
        <v>28</v>
      </c>
      <c r="G1763" s="248">
        <v>0</v>
      </c>
      <c r="H1763" s="465"/>
    </row>
    <row r="1764" spans="1:8" s="13" customFormat="1" ht="14.25" customHeight="1" collapsed="1">
      <c r="A1764" s="19" t="s">
        <v>261</v>
      </c>
      <c r="B1764" s="307" t="s">
        <v>761</v>
      </c>
      <c r="C1764" s="385"/>
      <c r="D1764" s="131">
        <f>SUM(D1765)</f>
        <v>50</v>
      </c>
      <c r="E1764" s="131">
        <f>SUM(E1765)</f>
        <v>50</v>
      </c>
      <c r="F1764" s="131">
        <f>SUM(F1765)</f>
        <v>50</v>
      </c>
      <c r="G1764" s="131">
        <f>SUM(G1765)</f>
        <v>0</v>
      </c>
      <c r="H1764" s="466"/>
    </row>
    <row r="1765" spans="1:8" s="13" customFormat="1" ht="14.25" customHeight="1" hidden="1" outlineLevel="1">
      <c r="A1765" s="38"/>
      <c r="B1765" s="304" t="s">
        <v>260</v>
      </c>
      <c r="C1765" s="389" t="s">
        <v>654</v>
      </c>
      <c r="D1765" s="248">
        <v>50</v>
      </c>
      <c r="E1765" s="248">
        <v>50</v>
      </c>
      <c r="F1765" s="248">
        <v>50</v>
      </c>
      <c r="G1765" s="248"/>
      <c r="H1765" s="465">
        <v>0.2</v>
      </c>
    </row>
    <row r="1766" spans="1:8" s="13" customFormat="1" ht="14.25" customHeight="1" collapsed="1">
      <c r="A1766" s="36" t="s">
        <v>262</v>
      </c>
      <c r="B1766" s="37" t="s">
        <v>269</v>
      </c>
      <c r="C1766" s="462"/>
      <c r="D1766" s="222">
        <f>SUM(D1767)</f>
        <v>14</v>
      </c>
      <c r="E1766" s="222">
        <f>SUM(E1767)</f>
        <v>14</v>
      </c>
      <c r="F1766" s="222">
        <f>SUM(F1767)</f>
        <v>14</v>
      </c>
      <c r="G1766" s="222">
        <f>SUM(G1767)</f>
        <v>0</v>
      </c>
      <c r="H1766" s="463"/>
    </row>
    <row r="1767" spans="1:8" s="13" customFormat="1" ht="14.25" customHeight="1" hidden="1" outlineLevel="1">
      <c r="A1767" s="49"/>
      <c r="B1767" s="175" t="s">
        <v>260</v>
      </c>
      <c r="C1767" s="417" t="s">
        <v>762</v>
      </c>
      <c r="D1767" s="251">
        <v>14</v>
      </c>
      <c r="E1767" s="251">
        <v>14</v>
      </c>
      <c r="F1767" s="251">
        <v>14</v>
      </c>
      <c r="G1767" s="251"/>
      <c r="H1767" s="467">
        <v>1.25</v>
      </c>
    </row>
    <row r="1768" spans="1:8" s="13" customFormat="1" ht="14.25" customHeight="1" collapsed="1">
      <c r="A1768" s="19" t="s">
        <v>263</v>
      </c>
      <c r="B1768" s="20" t="s">
        <v>694</v>
      </c>
      <c r="C1768" s="468"/>
      <c r="D1768" s="131">
        <f>SUM(D1769)</f>
        <v>10</v>
      </c>
      <c r="E1768" s="131">
        <f>SUM(E1769)</f>
        <v>10</v>
      </c>
      <c r="F1768" s="131">
        <f>SUM(F1769)</f>
        <v>10</v>
      </c>
      <c r="G1768" s="131">
        <f>SUM(G1769)</f>
        <v>0</v>
      </c>
      <c r="H1768" s="466"/>
    </row>
    <row r="1769" spans="1:8" s="13" customFormat="1" ht="14.25" customHeight="1" hidden="1" outlineLevel="1">
      <c r="A1769" s="38"/>
      <c r="B1769" s="469" t="s">
        <v>98</v>
      </c>
      <c r="C1769" s="389" t="s">
        <v>418</v>
      </c>
      <c r="D1769" s="248">
        <v>10</v>
      </c>
      <c r="E1769" s="248">
        <v>10</v>
      </c>
      <c r="F1769" s="248">
        <v>10</v>
      </c>
      <c r="G1769" s="248"/>
      <c r="H1769" s="465">
        <v>0.25</v>
      </c>
    </row>
    <row r="1770" spans="1:8" s="13" customFormat="1" ht="14.25" customHeight="1" collapsed="1">
      <c r="A1770" s="19" t="s">
        <v>285</v>
      </c>
      <c r="B1770" s="307" t="s">
        <v>282</v>
      </c>
      <c r="C1770" s="385"/>
      <c r="D1770" s="131">
        <f>SUM(D1771:D1772)</f>
        <v>198</v>
      </c>
      <c r="E1770" s="131">
        <f>SUM(E1771:E1772)</f>
        <v>196</v>
      </c>
      <c r="F1770" s="131">
        <f>SUM(F1771:F1772)</f>
        <v>196</v>
      </c>
      <c r="G1770" s="131">
        <f>SUM(G1771:G1772)</f>
        <v>0</v>
      </c>
      <c r="H1770" s="466"/>
    </row>
    <row r="1771" spans="1:8" s="13" customFormat="1" ht="14.25" customHeight="1" hidden="1" outlineLevel="1">
      <c r="A1771" s="25"/>
      <c r="B1771" s="301" t="s">
        <v>260</v>
      </c>
      <c r="C1771" s="416" t="s">
        <v>599</v>
      </c>
      <c r="D1771" s="253">
        <v>134</v>
      </c>
      <c r="E1771" s="253">
        <v>134</v>
      </c>
      <c r="F1771" s="253">
        <v>134</v>
      </c>
      <c r="G1771" s="253"/>
      <c r="H1771" s="470">
        <v>0.1</v>
      </c>
    </row>
    <row r="1772" spans="1:8" s="13" customFormat="1" ht="14.25" customHeight="1" hidden="1" outlineLevel="1">
      <c r="A1772" s="38"/>
      <c r="B1772" s="220"/>
      <c r="C1772" s="447" t="s">
        <v>763</v>
      </c>
      <c r="D1772" s="220">
        <v>64</v>
      </c>
      <c r="E1772" s="220">
        <v>62</v>
      </c>
      <c r="F1772" s="220">
        <v>62</v>
      </c>
      <c r="G1772" s="220"/>
      <c r="H1772" s="379">
        <v>0.15</v>
      </c>
    </row>
    <row r="1773" spans="1:8" s="13" customFormat="1" ht="14.25" customHeight="1" collapsed="1">
      <c r="A1773" s="19" t="s">
        <v>286</v>
      </c>
      <c r="B1773" s="20" t="s">
        <v>270</v>
      </c>
      <c r="C1773" s="468"/>
      <c r="D1773" s="131">
        <f>SUM(D1774)</f>
        <v>34</v>
      </c>
      <c r="E1773" s="131">
        <f>SUM(E1774)</f>
        <v>34</v>
      </c>
      <c r="F1773" s="131">
        <f>SUM(F1774)</f>
        <v>34</v>
      </c>
      <c r="G1773" s="131">
        <f>SUM(G1774)</f>
        <v>0</v>
      </c>
      <c r="H1773" s="466"/>
    </row>
    <row r="1774" spans="1:8" s="13" customFormat="1" ht="14.25" customHeight="1" hidden="1" outlineLevel="1">
      <c r="A1774" s="114"/>
      <c r="B1774" s="230" t="s">
        <v>260</v>
      </c>
      <c r="C1774" s="166" t="s">
        <v>762</v>
      </c>
      <c r="D1774" s="471">
        <v>34</v>
      </c>
      <c r="E1774" s="471">
        <v>34</v>
      </c>
      <c r="F1774" s="471">
        <v>34</v>
      </c>
      <c r="G1774" s="471"/>
      <c r="H1774" s="472">
        <v>0.9</v>
      </c>
    </row>
    <row r="1775" spans="1:8" s="13" customFormat="1" ht="14.25" customHeight="1" collapsed="1">
      <c r="A1775" s="19" t="s">
        <v>287</v>
      </c>
      <c r="B1775" s="307" t="s">
        <v>482</v>
      </c>
      <c r="C1775" s="385"/>
      <c r="D1775" s="131">
        <f>SUM(D1776)</f>
        <v>0</v>
      </c>
      <c r="E1775" s="131">
        <f>SUM(E1776)</f>
        <v>14</v>
      </c>
      <c r="F1775" s="131">
        <f>SUM(F1776)</f>
        <v>14</v>
      </c>
      <c r="G1775" s="131">
        <f>SUM(G1776)</f>
        <v>0</v>
      </c>
      <c r="H1775" s="466"/>
    </row>
    <row r="1776" spans="1:8" s="13" customFormat="1" ht="14.25" customHeight="1" hidden="1" outlineLevel="1">
      <c r="A1776" s="49"/>
      <c r="B1776" s="135" t="s">
        <v>248</v>
      </c>
      <c r="C1776" s="417">
        <v>0</v>
      </c>
      <c r="D1776" s="251">
        <v>0</v>
      </c>
      <c r="E1776" s="251">
        <v>14</v>
      </c>
      <c r="F1776" s="251">
        <v>14</v>
      </c>
      <c r="G1776" s="251">
        <v>0</v>
      </c>
      <c r="H1776" s="467"/>
    </row>
    <row r="1777" spans="1:8" s="13" customFormat="1" ht="14.25" customHeight="1" collapsed="1">
      <c r="A1777" s="19" t="s">
        <v>288</v>
      </c>
      <c r="B1777" s="134" t="s">
        <v>764</v>
      </c>
      <c r="C1777" s="385"/>
      <c r="D1777" s="131">
        <f>SUM(D1778)</f>
        <v>100</v>
      </c>
      <c r="E1777" s="131">
        <f>SUM(E1778)</f>
        <v>100</v>
      </c>
      <c r="F1777" s="131">
        <f>SUM(F1778)</f>
        <v>100</v>
      </c>
      <c r="G1777" s="131">
        <f>SUM(G1778)</f>
        <v>0</v>
      </c>
      <c r="H1777" s="466"/>
    </row>
    <row r="1778" spans="1:8" s="13" customFormat="1" ht="14.25" customHeight="1" hidden="1" outlineLevel="1">
      <c r="A1778" s="49"/>
      <c r="B1778" s="286" t="s">
        <v>260</v>
      </c>
      <c r="C1778" s="417" t="s">
        <v>654</v>
      </c>
      <c r="D1778" s="251">
        <v>100</v>
      </c>
      <c r="E1778" s="251">
        <v>100</v>
      </c>
      <c r="F1778" s="251">
        <v>100</v>
      </c>
      <c r="G1778" s="251"/>
      <c r="H1778" s="467">
        <v>0.15</v>
      </c>
    </row>
    <row r="1779" spans="1:8" s="13" customFormat="1" ht="14.25" customHeight="1" collapsed="1">
      <c r="A1779" s="19" t="s">
        <v>289</v>
      </c>
      <c r="B1779" s="134" t="s">
        <v>216</v>
      </c>
      <c r="C1779" s="385"/>
      <c r="D1779" s="131">
        <f>SUM(D1780)</f>
        <v>140</v>
      </c>
      <c r="E1779" s="131">
        <f>SUM(E1780)</f>
        <v>140</v>
      </c>
      <c r="F1779" s="131">
        <f>SUM(F1780)</f>
        <v>140</v>
      </c>
      <c r="G1779" s="131">
        <f>SUM(G1780)</f>
        <v>0</v>
      </c>
      <c r="H1779" s="466"/>
    </row>
    <row r="1780" spans="1:8" s="13" customFormat="1" ht="14.25" customHeight="1" hidden="1" outlineLevel="1">
      <c r="A1780" s="38"/>
      <c r="B1780" s="343" t="s">
        <v>260</v>
      </c>
      <c r="C1780" s="389" t="s">
        <v>599</v>
      </c>
      <c r="D1780" s="248">
        <v>140</v>
      </c>
      <c r="E1780" s="248">
        <v>140</v>
      </c>
      <c r="F1780" s="248">
        <v>140</v>
      </c>
      <c r="G1780" s="248"/>
      <c r="H1780" s="465">
        <v>0.2</v>
      </c>
    </row>
    <row r="1781" spans="1:8" s="13" customFormat="1" ht="14.25" customHeight="1" collapsed="1" thickBot="1">
      <c r="A1781" s="36" t="s">
        <v>290</v>
      </c>
      <c r="B1781" s="250" t="s">
        <v>47</v>
      </c>
      <c r="C1781" s="414"/>
      <c r="D1781" s="222">
        <f>SUM(D1782:D1783)</f>
        <v>11</v>
      </c>
      <c r="E1781" s="222">
        <f>SUM(E1782:E1783)</f>
        <v>7</v>
      </c>
      <c r="F1781" s="222">
        <f>SUM(F1782:F1783)</f>
        <v>7</v>
      </c>
      <c r="G1781" s="222">
        <f>SUM(G1782:G1783)</f>
        <v>0</v>
      </c>
      <c r="H1781" s="463"/>
    </row>
    <row r="1782" spans="1:8" s="13" customFormat="1" ht="14.25" customHeight="1" hidden="1" outlineLevel="1">
      <c r="A1782" s="36"/>
      <c r="B1782" s="473" t="s">
        <v>260</v>
      </c>
      <c r="C1782" s="414" t="s">
        <v>734</v>
      </c>
      <c r="D1782" s="360">
        <v>8</v>
      </c>
      <c r="E1782" s="360">
        <v>5</v>
      </c>
      <c r="F1782" s="360">
        <v>5</v>
      </c>
      <c r="G1782" s="360"/>
      <c r="H1782" s="463">
        <v>0.6</v>
      </c>
    </row>
    <row r="1783" spans="1:8" s="13" customFormat="1" ht="14.25" customHeight="1" hidden="1" outlineLevel="1" thickBot="1">
      <c r="A1783" s="25"/>
      <c r="B1783" s="246"/>
      <c r="C1783" s="416" t="s">
        <v>748</v>
      </c>
      <c r="D1783" s="253">
        <v>3</v>
      </c>
      <c r="E1783" s="253">
        <v>2</v>
      </c>
      <c r="F1783" s="253">
        <v>2</v>
      </c>
      <c r="G1783" s="253"/>
      <c r="H1783" s="470">
        <v>1</v>
      </c>
    </row>
    <row r="1784" spans="1:8" s="13" customFormat="1" ht="14.25" customHeight="1" collapsed="1" thickBot="1">
      <c r="A1784" s="66"/>
      <c r="B1784" s="67" t="s">
        <v>176</v>
      </c>
      <c r="C1784" s="317"/>
      <c r="D1784" s="474">
        <f>D1762+D1764+D1766+D1768+D1770+D1773+D1775+D1777+D1779+D1781</f>
        <v>557</v>
      </c>
      <c r="E1784" s="474">
        <f>E1762+E1764+E1766+E1768+E1770+E1773+E1775+E1777+E1779+E1781</f>
        <v>593</v>
      </c>
      <c r="F1784" s="474">
        <f>F1762+F1764+F1766+F1768+F1770+F1773+F1775+F1777+F1779+F1781</f>
        <v>593</v>
      </c>
      <c r="G1784" s="474">
        <f>G1762+G1764+G1766+G1768+G1770+G1773+G1775+G1777+G1779+G1781</f>
        <v>0</v>
      </c>
      <c r="H1784" s="475"/>
    </row>
    <row r="1785" spans="1:8" s="13" customFormat="1" ht="14.25" customHeight="1">
      <c r="A1785" s="14"/>
      <c r="B1785" s="15" t="s">
        <v>9</v>
      </c>
      <c r="C1785" s="476"/>
      <c r="D1785" s="477"/>
      <c r="E1785" s="477"/>
      <c r="F1785" s="477"/>
      <c r="G1785" s="477"/>
      <c r="H1785" s="478"/>
    </row>
    <row r="1786" spans="1:8" s="13" customFormat="1" ht="14.25" customHeight="1">
      <c r="A1786" s="203" t="s">
        <v>3</v>
      </c>
      <c r="B1786" s="138" t="s">
        <v>114</v>
      </c>
      <c r="C1786" s="479"/>
      <c r="D1786" s="77">
        <f>SUM(D1787)</f>
        <v>10</v>
      </c>
      <c r="E1786" s="77">
        <f>SUM(E1787)</f>
        <v>10</v>
      </c>
      <c r="F1786" s="77">
        <f>SUM(F1787)</f>
        <v>10</v>
      </c>
      <c r="G1786" s="77">
        <f>SUM(G1787)</f>
        <v>0</v>
      </c>
      <c r="H1786" s="480"/>
    </row>
    <row r="1787" spans="1:8" s="13" customFormat="1" ht="14.25" customHeight="1" hidden="1" outlineLevel="1">
      <c r="A1787" s="197"/>
      <c r="B1787" s="135" t="s">
        <v>248</v>
      </c>
      <c r="C1787" s="481" t="s">
        <v>418</v>
      </c>
      <c r="D1787" s="52">
        <v>10</v>
      </c>
      <c r="E1787" s="52">
        <v>10</v>
      </c>
      <c r="F1787" s="52">
        <v>10</v>
      </c>
      <c r="G1787" s="52">
        <v>0</v>
      </c>
      <c r="H1787" s="482" t="s">
        <v>571</v>
      </c>
    </row>
    <row r="1788" spans="1:8" s="13" customFormat="1" ht="14.25" customHeight="1" collapsed="1">
      <c r="A1788" s="19" t="s">
        <v>261</v>
      </c>
      <c r="B1788" s="134" t="s">
        <v>203</v>
      </c>
      <c r="C1788" s="483"/>
      <c r="D1788" s="22">
        <f>SUM(D1789:D1794)</f>
        <v>441</v>
      </c>
      <c r="E1788" s="22">
        <f>SUM(E1789:E1794)</f>
        <v>171</v>
      </c>
      <c r="F1788" s="22">
        <f>SUM(F1789:F1794)</f>
        <v>171</v>
      </c>
      <c r="G1788" s="22">
        <f>SUM(G1789:G1794)</f>
        <v>0</v>
      </c>
      <c r="H1788" s="484"/>
    </row>
    <row r="1789" spans="1:8" s="13" customFormat="1" ht="14.25" customHeight="1" hidden="1" outlineLevel="1">
      <c r="A1789" s="25"/>
      <c r="B1789" s="247" t="s">
        <v>194</v>
      </c>
      <c r="C1789" s="485" t="s">
        <v>427</v>
      </c>
      <c r="D1789" s="28">
        <v>18</v>
      </c>
      <c r="E1789" s="28">
        <v>18</v>
      </c>
      <c r="F1789" s="28">
        <v>18</v>
      </c>
      <c r="G1789" s="28">
        <v>0</v>
      </c>
      <c r="H1789" s="276">
        <v>2</v>
      </c>
    </row>
    <row r="1790" spans="1:8" s="13" customFormat="1" ht="14.25" customHeight="1" hidden="1" outlineLevel="1">
      <c r="A1790" s="49"/>
      <c r="B1790" s="286" t="s">
        <v>260</v>
      </c>
      <c r="C1790" s="481" t="s">
        <v>431</v>
      </c>
      <c r="D1790" s="52">
        <v>100</v>
      </c>
      <c r="E1790" s="52">
        <v>60</v>
      </c>
      <c r="F1790" s="52">
        <v>60</v>
      </c>
      <c r="G1790" s="52"/>
      <c r="H1790" s="482">
        <v>1.7</v>
      </c>
    </row>
    <row r="1791" spans="1:8" s="13" customFormat="1" ht="14.25" customHeight="1" hidden="1" outlineLevel="1">
      <c r="A1791" s="49"/>
      <c r="B1791" s="286"/>
      <c r="C1791" s="481" t="s">
        <v>418</v>
      </c>
      <c r="D1791" s="52">
        <v>80</v>
      </c>
      <c r="E1791" s="52">
        <v>79</v>
      </c>
      <c r="F1791" s="52">
        <v>79</v>
      </c>
      <c r="G1791" s="52"/>
      <c r="H1791" s="482">
        <v>0.8</v>
      </c>
    </row>
    <row r="1792" spans="1:8" s="13" customFormat="1" ht="14.25" customHeight="1" hidden="1" outlineLevel="1">
      <c r="A1792" s="25"/>
      <c r="B1792" s="145" t="s">
        <v>248</v>
      </c>
      <c r="C1792" s="485" t="s">
        <v>418</v>
      </c>
      <c r="D1792" s="28">
        <v>8</v>
      </c>
      <c r="E1792" s="28">
        <v>8</v>
      </c>
      <c r="F1792" s="28">
        <v>8</v>
      </c>
      <c r="G1792" s="28">
        <v>0</v>
      </c>
      <c r="H1792" s="276" t="s">
        <v>571</v>
      </c>
    </row>
    <row r="1793" spans="1:8" s="13" customFormat="1" ht="14.25" customHeight="1" hidden="1" outlineLevel="1">
      <c r="A1793" s="49"/>
      <c r="B1793" s="135"/>
      <c r="C1793" s="481" t="s">
        <v>427</v>
      </c>
      <c r="D1793" s="52">
        <v>230</v>
      </c>
      <c r="E1793" s="52">
        <v>1</v>
      </c>
      <c r="F1793" s="52">
        <v>1</v>
      </c>
      <c r="G1793" s="52">
        <v>0</v>
      </c>
      <c r="H1793" s="482">
        <v>1.2</v>
      </c>
    </row>
    <row r="1794" spans="1:8" s="13" customFormat="1" ht="14.25" customHeight="1" hidden="1" outlineLevel="1">
      <c r="A1794" s="38"/>
      <c r="B1794" s="137" t="s">
        <v>98</v>
      </c>
      <c r="C1794" s="486" t="s">
        <v>418</v>
      </c>
      <c r="D1794" s="41">
        <v>5</v>
      </c>
      <c r="E1794" s="41">
        <v>5</v>
      </c>
      <c r="F1794" s="41">
        <v>5</v>
      </c>
      <c r="G1794" s="41"/>
      <c r="H1794" s="299">
        <v>0.6</v>
      </c>
    </row>
    <row r="1795" spans="1:8" s="13" customFormat="1" ht="14.25" customHeight="1" collapsed="1" thickBot="1">
      <c r="A1795" s="19" t="s">
        <v>262</v>
      </c>
      <c r="B1795" s="134" t="s">
        <v>607</v>
      </c>
      <c r="C1795" s="483"/>
      <c r="D1795" s="22">
        <f>SUM(D1796)</f>
        <v>30</v>
      </c>
      <c r="E1795" s="22">
        <f>SUM(E1796)</f>
        <v>30</v>
      </c>
      <c r="F1795" s="22">
        <f>SUM(F1796)</f>
        <v>30</v>
      </c>
      <c r="G1795" s="22">
        <f>SUM(G1796)</f>
        <v>0</v>
      </c>
      <c r="H1795" s="484"/>
    </row>
    <row r="1796" spans="1:8" s="13" customFormat="1" ht="14.25" customHeight="1" hidden="1" outlineLevel="1" thickBot="1">
      <c r="A1796" s="146"/>
      <c r="B1796" s="145" t="s">
        <v>248</v>
      </c>
      <c r="C1796" s="487" t="s">
        <v>418</v>
      </c>
      <c r="D1796" s="149">
        <v>30</v>
      </c>
      <c r="E1796" s="149">
        <v>30</v>
      </c>
      <c r="F1796" s="149">
        <v>30</v>
      </c>
      <c r="G1796" s="149">
        <v>0</v>
      </c>
      <c r="H1796" s="488" t="s">
        <v>543</v>
      </c>
    </row>
    <row r="1797" spans="1:8" s="13" customFormat="1" ht="14.25" customHeight="1" collapsed="1" thickBot="1">
      <c r="A1797" s="66"/>
      <c r="B1797" s="67" t="s">
        <v>205</v>
      </c>
      <c r="C1797" s="161"/>
      <c r="D1797" s="85">
        <f>D1786+D1788+D1795</f>
        <v>481</v>
      </c>
      <c r="E1797" s="85">
        <f>E1786+E1788+E1795</f>
        <v>211</v>
      </c>
      <c r="F1797" s="85">
        <f>F1786+F1788+F1795</f>
        <v>211</v>
      </c>
      <c r="G1797" s="85">
        <f>G1786+G1788+G1795</f>
        <v>0</v>
      </c>
      <c r="H1797" s="489"/>
    </row>
    <row r="1798" spans="1:8" s="13" customFormat="1" ht="14.25" customHeight="1">
      <c r="A1798" s="162"/>
      <c r="B1798" s="490" t="s">
        <v>7</v>
      </c>
      <c r="C1798" s="491"/>
      <c r="D1798" s="492"/>
      <c r="E1798" s="492"/>
      <c r="F1798" s="492"/>
      <c r="G1798" s="492"/>
      <c r="H1798" s="493"/>
    </row>
    <row r="1799" spans="1:8" s="13" customFormat="1" ht="14.25" customHeight="1">
      <c r="A1799" s="19" t="s">
        <v>3</v>
      </c>
      <c r="B1799" s="134" t="s">
        <v>271</v>
      </c>
      <c r="C1799" s="494"/>
      <c r="D1799" s="22">
        <f>SUM(D1800)</f>
        <v>100</v>
      </c>
      <c r="E1799" s="22">
        <f>SUM(E1800)</f>
        <v>80</v>
      </c>
      <c r="F1799" s="22">
        <f>SUM(F1800)</f>
        <v>80</v>
      </c>
      <c r="G1799" s="22">
        <f>SUM(G1800)</f>
        <v>0</v>
      </c>
      <c r="H1799" s="484"/>
    </row>
    <row r="1800" spans="1:8" s="13" customFormat="1" ht="14.25" customHeight="1" hidden="1" outlineLevel="1">
      <c r="A1800" s="49"/>
      <c r="B1800" s="286" t="s">
        <v>260</v>
      </c>
      <c r="C1800" s="481" t="s">
        <v>431</v>
      </c>
      <c r="D1800" s="52">
        <v>100</v>
      </c>
      <c r="E1800" s="52">
        <v>80</v>
      </c>
      <c r="F1800" s="52">
        <v>80</v>
      </c>
      <c r="G1800" s="52"/>
      <c r="H1800" s="482">
        <v>1.55</v>
      </c>
    </row>
    <row r="1801" spans="1:8" s="13" customFormat="1" ht="14.25" customHeight="1" collapsed="1">
      <c r="A1801" s="349" t="s">
        <v>261</v>
      </c>
      <c r="B1801" s="411" t="s">
        <v>231</v>
      </c>
      <c r="C1801" s="483"/>
      <c r="D1801" s="22">
        <f>SUM(D1802)</f>
        <v>64</v>
      </c>
      <c r="E1801" s="22">
        <f>SUM(E1802)</f>
        <v>5</v>
      </c>
      <c r="F1801" s="22">
        <f>SUM(F1802)</f>
        <v>5</v>
      </c>
      <c r="G1801" s="22">
        <f>SUM(G1802)</f>
        <v>0</v>
      </c>
      <c r="H1801" s="484"/>
    </row>
    <row r="1802" spans="1:8" s="13" customFormat="1" ht="14.25" customHeight="1" hidden="1" outlineLevel="1">
      <c r="A1802" s="38"/>
      <c r="B1802" s="393" t="s">
        <v>248</v>
      </c>
      <c r="C1802" s="486" t="s">
        <v>427</v>
      </c>
      <c r="D1802" s="41">
        <v>64</v>
      </c>
      <c r="E1802" s="41">
        <v>5</v>
      </c>
      <c r="F1802" s="41">
        <v>5</v>
      </c>
      <c r="G1802" s="41">
        <v>0</v>
      </c>
      <c r="H1802" s="299">
        <v>0.7</v>
      </c>
    </row>
    <row r="1803" spans="1:8" s="13" customFormat="1" ht="14.25" customHeight="1" collapsed="1">
      <c r="A1803" s="19" t="s">
        <v>262</v>
      </c>
      <c r="B1803" s="134" t="s">
        <v>88</v>
      </c>
      <c r="C1803" s="483"/>
      <c r="D1803" s="22">
        <f>SUM(D1804)</f>
        <v>90</v>
      </c>
      <c r="E1803" s="22">
        <f>SUM(E1804)</f>
        <v>46</v>
      </c>
      <c r="F1803" s="22">
        <f>SUM(F1804)</f>
        <v>46</v>
      </c>
      <c r="G1803" s="22">
        <f>SUM(G1804)</f>
        <v>0</v>
      </c>
      <c r="H1803" s="484"/>
    </row>
    <row r="1804" spans="1:8" s="13" customFormat="1" ht="14.25" customHeight="1" hidden="1" outlineLevel="1">
      <c r="A1804" s="38"/>
      <c r="B1804" s="338" t="s">
        <v>168</v>
      </c>
      <c r="C1804" s="486" t="s">
        <v>418</v>
      </c>
      <c r="D1804" s="41">
        <v>90</v>
      </c>
      <c r="E1804" s="41">
        <v>46</v>
      </c>
      <c r="F1804" s="41">
        <v>46</v>
      </c>
      <c r="G1804" s="41"/>
      <c r="H1804" s="299" t="s">
        <v>419</v>
      </c>
    </row>
    <row r="1805" spans="1:8" s="13" customFormat="1" ht="14.25" customHeight="1" collapsed="1">
      <c r="A1805" s="349" t="s">
        <v>263</v>
      </c>
      <c r="B1805" s="411" t="s">
        <v>134</v>
      </c>
      <c r="C1805" s="483"/>
      <c r="D1805" s="22">
        <f>SUM(D1806)</f>
        <v>40</v>
      </c>
      <c r="E1805" s="22">
        <f>SUM(E1806)</f>
        <v>30</v>
      </c>
      <c r="F1805" s="22">
        <f>SUM(F1806)</f>
        <v>30</v>
      </c>
      <c r="G1805" s="22">
        <f>SUM(G1806)</f>
        <v>0</v>
      </c>
      <c r="H1805" s="484"/>
    </row>
    <row r="1806" spans="1:8" s="13" customFormat="1" ht="14.25" customHeight="1" hidden="1" outlineLevel="1">
      <c r="A1806" s="38"/>
      <c r="B1806" s="338" t="s">
        <v>168</v>
      </c>
      <c r="C1806" s="486" t="s">
        <v>420</v>
      </c>
      <c r="D1806" s="41">
        <v>40</v>
      </c>
      <c r="E1806" s="41">
        <v>30</v>
      </c>
      <c r="F1806" s="41">
        <v>30</v>
      </c>
      <c r="G1806" s="41"/>
      <c r="H1806" s="299" t="s">
        <v>421</v>
      </c>
    </row>
    <row r="1807" spans="1:8" s="13" customFormat="1" ht="14.25" customHeight="1" collapsed="1">
      <c r="A1807" s="19" t="s">
        <v>285</v>
      </c>
      <c r="B1807" s="134" t="s">
        <v>765</v>
      </c>
      <c r="C1807" s="311"/>
      <c r="D1807" s="78">
        <f>SUM(D1808)</f>
        <v>110</v>
      </c>
      <c r="E1807" s="78">
        <f>SUM(E1808)</f>
        <v>110</v>
      </c>
      <c r="F1807" s="78">
        <f>SUM(F1808)</f>
        <v>110</v>
      </c>
      <c r="G1807" s="78">
        <f>SUM(G1808)</f>
        <v>0</v>
      </c>
      <c r="H1807" s="61"/>
    </row>
    <row r="1808" spans="1:8" s="13" customFormat="1" ht="14.25" customHeight="1" hidden="1" outlineLevel="1">
      <c r="A1808" s="38"/>
      <c r="B1808" s="343" t="s">
        <v>260</v>
      </c>
      <c r="C1808" s="486" t="s">
        <v>418</v>
      </c>
      <c r="D1808" s="41">
        <v>110</v>
      </c>
      <c r="E1808" s="41">
        <v>110</v>
      </c>
      <c r="F1808" s="41">
        <v>110</v>
      </c>
      <c r="G1808" s="41"/>
      <c r="H1808" s="299">
        <v>0.8</v>
      </c>
    </row>
    <row r="1809" spans="1:8" s="13" customFormat="1" ht="14.25" customHeight="1" collapsed="1">
      <c r="A1809" s="19" t="s">
        <v>286</v>
      </c>
      <c r="B1809" s="134" t="s">
        <v>608</v>
      </c>
      <c r="C1809" s="494"/>
      <c r="D1809" s="22">
        <f>SUM(D1810:D1810)</f>
        <v>315</v>
      </c>
      <c r="E1809" s="22">
        <f>SUM(E1810:E1810)</f>
        <v>172</v>
      </c>
      <c r="F1809" s="22">
        <f>SUM(F1810:F1810)</f>
        <v>172</v>
      </c>
      <c r="G1809" s="22">
        <f>SUM(G1810:G1810)</f>
        <v>0</v>
      </c>
      <c r="H1809" s="484"/>
    </row>
    <row r="1810" spans="1:8" s="13" customFormat="1" ht="14.25" customHeight="1" hidden="1" outlineLevel="1">
      <c r="A1810" s="38"/>
      <c r="B1810" s="393" t="s">
        <v>248</v>
      </c>
      <c r="C1810" s="486" t="s">
        <v>427</v>
      </c>
      <c r="D1810" s="41">
        <v>315</v>
      </c>
      <c r="E1810" s="41">
        <v>172</v>
      </c>
      <c r="F1810" s="41">
        <v>172</v>
      </c>
      <c r="G1810" s="41">
        <v>0</v>
      </c>
      <c r="H1810" s="299">
        <v>1</v>
      </c>
    </row>
    <row r="1811" spans="1:8" s="13" customFormat="1" ht="14.25" customHeight="1" collapsed="1">
      <c r="A1811" s="19" t="s">
        <v>287</v>
      </c>
      <c r="B1811" s="134" t="s">
        <v>272</v>
      </c>
      <c r="C1811" s="311"/>
      <c r="D1811" s="78">
        <f>SUM(D1812:D1814)</f>
        <v>519</v>
      </c>
      <c r="E1811" s="78">
        <f>SUM(E1812:E1814)</f>
        <v>506</v>
      </c>
      <c r="F1811" s="78">
        <f>SUM(F1812:F1814)</f>
        <v>506</v>
      </c>
      <c r="G1811" s="78">
        <f>SUM(G1812:G1814)</f>
        <v>0</v>
      </c>
      <c r="H1811" s="61"/>
    </row>
    <row r="1812" spans="1:8" s="13" customFormat="1" ht="14.25" customHeight="1" hidden="1" outlineLevel="1">
      <c r="A1812" s="25"/>
      <c r="B1812" s="246" t="s">
        <v>260</v>
      </c>
      <c r="C1812" s="485" t="s">
        <v>418</v>
      </c>
      <c r="D1812" s="28">
        <v>30</v>
      </c>
      <c r="E1812" s="28">
        <v>25</v>
      </c>
      <c r="F1812" s="28">
        <v>25</v>
      </c>
      <c r="G1812" s="28"/>
      <c r="H1812" s="276">
        <v>0.3</v>
      </c>
    </row>
    <row r="1813" spans="1:8" s="13" customFormat="1" ht="14.25" customHeight="1" hidden="1" outlineLevel="1">
      <c r="A1813" s="25"/>
      <c r="B1813" s="246"/>
      <c r="C1813" s="485" t="s">
        <v>420</v>
      </c>
      <c r="D1813" s="28">
        <v>50</v>
      </c>
      <c r="E1813" s="28">
        <v>44</v>
      </c>
      <c r="F1813" s="28">
        <v>44</v>
      </c>
      <c r="G1813" s="28"/>
      <c r="H1813" s="276">
        <v>0.4</v>
      </c>
    </row>
    <row r="1814" spans="1:8" s="13" customFormat="1" ht="14.25" customHeight="1" hidden="1" outlineLevel="1">
      <c r="A1814" s="25"/>
      <c r="B1814" s="246"/>
      <c r="C1814" s="485" t="s">
        <v>766</v>
      </c>
      <c r="D1814" s="28">
        <v>439</v>
      </c>
      <c r="E1814" s="28">
        <v>437</v>
      </c>
      <c r="F1814" s="28">
        <v>437</v>
      </c>
      <c r="G1814" s="28"/>
      <c r="H1814" s="276">
        <v>0.06590389016018305</v>
      </c>
    </row>
    <row r="1815" spans="1:8" s="13" customFormat="1" ht="14.25" customHeight="1" collapsed="1">
      <c r="A1815" s="19" t="s">
        <v>288</v>
      </c>
      <c r="B1815" s="134" t="s">
        <v>489</v>
      </c>
      <c r="C1815" s="483"/>
      <c r="D1815" s="22">
        <f>SUM(D1816)</f>
        <v>50</v>
      </c>
      <c r="E1815" s="22">
        <f>SUM(E1816)</f>
        <v>20</v>
      </c>
      <c r="F1815" s="22">
        <f>SUM(F1816)</f>
        <v>20</v>
      </c>
      <c r="G1815" s="22">
        <f>SUM(G1816)</f>
        <v>0</v>
      </c>
      <c r="H1815" s="484"/>
    </row>
    <row r="1816" spans="1:8" s="13" customFormat="1" ht="14.25" customHeight="1" hidden="1" outlineLevel="1">
      <c r="A1816" s="495"/>
      <c r="B1816" s="338" t="s">
        <v>168</v>
      </c>
      <c r="C1816" s="486" t="s">
        <v>420</v>
      </c>
      <c r="D1816" s="41">
        <v>50</v>
      </c>
      <c r="E1816" s="41">
        <v>20</v>
      </c>
      <c r="F1816" s="41">
        <v>20</v>
      </c>
      <c r="G1816" s="41"/>
      <c r="H1816" s="299" t="s">
        <v>422</v>
      </c>
    </row>
    <row r="1817" spans="1:8" s="13" customFormat="1" ht="14.25" customHeight="1" collapsed="1">
      <c r="A1817" s="19" t="s">
        <v>289</v>
      </c>
      <c r="B1817" s="134" t="s">
        <v>230</v>
      </c>
      <c r="C1817" s="483"/>
      <c r="D1817" s="22">
        <f>SUM(D1818)</f>
        <v>13</v>
      </c>
      <c r="E1817" s="22">
        <f>SUM(E1818)</f>
        <v>13</v>
      </c>
      <c r="F1817" s="22">
        <f>SUM(F1818)</f>
        <v>13</v>
      </c>
      <c r="G1817" s="22">
        <f>SUM(G1818)</f>
        <v>0</v>
      </c>
      <c r="H1817" s="484"/>
    </row>
    <row r="1818" spans="1:8" s="13" customFormat="1" ht="14.25" customHeight="1" hidden="1" outlineLevel="1">
      <c r="A1818" s="38"/>
      <c r="B1818" s="137" t="s">
        <v>98</v>
      </c>
      <c r="C1818" s="486" t="s">
        <v>714</v>
      </c>
      <c r="D1818" s="41">
        <v>13</v>
      </c>
      <c r="E1818" s="41">
        <v>13</v>
      </c>
      <c r="F1818" s="41">
        <v>13</v>
      </c>
      <c r="G1818" s="41"/>
      <c r="H1818" s="299">
        <v>0.6</v>
      </c>
    </row>
    <row r="1819" spans="1:8" s="13" customFormat="1" ht="14.25" customHeight="1" collapsed="1">
      <c r="A1819" s="114" t="s">
        <v>290</v>
      </c>
      <c r="B1819" s="138" t="s">
        <v>490</v>
      </c>
      <c r="C1819" s="496"/>
      <c r="D1819" s="77">
        <f>SUM(D1820)</f>
        <v>50</v>
      </c>
      <c r="E1819" s="77">
        <f>SUM(E1820)</f>
        <v>12</v>
      </c>
      <c r="F1819" s="77">
        <f>SUM(F1820)</f>
        <v>12</v>
      </c>
      <c r="G1819" s="77">
        <f>SUM(G1820)</f>
        <v>0</v>
      </c>
      <c r="H1819" s="480"/>
    </row>
    <row r="1820" spans="1:8" s="13" customFormat="1" ht="14.25" customHeight="1" hidden="1" outlineLevel="1">
      <c r="A1820" s="495"/>
      <c r="B1820" s="338" t="s">
        <v>168</v>
      </c>
      <c r="C1820" s="486" t="s">
        <v>418</v>
      </c>
      <c r="D1820" s="41">
        <v>50</v>
      </c>
      <c r="E1820" s="41">
        <v>12</v>
      </c>
      <c r="F1820" s="41">
        <v>12</v>
      </c>
      <c r="G1820" s="41"/>
      <c r="H1820" s="299" t="s">
        <v>423</v>
      </c>
    </row>
    <row r="1821" spans="1:8" s="13" customFormat="1" ht="14.25" customHeight="1" collapsed="1">
      <c r="A1821" s="19" t="s">
        <v>291</v>
      </c>
      <c r="B1821" s="134" t="s">
        <v>273</v>
      </c>
      <c r="C1821" s="311"/>
      <c r="D1821" s="78">
        <f>SUM(D1822)</f>
        <v>85</v>
      </c>
      <c r="E1821" s="78">
        <f>SUM(E1822)</f>
        <v>17</v>
      </c>
      <c r="F1821" s="78">
        <f>SUM(F1822)</f>
        <v>17</v>
      </c>
      <c r="G1821" s="78">
        <f>SUM(G1822)</f>
        <v>0</v>
      </c>
      <c r="H1821" s="61"/>
    </row>
    <row r="1822" spans="1:8" s="13" customFormat="1" ht="14.25" customHeight="1" hidden="1" outlineLevel="1">
      <c r="A1822" s="495"/>
      <c r="B1822" s="343" t="s">
        <v>260</v>
      </c>
      <c r="C1822" s="486" t="s">
        <v>654</v>
      </c>
      <c r="D1822" s="41">
        <v>85</v>
      </c>
      <c r="E1822" s="41">
        <v>17</v>
      </c>
      <c r="F1822" s="41">
        <v>17</v>
      </c>
      <c r="G1822" s="41"/>
      <c r="H1822" s="299">
        <v>0.4</v>
      </c>
    </row>
    <row r="1823" spans="1:8" s="13" customFormat="1" ht="14.25" customHeight="1" collapsed="1">
      <c r="A1823" s="19" t="s">
        <v>292</v>
      </c>
      <c r="B1823" s="134" t="s">
        <v>137</v>
      </c>
      <c r="C1823" s="483"/>
      <c r="D1823" s="22">
        <f>SUM(D1824)</f>
        <v>40</v>
      </c>
      <c r="E1823" s="22">
        <f>SUM(E1824)</f>
        <v>35</v>
      </c>
      <c r="F1823" s="22">
        <f>SUM(F1824)</f>
        <v>35</v>
      </c>
      <c r="G1823" s="22">
        <f>SUM(G1824)</f>
        <v>0</v>
      </c>
      <c r="H1823" s="484"/>
    </row>
    <row r="1824" spans="1:8" s="13" customFormat="1" ht="14.25" customHeight="1" hidden="1" outlineLevel="1">
      <c r="A1824" s="38"/>
      <c r="B1824" s="338" t="s">
        <v>168</v>
      </c>
      <c r="C1824" s="486" t="s">
        <v>420</v>
      </c>
      <c r="D1824" s="41">
        <v>40</v>
      </c>
      <c r="E1824" s="41">
        <v>35</v>
      </c>
      <c r="F1824" s="41">
        <v>35</v>
      </c>
      <c r="G1824" s="41"/>
      <c r="H1824" s="299" t="s">
        <v>430</v>
      </c>
    </row>
    <row r="1825" spans="1:8" s="13" customFormat="1" ht="14.25" customHeight="1" collapsed="1">
      <c r="A1825" s="19" t="s">
        <v>293</v>
      </c>
      <c r="B1825" s="134" t="s">
        <v>274</v>
      </c>
      <c r="C1825" s="311"/>
      <c r="D1825" s="78">
        <f>SUM(D1826)</f>
        <v>30</v>
      </c>
      <c r="E1825" s="78">
        <f>SUM(E1826)</f>
        <v>26</v>
      </c>
      <c r="F1825" s="78">
        <f>SUM(F1826)</f>
        <v>26</v>
      </c>
      <c r="G1825" s="78">
        <f>SUM(G1826)</f>
        <v>0</v>
      </c>
      <c r="H1825" s="61"/>
    </row>
    <row r="1826" spans="1:8" s="13" customFormat="1" ht="14.25" customHeight="1" hidden="1" outlineLevel="1">
      <c r="A1826" s="38"/>
      <c r="B1826" s="343" t="s">
        <v>260</v>
      </c>
      <c r="C1826" s="486" t="s">
        <v>420</v>
      </c>
      <c r="D1826" s="41">
        <v>30</v>
      </c>
      <c r="E1826" s="41">
        <v>26</v>
      </c>
      <c r="F1826" s="41">
        <v>26</v>
      </c>
      <c r="G1826" s="41"/>
      <c r="H1826" s="299">
        <v>0.6</v>
      </c>
    </row>
    <row r="1827" spans="1:8" s="13" customFormat="1" ht="14.25" customHeight="1" collapsed="1">
      <c r="A1827" s="19" t="s">
        <v>294</v>
      </c>
      <c r="B1827" s="134" t="s">
        <v>54</v>
      </c>
      <c r="C1827" s="483"/>
      <c r="D1827" s="22">
        <f>SUM(D1828:D1828)</f>
        <v>65</v>
      </c>
      <c r="E1827" s="22">
        <f>SUM(E1828:E1828)</f>
        <v>35</v>
      </c>
      <c r="F1827" s="22">
        <f>SUM(F1828:F1828)</f>
        <v>35</v>
      </c>
      <c r="G1827" s="22">
        <f>SUM(G1828:G1828)</f>
        <v>0</v>
      </c>
      <c r="H1827" s="484"/>
    </row>
    <row r="1828" spans="1:8" s="13" customFormat="1" ht="14.25" customHeight="1" hidden="1" outlineLevel="1">
      <c r="A1828" s="25"/>
      <c r="B1828" s="153" t="s">
        <v>168</v>
      </c>
      <c r="C1828" s="485" t="s">
        <v>420</v>
      </c>
      <c r="D1828" s="28">
        <v>65</v>
      </c>
      <c r="E1828" s="28">
        <v>35</v>
      </c>
      <c r="F1828" s="28">
        <v>35</v>
      </c>
      <c r="G1828" s="28"/>
      <c r="H1828" s="276" t="s">
        <v>386</v>
      </c>
    </row>
    <row r="1829" spans="1:8" s="13" customFormat="1" ht="14.25" customHeight="1" collapsed="1">
      <c r="A1829" s="19" t="s">
        <v>295</v>
      </c>
      <c r="B1829" s="134" t="s">
        <v>135</v>
      </c>
      <c r="C1829" s="483"/>
      <c r="D1829" s="22">
        <f>SUM(D1830:D1832)</f>
        <v>85</v>
      </c>
      <c r="E1829" s="22">
        <f>SUM(E1830:E1832)</f>
        <v>81</v>
      </c>
      <c r="F1829" s="22">
        <f>SUM(F1830:F1832)</f>
        <v>81</v>
      </c>
      <c r="G1829" s="22">
        <f>SUM(G1830:G1832)</f>
        <v>0</v>
      </c>
      <c r="H1829" s="484"/>
    </row>
    <row r="1830" spans="1:8" s="13" customFormat="1" ht="14.25" customHeight="1" hidden="1" outlineLevel="1">
      <c r="A1830" s="25"/>
      <c r="B1830" s="246" t="s">
        <v>168</v>
      </c>
      <c r="C1830" s="485" t="s">
        <v>424</v>
      </c>
      <c r="D1830" s="28">
        <v>35</v>
      </c>
      <c r="E1830" s="28">
        <v>33</v>
      </c>
      <c r="F1830" s="28">
        <v>33</v>
      </c>
      <c r="G1830" s="28"/>
      <c r="H1830" s="276" t="s">
        <v>426</v>
      </c>
    </row>
    <row r="1831" spans="1:8" s="13" customFormat="1" ht="14.25" customHeight="1" hidden="1" outlineLevel="1">
      <c r="A1831" s="25"/>
      <c r="B1831" s="497"/>
      <c r="C1831" s="485" t="s">
        <v>427</v>
      </c>
      <c r="D1831" s="28">
        <v>10</v>
      </c>
      <c r="E1831" s="28">
        <v>8</v>
      </c>
      <c r="F1831" s="28">
        <v>8</v>
      </c>
      <c r="G1831" s="28"/>
      <c r="H1831" s="276" t="s">
        <v>428</v>
      </c>
    </row>
    <row r="1832" spans="1:8" s="13" customFormat="1" ht="14.25" customHeight="1" hidden="1" outlineLevel="1">
      <c r="A1832" s="38"/>
      <c r="B1832" s="329"/>
      <c r="C1832" s="486" t="s">
        <v>429</v>
      </c>
      <c r="D1832" s="41">
        <v>40</v>
      </c>
      <c r="E1832" s="41">
        <v>40</v>
      </c>
      <c r="F1832" s="41">
        <v>40</v>
      </c>
      <c r="G1832" s="41"/>
      <c r="H1832" s="299">
        <v>1.1</v>
      </c>
    </row>
    <row r="1833" spans="1:8" s="13" customFormat="1" ht="14.25" customHeight="1" collapsed="1">
      <c r="A1833" s="19" t="s">
        <v>296</v>
      </c>
      <c r="B1833" s="134" t="s">
        <v>496</v>
      </c>
      <c r="C1833" s="483"/>
      <c r="D1833" s="22">
        <f>SUM(D1834:D1836)</f>
        <v>89</v>
      </c>
      <c r="E1833" s="22">
        <f>SUM(E1834:E1836)</f>
        <v>86</v>
      </c>
      <c r="F1833" s="22">
        <f>SUM(F1834:F1836)</f>
        <v>86</v>
      </c>
      <c r="G1833" s="22">
        <f>SUM(G1834:G1836)</f>
        <v>0</v>
      </c>
      <c r="H1833" s="484"/>
    </row>
    <row r="1834" spans="1:8" s="13" customFormat="1" ht="14.25" customHeight="1" hidden="1" outlineLevel="1">
      <c r="A1834" s="498"/>
      <c r="B1834" s="499" t="s">
        <v>168</v>
      </c>
      <c r="C1834" s="481" t="s">
        <v>418</v>
      </c>
      <c r="D1834" s="52">
        <v>40</v>
      </c>
      <c r="E1834" s="52">
        <v>37</v>
      </c>
      <c r="F1834" s="52">
        <v>37</v>
      </c>
      <c r="G1834" s="52"/>
      <c r="H1834" s="482" t="s">
        <v>430</v>
      </c>
    </row>
    <row r="1835" spans="1:8" s="13" customFormat="1" ht="14.25" customHeight="1" hidden="1" outlineLevel="1">
      <c r="A1835" s="336"/>
      <c r="B1835" s="500" t="s">
        <v>98</v>
      </c>
      <c r="C1835" s="485" t="s">
        <v>418</v>
      </c>
      <c r="D1835" s="28">
        <v>5</v>
      </c>
      <c r="E1835" s="28">
        <v>5</v>
      </c>
      <c r="F1835" s="28">
        <v>5</v>
      </c>
      <c r="G1835" s="28"/>
      <c r="H1835" s="276">
        <v>0.15</v>
      </c>
    </row>
    <row r="1836" spans="1:8" s="13" customFormat="1" ht="14.25" customHeight="1" hidden="1" outlineLevel="1">
      <c r="A1836" s="495"/>
      <c r="B1836" s="338"/>
      <c r="C1836" s="486" t="s">
        <v>427</v>
      </c>
      <c r="D1836" s="41">
        <v>44</v>
      </c>
      <c r="E1836" s="41">
        <v>44</v>
      </c>
      <c r="F1836" s="41">
        <v>44</v>
      </c>
      <c r="G1836" s="41"/>
      <c r="H1836" s="299">
        <v>0.5</v>
      </c>
    </row>
    <row r="1837" spans="1:8" s="13" customFormat="1" ht="14.25" customHeight="1" collapsed="1">
      <c r="A1837" s="19" t="s">
        <v>297</v>
      </c>
      <c r="B1837" s="134" t="s">
        <v>99</v>
      </c>
      <c r="C1837" s="483"/>
      <c r="D1837" s="22">
        <f>SUM(D1838:D1839)</f>
        <v>53</v>
      </c>
      <c r="E1837" s="22">
        <f>SUM(E1838:E1839)</f>
        <v>53</v>
      </c>
      <c r="F1837" s="22">
        <f>SUM(F1838:F1839)</f>
        <v>53</v>
      </c>
      <c r="G1837" s="22">
        <f>SUM(G1838:G1839)</f>
        <v>0</v>
      </c>
      <c r="H1837" s="484"/>
    </row>
    <row r="1838" spans="1:8" s="13" customFormat="1" ht="14.25" customHeight="1" hidden="1" outlineLevel="1">
      <c r="A1838" s="358"/>
      <c r="B1838" s="501" t="s">
        <v>260</v>
      </c>
      <c r="C1838" s="496" t="s">
        <v>374</v>
      </c>
      <c r="D1838" s="302">
        <v>48</v>
      </c>
      <c r="E1838" s="302">
        <v>48</v>
      </c>
      <c r="F1838" s="302">
        <v>48</v>
      </c>
      <c r="G1838" s="302"/>
      <c r="H1838" s="480">
        <v>0</v>
      </c>
    </row>
    <row r="1839" spans="1:8" s="13" customFormat="1" ht="14.25" customHeight="1" hidden="1" outlineLevel="1">
      <c r="A1839" s="495"/>
      <c r="B1839" s="137" t="s">
        <v>98</v>
      </c>
      <c r="C1839" s="486" t="s">
        <v>418</v>
      </c>
      <c r="D1839" s="41">
        <v>5</v>
      </c>
      <c r="E1839" s="41">
        <v>5</v>
      </c>
      <c r="F1839" s="41">
        <v>5</v>
      </c>
      <c r="G1839" s="41"/>
      <c r="H1839" s="299">
        <v>0.15</v>
      </c>
    </row>
    <row r="1840" spans="1:8" s="13" customFormat="1" ht="27.75" customHeight="1" collapsed="1">
      <c r="A1840" s="19" t="s">
        <v>298</v>
      </c>
      <c r="B1840" s="138" t="s">
        <v>529</v>
      </c>
      <c r="C1840" s="496"/>
      <c r="D1840" s="77">
        <f>SUM(D1841)</f>
        <v>1100</v>
      </c>
      <c r="E1840" s="77">
        <f>SUM(E1841)</f>
        <v>850</v>
      </c>
      <c r="F1840" s="77">
        <f>SUM(F1841)</f>
        <v>850</v>
      </c>
      <c r="G1840" s="77">
        <f>SUM(G1841)</f>
        <v>0</v>
      </c>
      <c r="H1840" s="480"/>
    </row>
    <row r="1841" spans="1:8" s="13" customFormat="1" ht="14.25" customHeight="1" hidden="1" outlineLevel="1">
      <c r="A1841" s="358"/>
      <c r="B1841" s="502" t="s">
        <v>180</v>
      </c>
      <c r="C1841" s="486" t="s">
        <v>522</v>
      </c>
      <c r="D1841" s="41">
        <v>1100</v>
      </c>
      <c r="E1841" s="41">
        <v>850</v>
      </c>
      <c r="F1841" s="41">
        <v>850</v>
      </c>
      <c r="G1841" s="41"/>
      <c r="H1841" s="299">
        <v>0.2</v>
      </c>
    </row>
    <row r="1842" spans="1:8" s="13" customFormat="1" ht="14.25" customHeight="1" collapsed="1">
      <c r="A1842" s="19" t="s">
        <v>299</v>
      </c>
      <c r="B1842" s="134" t="s">
        <v>275</v>
      </c>
      <c r="C1842" s="311"/>
      <c r="D1842" s="78">
        <f>SUM(D1843)</f>
        <v>100</v>
      </c>
      <c r="E1842" s="78">
        <f>SUM(E1843)</f>
        <v>90</v>
      </c>
      <c r="F1842" s="78">
        <f>SUM(F1843)</f>
        <v>90</v>
      </c>
      <c r="G1842" s="78">
        <f>SUM(G1843)</f>
        <v>0</v>
      </c>
      <c r="H1842" s="61"/>
    </row>
    <row r="1843" spans="1:8" s="13" customFormat="1" ht="14.25" customHeight="1" hidden="1" outlineLevel="1">
      <c r="A1843" s="38"/>
      <c r="B1843" s="343" t="s">
        <v>260</v>
      </c>
      <c r="C1843" s="486" t="s">
        <v>420</v>
      </c>
      <c r="D1843" s="41">
        <v>100</v>
      </c>
      <c r="E1843" s="41">
        <v>90</v>
      </c>
      <c r="F1843" s="41">
        <v>90</v>
      </c>
      <c r="G1843" s="41"/>
      <c r="H1843" s="299">
        <v>0.4</v>
      </c>
    </row>
    <row r="1844" spans="1:8" s="13" customFormat="1" ht="14.25" customHeight="1" collapsed="1">
      <c r="A1844" s="19" t="s">
        <v>300</v>
      </c>
      <c r="B1844" s="134" t="s">
        <v>138</v>
      </c>
      <c r="C1844" s="60"/>
      <c r="D1844" s="78">
        <f>SUM(D1845:D1848)</f>
        <v>400</v>
      </c>
      <c r="E1844" s="78">
        <f>SUM(E1845:E1848)</f>
        <v>159</v>
      </c>
      <c r="F1844" s="78">
        <f>SUM(F1845:F1848)</f>
        <v>159</v>
      </c>
      <c r="G1844" s="78">
        <f>SUM(G1845:G1848)</f>
        <v>0</v>
      </c>
      <c r="H1844" s="61"/>
    </row>
    <row r="1845" spans="1:8" s="13" customFormat="1" ht="14.25" customHeight="1" hidden="1" outlineLevel="1">
      <c r="A1845" s="25"/>
      <c r="B1845" s="153" t="s">
        <v>168</v>
      </c>
      <c r="C1845" s="485" t="s">
        <v>418</v>
      </c>
      <c r="D1845" s="28">
        <v>40</v>
      </c>
      <c r="E1845" s="28">
        <v>35</v>
      </c>
      <c r="F1845" s="28">
        <v>35</v>
      </c>
      <c r="G1845" s="28"/>
      <c r="H1845" s="276" t="s">
        <v>430</v>
      </c>
    </row>
    <row r="1846" spans="1:8" s="13" customFormat="1" ht="14.25" customHeight="1" hidden="1" outlineLevel="1">
      <c r="A1846" s="25"/>
      <c r="B1846" s="246"/>
      <c r="C1846" s="485" t="s">
        <v>431</v>
      </c>
      <c r="D1846" s="28">
        <v>40</v>
      </c>
      <c r="E1846" s="28">
        <v>40</v>
      </c>
      <c r="F1846" s="28">
        <v>40</v>
      </c>
      <c r="G1846" s="28"/>
      <c r="H1846" s="276" t="s">
        <v>432</v>
      </c>
    </row>
    <row r="1847" spans="1:8" s="13" customFormat="1" ht="14.25" customHeight="1" hidden="1" outlineLevel="1">
      <c r="A1847" s="25"/>
      <c r="B1847" s="497"/>
      <c r="C1847" s="485" t="s">
        <v>420</v>
      </c>
      <c r="D1847" s="28">
        <v>40</v>
      </c>
      <c r="E1847" s="28">
        <v>38</v>
      </c>
      <c r="F1847" s="28">
        <v>38</v>
      </c>
      <c r="G1847" s="28"/>
      <c r="H1847" s="276" t="s">
        <v>386</v>
      </c>
    </row>
    <row r="1848" spans="1:8" s="13" customFormat="1" ht="14.25" customHeight="1" hidden="1" outlineLevel="1">
      <c r="A1848" s="38"/>
      <c r="B1848" s="393" t="s">
        <v>248</v>
      </c>
      <c r="C1848" s="486" t="s">
        <v>427</v>
      </c>
      <c r="D1848" s="41">
        <v>280</v>
      </c>
      <c r="E1848" s="41">
        <v>46</v>
      </c>
      <c r="F1848" s="41">
        <v>46</v>
      </c>
      <c r="G1848" s="41">
        <v>0</v>
      </c>
      <c r="H1848" s="299">
        <v>0.6</v>
      </c>
    </row>
    <row r="1849" spans="1:8" s="13" customFormat="1" ht="14.25" customHeight="1" collapsed="1">
      <c r="A1849" s="19" t="s">
        <v>301</v>
      </c>
      <c r="B1849" s="134" t="s">
        <v>721</v>
      </c>
      <c r="C1849" s="483"/>
      <c r="D1849" s="22">
        <f>SUM(D1850)</f>
        <v>10</v>
      </c>
      <c r="E1849" s="22">
        <f>SUM(E1850)</f>
        <v>10</v>
      </c>
      <c r="F1849" s="22">
        <f>SUM(F1850)</f>
        <v>10</v>
      </c>
      <c r="G1849" s="22">
        <f>SUM(G1850)</f>
        <v>0</v>
      </c>
      <c r="H1849" s="484"/>
    </row>
    <row r="1850" spans="1:8" s="13" customFormat="1" ht="14.25" customHeight="1" hidden="1" outlineLevel="1">
      <c r="A1850" s="38"/>
      <c r="B1850" s="500" t="s">
        <v>98</v>
      </c>
      <c r="C1850" s="486" t="s">
        <v>418</v>
      </c>
      <c r="D1850" s="41">
        <v>10</v>
      </c>
      <c r="E1850" s="41">
        <v>10</v>
      </c>
      <c r="F1850" s="41">
        <v>10</v>
      </c>
      <c r="G1850" s="41"/>
      <c r="H1850" s="299">
        <v>0.2</v>
      </c>
    </row>
    <row r="1851" spans="1:8" s="13" customFormat="1" ht="14.25" customHeight="1" collapsed="1">
      <c r="A1851" s="19" t="s">
        <v>302</v>
      </c>
      <c r="B1851" s="134" t="s">
        <v>85</v>
      </c>
      <c r="C1851" s="311"/>
      <c r="D1851" s="78">
        <f>SUM(D1852:D1853)</f>
        <v>1900</v>
      </c>
      <c r="E1851" s="78">
        <f>SUM(E1852:E1853)</f>
        <v>1080</v>
      </c>
      <c r="F1851" s="78">
        <f>SUM(F1852:F1853)</f>
        <v>880</v>
      </c>
      <c r="G1851" s="78">
        <f>SUM(G1852:G1853)</f>
        <v>0</v>
      </c>
      <c r="H1851" s="61"/>
    </row>
    <row r="1852" spans="1:8" s="13" customFormat="1" ht="14.25" customHeight="1" hidden="1" outlineLevel="1">
      <c r="A1852" s="25"/>
      <c r="B1852" s="246" t="s">
        <v>260</v>
      </c>
      <c r="C1852" s="485" t="s">
        <v>654</v>
      </c>
      <c r="D1852" s="28">
        <v>400</v>
      </c>
      <c r="E1852" s="28">
        <v>400</v>
      </c>
      <c r="F1852" s="28">
        <v>400</v>
      </c>
      <c r="G1852" s="28"/>
      <c r="H1852" s="276">
        <v>0.7</v>
      </c>
    </row>
    <row r="1853" spans="1:8" s="13" customFormat="1" ht="14.25" customHeight="1" hidden="1" outlineLevel="1">
      <c r="A1853" s="38"/>
      <c r="B1853" s="343"/>
      <c r="C1853" s="486" t="s">
        <v>649</v>
      </c>
      <c r="D1853" s="41">
        <v>1500</v>
      </c>
      <c r="E1853" s="41">
        <v>680</v>
      </c>
      <c r="F1853" s="41">
        <v>480</v>
      </c>
      <c r="G1853" s="41"/>
      <c r="H1853" s="299">
        <v>0.8</v>
      </c>
    </row>
    <row r="1854" spans="1:8" s="13" customFormat="1" ht="14.25" customHeight="1" collapsed="1">
      <c r="A1854" s="36" t="s">
        <v>303</v>
      </c>
      <c r="B1854" s="250" t="s">
        <v>202</v>
      </c>
      <c r="C1854" s="503"/>
      <c r="D1854" s="47">
        <f>SUM(D1855)</f>
        <v>990</v>
      </c>
      <c r="E1854" s="47">
        <f>SUM(E1855)</f>
        <v>433</v>
      </c>
      <c r="F1854" s="47">
        <f>SUM(F1855)</f>
        <v>433</v>
      </c>
      <c r="G1854" s="47">
        <f>SUM(G1855)</f>
        <v>0</v>
      </c>
      <c r="H1854" s="504"/>
    </row>
    <row r="1855" spans="1:8" s="13" customFormat="1" ht="14.25" customHeight="1" hidden="1" outlineLevel="1">
      <c r="A1855" s="49"/>
      <c r="B1855" s="135" t="s">
        <v>248</v>
      </c>
      <c r="C1855" s="481" t="s">
        <v>427</v>
      </c>
      <c r="D1855" s="52">
        <v>990</v>
      </c>
      <c r="E1855" s="52">
        <v>433</v>
      </c>
      <c r="F1855" s="52">
        <v>433</v>
      </c>
      <c r="G1855" s="52">
        <v>0</v>
      </c>
      <c r="H1855" s="482">
        <v>0.7</v>
      </c>
    </row>
    <row r="1856" spans="1:8" s="13" customFormat="1" ht="14.25" customHeight="1" collapsed="1">
      <c r="A1856" s="19" t="s">
        <v>304</v>
      </c>
      <c r="B1856" s="134" t="s">
        <v>253</v>
      </c>
      <c r="C1856" s="483"/>
      <c r="D1856" s="22">
        <f>SUM(D1857)</f>
        <v>110</v>
      </c>
      <c r="E1856" s="22">
        <f>SUM(E1857)</f>
        <v>110</v>
      </c>
      <c r="F1856" s="22">
        <f>SUM(F1857)</f>
        <v>110</v>
      </c>
      <c r="G1856" s="22">
        <f>SUM(G1857)</f>
        <v>0</v>
      </c>
      <c r="H1856" s="484"/>
    </row>
    <row r="1857" spans="1:8" s="13" customFormat="1" ht="14.25" customHeight="1" hidden="1" outlineLevel="1">
      <c r="A1857" s="38"/>
      <c r="B1857" s="393" t="s">
        <v>248</v>
      </c>
      <c r="C1857" s="486" t="s">
        <v>427</v>
      </c>
      <c r="D1857" s="41">
        <v>110</v>
      </c>
      <c r="E1857" s="41">
        <v>110</v>
      </c>
      <c r="F1857" s="41">
        <v>110</v>
      </c>
      <c r="G1857" s="41">
        <v>0</v>
      </c>
      <c r="H1857" s="299">
        <v>0.7</v>
      </c>
    </row>
    <row r="1858" spans="1:8" s="13" customFormat="1" ht="14.25" customHeight="1" collapsed="1">
      <c r="A1858" s="19" t="s">
        <v>305</v>
      </c>
      <c r="B1858" s="134" t="s">
        <v>192</v>
      </c>
      <c r="C1858" s="483"/>
      <c r="D1858" s="22">
        <f>SUM(D1859:D1862)</f>
        <v>246</v>
      </c>
      <c r="E1858" s="22">
        <f>SUM(E1859:E1862)</f>
        <v>199</v>
      </c>
      <c r="F1858" s="22">
        <f>SUM(F1859:F1862)</f>
        <v>199</v>
      </c>
      <c r="G1858" s="22">
        <f>SUM(G1859:G1862)</f>
        <v>0</v>
      </c>
      <c r="H1858" s="484"/>
    </row>
    <row r="1859" spans="1:8" s="13" customFormat="1" ht="14.25" customHeight="1" hidden="1" outlineLevel="1">
      <c r="A1859" s="25"/>
      <c r="B1859" s="301" t="s">
        <v>260</v>
      </c>
      <c r="C1859" s="485" t="s">
        <v>418</v>
      </c>
      <c r="D1859" s="28">
        <v>95</v>
      </c>
      <c r="E1859" s="28">
        <v>90</v>
      </c>
      <c r="F1859" s="28">
        <v>90</v>
      </c>
      <c r="G1859" s="28"/>
      <c r="H1859" s="276">
        <v>0.4</v>
      </c>
    </row>
    <row r="1860" spans="1:8" s="13" customFormat="1" ht="14.25" customHeight="1" hidden="1" outlineLevel="1">
      <c r="A1860" s="49"/>
      <c r="B1860" s="288"/>
      <c r="C1860" s="481" t="s">
        <v>427</v>
      </c>
      <c r="D1860" s="52">
        <v>100</v>
      </c>
      <c r="E1860" s="52">
        <v>58</v>
      </c>
      <c r="F1860" s="52">
        <v>58</v>
      </c>
      <c r="G1860" s="52"/>
      <c r="H1860" s="482">
        <v>1.3</v>
      </c>
    </row>
    <row r="1861" spans="1:8" s="13" customFormat="1" ht="14.25" customHeight="1" hidden="1" outlineLevel="1">
      <c r="A1861" s="49"/>
      <c r="B1861" s="505" t="s">
        <v>98</v>
      </c>
      <c r="C1861" s="481" t="s">
        <v>418</v>
      </c>
      <c r="D1861" s="52">
        <v>20</v>
      </c>
      <c r="E1861" s="52">
        <v>20</v>
      </c>
      <c r="F1861" s="52">
        <v>20</v>
      </c>
      <c r="G1861" s="52"/>
      <c r="H1861" s="482">
        <v>0.6</v>
      </c>
    </row>
    <row r="1862" spans="1:8" s="13" customFormat="1" ht="14.25" customHeight="1" hidden="1" outlineLevel="1">
      <c r="A1862" s="38"/>
      <c r="B1862" s="343"/>
      <c r="C1862" s="486" t="s">
        <v>427</v>
      </c>
      <c r="D1862" s="41">
        <v>31</v>
      </c>
      <c r="E1862" s="41">
        <v>31</v>
      </c>
      <c r="F1862" s="41">
        <v>31</v>
      </c>
      <c r="G1862" s="41"/>
      <c r="H1862" s="299">
        <v>0.6</v>
      </c>
    </row>
    <row r="1863" spans="1:8" s="13" customFormat="1" ht="14.25" customHeight="1" collapsed="1">
      <c r="A1863" s="19" t="s">
        <v>307</v>
      </c>
      <c r="B1863" s="134" t="s">
        <v>277</v>
      </c>
      <c r="C1863" s="311"/>
      <c r="D1863" s="78">
        <f>SUM(D1864)</f>
        <v>45</v>
      </c>
      <c r="E1863" s="78">
        <f>SUM(E1864)</f>
        <v>45</v>
      </c>
      <c r="F1863" s="78">
        <f>SUM(F1864)</f>
        <v>45</v>
      </c>
      <c r="G1863" s="78">
        <f>SUM(G1864)</f>
        <v>0</v>
      </c>
      <c r="H1863" s="61"/>
    </row>
    <row r="1864" spans="1:8" s="13" customFormat="1" ht="14.25" customHeight="1" hidden="1" outlineLevel="1">
      <c r="A1864" s="38"/>
      <c r="B1864" s="343" t="s">
        <v>260</v>
      </c>
      <c r="C1864" s="486" t="s">
        <v>748</v>
      </c>
      <c r="D1864" s="41">
        <v>45</v>
      </c>
      <c r="E1864" s="41">
        <v>45</v>
      </c>
      <c r="F1864" s="41">
        <v>45</v>
      </c>
      <c r="G1864" s="41"/>
      <c r="H1864" s="299">
        <v>0</v>
      </c>
    </row>
    <row r="1865" spans="1:8" s="13" customFormat="1" ht="14.25" customHeight="1" collapsed="1">
      <c r="A1865" s="19" t="s">
        <v>308</v>
      </c>
      <c r="B1865" s="134" t="s">
        <v>233</v>
      </c>
      <c r="C1865" s="483"/>
      <c r="D1865" s="22">
        <f>SUM(D1866)</f>
        <v>131</v>
      </c>
      <c r="E1865" s="22">
        <f>SUM(E1866)</f>
        <v>85</v>
      </c>
      <c r="F1865" s="22">
        <f>SUM(F1866)</f>
        <v>85</v>
      </c>
      <c r="G1865" s="22">
        <f>SUM(G1866)</f>
        <v>0</v>
      </c>
      <c r="H1865" s="484"/>
    </row>
    <row r="1866" spans="1:8" s="13" customFormat="1" ht="14.25" customHeight="1" hidden="1" outlineLevel="1">
      <c r="A1866" s="38"/>
      <c r="B1866" s="393" t="s">
        <v>248</v>
      </c>
      <c r="C1866" s="486" t="s">
        <v>427</v>
      </c>
      <c r="D1866" s="41">
        <v>131</v>
      </c>
      <c r="E1866" s="41">
        <v>85</v>
      </c>
      <c r="F1866" s="41">
        <v>85</v>
      </c>
      <c r="G1866" s="41">
        <v>0</v>
      </c>
      <c r="H1866" s="299">
        <v>0.7</v>
      </c>
    </row>
    <row r="1867" spans="1:8" s="13" customFormat="1" ht="14.25" customHeight="1" collapsed="1">
      <c r="A1867" s="19" t="s">
        <v>309</v>
      </c>
      <c r="B1867" s="134" t="s">
        <v>181</v>
      </c>
      <c r="C1867" s="483"/>
      <c r="D1867" s="22">
        <f>SUM(D1868:D1873)</f>
        <v>674</v>
      </c>
      <c r="E1867" s="22">
        <f>SUM(E1868:E1873)</f>
        <v>350</v>
      </c>
      <c r="F1867" s="22">
        <f>SUM(F1868:F1873)</f>
        <v>350</v>
      </c>
      <c r="G1867" s="22">
        <f>SUM(G1868:G1873)</f>
        <v>0</v>
      </c>
      <c r="H1867" s="484"/>
    </row>
    <row r="1868" spans="1:8" s="13" customFormat="1" ht="14.25" customHeight="1" hidden="1" outlineLevel="1">
      <c r="A1868" s="31"/>
      <c r="B1868" s="340" t="s">
        <v>168</v>
      </c>
      <c r="C1868" s="503" t="s">
        <v>420</v>
      </c>
      <c r="D1868" s="34">
        <v>130</v>
      </c>
      <c r="E1868" s="34">
        <v>38</v>
      </c>
      <c r="F1868" s="34">
        <v>38</v>
      </c>
      <c r="G1868" s="34"/>
      <c r="H1868" s="504" t="s">
        <v>421</v>
      </c>
    </row>
    <row r="1869" spans="1:8" s="13" customFormat="1" ht="14.25" customHeight="1" hidden="1" outlineLevel="1">
      <c r="A1869" s="36"/>
      <c r="B1869" s="250"/>
      <c r="C1869" s="503" t="s">
        <v>424</v>
      </c>
      <c r="D1869" s="34">
        <v>55</v>
      </c>
      <c r="E1869" s="34">
        <v>49</v>
      </c>
      <c r="F1869" s="34">
        <v>49</v>
      </c>
      <c r="G1869" s="34"/>
      <c r="H1869" s="504" t="s">
        <v>386</v>
      </c>
    </row>
    <row r="1870" spans="1:8" s="13" customFormat="1" ht="14.25" customHeight="1" hidden="1" outlineLevel="1">
      <c r="A1870" s="25"/>
      <c r="B1870" s="301" t="s">
        <v>260</v>
      </c>
      <c r="C1870" s="485" t="s">
        <v>650</v>
      </c>
      <c r="D1870" s="28">
        <v>269</v>
      </c>
      <c r="E1870" s="28">
        <v>89</v>
      </c>
      <c r="F1870" s="28">
        <v>89</v>
      </c>
      <c r="G1870" s="28"/>
      <c r="H1870" s="276">
        <v>3.331460674157303</v>
      </c>
    </row>
    <row r="1871" spans="1:8" s="13" customFormat="1" ht="14.25" customHeight="1" hidden="1" outlineLevel="1">
      <c r="A1871" s="25"/>
      <c r="B1871" s="301"/>
      <c r="C1871" s="485" t="s">
        <v>767</v>
      </c>
      <c r="D1871" s="28">
        <v>50</v>
      </c>
      <c r="E1871" s="28">
        <v>24</v>
      </c>
      <c r="F1871" s="28">
        <v>24</v>
      </c>
      <c r="G1871" s="28"/>
      <c r="H1871" s="276">
        <v>0.55</v>
      </c>
    </row>
    <row r="1872" spans="1:8" s="13" customFormat="1" ht="14.25" customHeight="1" hidden="1" outlineLevel="1">
      <c r="A1872" s="25"/>
      <c r="B1872" s="246"/>
      <c r="C1872" s="485" t="s">
        <v>418</v>
      </c>
      <c r="D1872" s="28">
        <v>100</v>
      </c>
      <c r="E1872" s="28">
        <v>80</v>
      </c>
      <c r="F1872" s="28">
        <v>80</v>
      </c>
      <c r="G1872" s="28"/>
      <c r="H1872" s="276">
        <v>0.4</v>
      </c>
    </row>
    <row r="1873" spans="1:8" s="13" customFormat="1" ht="14.25" customHeight="1" hidden="1" outlineLevel="1">
      <c r="A1873" s="38"/>
      <c r="B1873" s="343"/>
      <c r="C1873" s="486" t="s">
        <v>420</v>
      </c>
      <c r="D1873" s="41">
        <v>70</v>
      </c>
      <c r="E1873" s="41">
        <v>70</v>
      </c>
      <c r="F1873" s="41">
        <v>70</v>
      </c>
      <c r="G1873" s="41"/>
      <c r="H1873" s="299">
        <v>0.6</v>
      </c>
    </row>
    <row r="1874" spans="1:8" s="13" customFormat="1" ht="14.25" customHeight="1" collapsed="1">
      <c r="A1874" s="19" t="s">
        <v>310</v>
      </c>
      <c r="B1874" s="134" t="s">
        <v>268</v>
      </c>
      <c r="C1874" s="311"/>
      <c r="D1874" s="78">
        <f>SUM(D1875)</f>
        <v>60</v>
      </c>
      <c r="E1874" s="78">
        <f>SUM(E1875)</f>
        <v>60</v>
      </c>
      <c r="F1874" s="78">
        <f>SUM(F1875)</f>
        <v>60</v>
      </c>
      <c r="G1874" s="78">
        <f>SUM(G1875)</f>
        <v>0</v>
      </c>
      <c r="H1874" s="61"/>
    </row>
    <row r="1875" spans="1:8" s="13" customFormat="1" ht="14.25" customHeight="1" hidden="1" outlineLevel="1">
      <c r="A1875" s="38"/>
      <c r="B1875" s="220" t="s">
        <v>260</v>
      </c>
      <c r="C1875" s="486" t="s">
        <v>654</v>
      </c>
      <c r="D1875" s="41">
        <v>60</v>
      </c>
      <c r="E1875" s="41">
        <v>60</v>
      </c>
      <c r="F1875" s="41">
        <v>60</v>
      </c>
      <c r="G1875" s="41"/>
      <c r="H1875" s="299">
        <v>0.2</v>
      </c>
    </row>
    <row r="1876" spans="1:8" s="13" customFormat="1" ht="14.25" customHeight="1" collapsed="1">
      <c r="A1876" s="349" t="s">
        <v>311</v>
      </c>
      <c r="B1876" s="134" t="s">
        <v>353</v>
      </c>
      <c r="C1876" s="483"/>
      <c r="D1876" s="22">
        <f>SUM(D1877:D1878)</f>
        <v>56</v>
      </c>
      <c r="E1876" s="22">
        <f>SUM(E1877:E1878)</f>
        <v>56</v>
      </c>
      <c r="F1876" s="22">
        <f>SUM(F1877:F1878)</f>
        <v>56</v>
      </c>
      <c r="G1876" s="22">
        <f>SUM(G1877:G1878)</f>
        <v>0</v>
      </c>
      <c r="H1876" s="484"/>
    </row>
    <row r="1877" spans="1:8" s="13" customFormat="1" ht="14.25" customHeight="1" hidden="1" outlineLevel="1">
      <c r="A1877" s="114"/>
      <c r="B1877" s="501" t="s">
        <v>260</v>
      </c>
      <c r="C1877" s="503" t="s">
        <v>654</v>
      </c>
      <c r="D1877" s="34">
        <v>50</v>
      </c>
      <c r="E1877" s="34">
        <v>50</v>
      </c>
      <c r="F1877" s="34">
        <v>50</v>
      </c>
      <c r="G1877" s="34"/>
      <c r="H1877" s="504">
        <v>0.25</v>
      </c>
    </row>
    <row r="1878" spans="1:8" s="13" customFormat="1" ht="14.25" customHeight="1" hidden="1" outlineLevel="1">
      <c r="A1878" s="114"/>
      <c r="B1878" s="505" t="s">
        <v>98</v>
      </c>
      <c r="C1878" s="485" t="s">
        <v>418</v>
      </c>
      <c r="D1878" s="28">
        <v>6</v>
      </c>
      <c r="E1878" s="28">
        <v>6</v>
      </c>
      <c r="F1878" s="28">
        <v>6</v>
      </c>
      <c r="G1878" s="28"/>
      <c r="H1878" s="276">
        <v>0.1</v>
      </c>
    </row>
    <row r="1879" spans="1:8" s="13" customFormat="1" ht="14.25" customHeight="1" collapsed="1">
      <c r="A1879" s="19" t="s">
        <v>312</v>
      </c>
      <c r="B1879" s="134" t="s">
        <v>234</v>
      </c>
      <c r="C1879" s="483"/>
      <c r="D1879" s="22">
        <f>SUM(D1880)</f>
        <v>80</v>
      </c>
      <c r="E1879" s="22">
        <f>SUM(E1880)</f>
        <v>41</v>
      </c>
      <c r="F1879" s="22">
        <f>SUM(F1880)</f>
        <v>41</v>
      </c>
      <c r="G1879" s="22">
        <f>SUM(G1880)</f>
        <v>0</v>
      </c>
      <c r="H1879" s="484"/>
    </row>
    <row r="1880" spans="1:8" s="13" customFormat="1" ht="14.25" customHeight="1" hidden="1" outlineLevel="1">
      <c r="A1880" s="38"/>
      <c r="B1880" s="62" t="s">
        <v>248</v>
      </c>
      <c r="C1880" s="486" t="s">
        <v>427</v>
      </c>
      <c r="D1880" s="41">
        <v>80</v>
      </c>
      <c r="E1880" s="41">
        <v>41</v>
      </c>
      <c r="F1880" s="41">
        <v>41</v>
      </c>
      <c r="G1880" s="41">
        <v>0</v>
      </c>
      <c r="H1880" s="299">
        <v>0.7</v>
      </c>
    </row>
    <row r="1881" spans="1:8" s="13" customFormat="1" ht="14.25" customHeight="1" collapsed="1">
      <c r="A1881" s="19" t="s">
        <v>313</v>
      </c>
      <c r="B1881" s="134" t="s">
        <v>179</v>
      </c>
      <c r="C1881" s="483"/>
      <c r="D1881" s="22">
        <f>SUM(D1882:D1883)</f>
        <v>512</v>
      </c>
      <c r="E1881" s="22">
        <f>SUM(E1882:E1883)</f>
        <v>512</v>
      </c>
      <c r="F1881" s="22">
        <f>SUM(F1882:F1883)</f>
        <v>512</v>
      </c>
      <c r="G1881" s="22">
        <f>SUM(G1882:G1883)</f>
        <v>0</v>
      </c>
      <c r="H1881" s="484"/>
    </row>
    <row r="1882" spans="1:8" s="13" customFormat="1" ht="14.25" customHeight="1" hidden="1" outlineLevel="1">
      <c r="A1882" s="49"/>
      <c r="B1882" s="284" t="s">
        <v>194</v>
      </c>
      <c r="C1882" s="481" t="s">
        <v>427</v>
      </c>
      <c r="D1882" s="52">
        <v>52</v>
      </c>
      <c r="E1882" s="52">
        <v>52</v>
      </c>
      <c r="F1882" s="52">
        <v>52</v>
      </c>
      <c r="G1882" s="52">
        <v>0</v>
      </c>
      <c r="H1882" s="482">
        <v>1</v>
      </c>
    </row>
    <row r="1883" spans="1:8" s="13" customFormat="1" ht="14.25" customHeight="1" hidden="1" outlineLevel="1">
      <c r="A1883" s="38"/>
      <c r="B1883" s="343" t="s">
        <v>260</v>
      </c>
      <c r="C1883" s="486" t="s">
        <v>424</v>
      </c>
      <c r="D1883" s="41">
        <v>460</v>
      </c>
      <c r="E1883" s="41">
        <v>460</v>
      </c>
      <c r="F1883" s="41">
        <v>460</v>
      </c>
      <c r="G1883" s="41"/>
      <c r="H1883" s="299">
        <v>1.05</v>
      </c>
    </row>
    <row r="1884" spans="1:8" s="13" customFormat="1" ht="14.25" customHeight="1" collapsed="1">
      <c r="A1884" s="19" t="s">
        <v>314</v>
      </c>
      <c r="B1884" s="134" t="s">
        <v>251</v>
      </c>
      <c r="C1884" s="483"/>
      <c r="D1884" s="22">
        <f>SUM(D1885:D1885)</f>
        <v>65</v>
      </c>
      <c r="E1884" s="22">
        <f>SUM(E1885:E1885)</f>
        <v>46</v>
      </c>
      <c r="F1884" s="22">
        <f>SUM(F1885:F1885)</f>
        <v>46</v>
      </c>
      <c r="G1884" s="22">
        <f>SUM(G1885:G1885)</f>
        <v>0</v>
      </c>
      <c r="H1884" s="484"/>
    </row>
    <row r="1885" spans="1:8" s="13" customFormat="1" ht="14.25" customHeight="1" hidden="1" outlineLevel="1">
      <c r="A1885" s="25"/>
      <c r="B1885" s="153" t="s">
        <v>168</v>
      </c>
      <c r="C1885" s="485" t="s">
        <v>420</v>
      </c>
      <c r="D1885" s="28">
        <v>65</v>
      </c>
      <c r="E1885" s="28">
        <v>46</v>
      </c>
      <c r="F1885" s="28">
        <v>46</v>
      </c>
      <c r="G1885" s="28"/>
      <c r="H1885" s="276" t="s">
        <v>422</v>
      </c>
    </row>
    <row r="1886" spans="1:8" s="13" customFormat="1" ht="14.25" customHeight="1" collapsed="1">
      <c r="A1886" s="19" t="s">
        <v>315</v>
      </c>
      <c r="B1886" s="134" t="s">
        <v>252</v>
      </c>
      <c r="C1886" s="483"/>
      <c r="D1886" s="22">
        <f>SUM(D1887)</f>
        <v>215</v>
      </c>
      <c r="E1886" s="22">
        <f>SUM(E1887)</f>
        <v>192</v>
      </c>
      <c r="F1886" s="22">
        <f>SUM(F1887)</f>
        <v>192</v>
      </c>
      <c r="G1886" s="22">
        <f>SUM(G1887)</f>
        <v>0</v>
      </c>
      <c r="H1886" s="484"/>
    </row>
    <row r="1887" spans="1:8" s="13" customFormat="1" ht="14.25" customHeight="1" hidden="1" outlineLevel="1">
      <c r="A1887" s="38"/>
      <c r="B1887" s="393" t="s">
        <v>248</v>
      </c>
      <c r="C1887" s="486" t="s">
        <v>427</v>
      </c>
      <c r="D1887" s="41">
        <v>215</v>
      </c>
      <c r="E1887" s="41">
        <v>192</v>
      </c>
      <c r="F1887" s="41">
        <v>192</v>
      </c>
      <c r="G1887" s="41">
        <v>0</v>
      </c>
      <c r="H1887" s="299">
        <v>0.6</v>
      </c>
    </row>
    <row r="1888" spans="1:8" s="13" customFormat="1" ht="14.25" customHeight="1" collapsed="1">
      <c r="A1888" s="36" t="s">
        <v>316</v>
      </c>
      <c r="B1888" s="250" t="s">
        <v>235</v>
      </c>
      <c r="C1888" s="503"/>
      <c r="D1888" s="47">
        <f>SUM(D1889)</f>
        <v>410</v>
      </c>
      <c r="E1888" s="47">
        <f>SUM(E1889)</f>
        <v>274</v>
      </c>
      <c r="F1888" s="47">
        <f>SUM(F1889)</f>
        <v>274</v>
      </c>
      <c r="G1888" s="47">
        <f>SUM(G1889)</f>
        <v>0</v>
      </c>
      <c r="H1888" s="504"/>
    </row>
    <row r="1889" spans="1:8" s="13" customFormat="1" ht="14.25" customHeight="1" hidden="1" outlineLevel="1">
      <c r="A1889" s="38"/>
      <c r="B1889" s="39" t="s">
        <v>248</v>
      </c>
      <c r="C1889" s="486" t="s">
        <v>427</v>
      </c>
      <c r="D1889" s="41">
        <v>410</v>
      </c>
      <c r="E1889" s="41">
        <v>274</v>
      </c>
      <c r="F1889" s="41">
        <v>274</v>
      </c>
      <c r="G1889" s="41">
        <v>0</v>
      </c>
      <c r="H1889" s="299">
        <v>0.6</v>
      </c>
    </row>
    <row r="1890" spans="1:8" s="13" customFormat="1" ht="14.25" customHeight="1" collapsed="1">
      <c r="A1890" s="36" t="s">
        <v>317</v>
      </c>
      <c r="B1890" s="250" t="s">
        <v>163</v>
      </c>
      <c r="C1890" s="503"/>
      <c r="D1890" s="47">
        <f>SUM(D1891:D1893)</f>
        <v>465</v>
      </c>
      <c r="E1890" s="47">
        <f>SUM(E1891:E1893)</f>
        <v>277</v>
      </c>
      <c r="F1890" s="47">
        <f>SUM(F1891:F1893)</f>
        <v>277</v>
      </c>
      <c r="G1890" s="34"/>
      <c r="H1890" s="504"/>
    </row>
    <row r="1891" spans="1:8" s="13" customFormat="1" ht="14.25" customHeight="1" hidden="1" outlineLevel="1">
      <c r="A1891" s="25"/>
      <c r="B1891" s="247" t="s">
        <v>194</v>
      </c>
      <c r="C1891" s="485" t="s">
        <v>427</v>
      </c>
      <c r="D1891" s="28">
        <v>15</v>
      </c>
      <c r="E1891" s="28">
        <v>15</v>
      </c>
      <c r="F1891" s="28">
        <v>15</v>
      </c>
      <c r="G1891" s="28">
        <v>0</v>
      </c>
      <c r="H1891" s="276">
        <v>1.4</v>
      </c>
    </row>
    <row r="1892" spans="1:8" s="13" customFormat="1" ht="14.25" customHeight="1" hidden="1" outlineLevel="1">
      <c r="A1892" s="25"/>
      <c r="B1892" s="246" t="s">
        <v>260</v>
      </c>
      <c r="C1892" s="485" t="s">
        <v>420</v>
      </c>
      <c r="D1892" s="28">
        <v>150</v>
      </c>
      <c r="E1892" s="28">
        <v>128</v>
      </c>
      <c r="F1892" s="28">
        <v>128</v>
      </c>
      <c r="G1892" s="28"/>
      <c r="H1892" s="276">
        <v>0.7</v>
      </c>
    </row>
    <row r="1893" spans="1:8" s="13" customFormat="1" ht="14.25" customHeight="1" hidden="1" outlineLevel="1">
      <c r="A1893" s="38"/>
      <c r="B1893" s="393" t="s">
        <v>248</v>
      </c>
      <c r="C1893" s="486" t="s">
        <v>427</v>
      </c>
      <c r="D1893" s="41">
        <v>300</v>
      </c>
      <c r="E1893" s="41">
        <v>134</v>
      </c>
      <c r="F1893" s="41">
        <v>134</v>
      </c>
      <c r="G1893" s="41">
        <v>0</v>
      </c>
      <c r="H1893" s="299">
        <v>1.2</v>
      </c>
    </row>
    <row r="1894" spans="1:8" s="13" customFormat="1" ht="24.75" customHeight="1" collapsed="1">
      <c r="A1894" s="36" t="s">
        <v>318</v>
      </c>
      <c r="B1894" s="250" t="s">
        <v>637</v>
      </c>
      <c r="C1894" s="503"/>
      <c r="D1894" s="47">
        <f>SUM(D1895:D1898)</f>
        <v>1018</v>
      </c>
      <c r="E1894" s="47">
        <f>SUM(E1895:E1898)</f>
        <v>323</v>
      </c>
      <c r="F1894" s="47">
        <f>SUM(F1895:F1898)</f>
        <v>323</v>
      </c>
      <c r="G1894" s="47">
        <f>SUM(G1895:G1898)</f>
        <v>0</v>
      </c>
      <c r="H1894" s="504"/>
    </row>
    <row r="1895" spans="1:8" s="13" customFormat="1" ht="14.25" customHeight="1" hidden="1" outlineLevel="1">
      <c r="A1895" s="25"/>
      <c r="B1895" s="247" t="s">
        <v>194</v>
      </c>
      <c r="C1895" s="485" t="s">
        <v>427</v>
      </c>
      <c r="D1895" s="28">
        <v>58</v>
      </c>
      <c r="E1895" s="28">
        <v>58</v>
      </c>
      <c r="F1895" s="28">
        <v>58</v>
      </c>
      <c r="G1895" s="28">
        <v>0</v>
      </c>
      <c r="H1895" s="276">
        <v>1</v>
      </c>
    </row>
    <row r="1896" spans="1:8" s="13" customFormat="1" ht="14.25" customHeight="1" hidden="1" outlineLevel="1">
      <c r="A1896" s="25"/>
      <c r="B1896" s="246" t="s">
        <v>260</v>
      </c>
      <c r="C1896" s="485" t="s">
        <v>734</v>
      </c>
      <c r="D1896" s="28">
        <v>30</v>
      </c>
      <c r="E1896" s="28">
        <v>20</v>
      </c>
      <c r="F1896" s="28">
        <v>20</v>
      </c>
      <c r="G1896" s="28"/>
      <c r="H1896" s="276">
        <v>9</v>
      </c>
    </row>
    <row r="1897" spans="1:8" s="13" customFormat="1" ht="14.25" customHeight="1" hidden="1" outlineLevel="1">
      <c r="A1897" s="25"/>
      <c r="B1897" s="246"/>
      <c r="C1897" s="485" t="s">
        <v>431</v>
      </c>
      <c r="D1897" s="28">
        <v>700</v>
      </c>
      <c r="E1897" s="28">
        <v>135</v>
      </c>
      <c r="F1897" s="28">
        <v>135</v>
      </c>
      <c r="G1897" s="28"/>
      <c r="H1897" s="276">
        <v>0.8</v>
      </c>
    </row>
    <row r="1898" spans="1:8" s="13" customFormat="1" ht="14.25" customHeight="1" hidden="1" outlineLevel="1">
      <c r="A1898" s="38"/>
      <c r="B1898" s="393" t="s">
        <v>248</v>
      </c>
      <c r="C1898" s="486" t="s">
        <v>427</v>
      </c>
      <c r="D1898" s="41">
        <v>230</v>
      </c>
      <c r="E1898" s="41">
        <v>110</v>
      </c>
      <c r="F1898" s="41">
        <v>110</v>
      </c>
      <c r="G1898" s="41">
        <v>0</v>
      </c>
      <c r="H1898" s="299">
        <v>0.6</v>
      </c>
    </row>
    <row r="1899" spans="1:8" s="13" customFormat="1" ht="14.25" customHeight="1" collapsed="1">
      <c r="A1899" s="19" t="s">
        <v>320</v>
      </c>
      <c r="B1899" s="134" t="s">
        <v>165</v>
      </c>
      <c r="C1899" s="483"/>
      <c r="D1899" s="22">
        <f>SUM(D1900:D1905)</f>
        <v>964</v>
      </c>
      <c r="E1899" s="22">
        <f>SUM(E1900:E1905)</f>
        <v>597</v>
      </c>
      <c r="F1899" s="22">
        <f>SUM(F1900:F1905)</f>
        <v>597</v>
      </c>
      <c r="G1899" s="22">
        <f>SUM(G1900:G1905)</f>
        <v>0</v>
      </c>
      <c r="H1899" s="484"/>
    </row>
    <row r="1900" spans="1:8" s="13" customFormat="1" ht="14.25" customHeight="1" hidden="1" outlineLevel="1">
      <c r="A1900" s="31"/>
      <c r="B1900" s="340" t="s">
        <v>168</v>
      </c>
      <c r="C1900" s="503" t="s">
        <v>418</v>
      </c>
      <c r="D1900" s="34">
        <v>50</v>
      </c>
      <c r="E1900" s="34">
        <v>32</v>
      </c>
      <c r="F1900" s="34">
        <v>32</v>
      </c>
      <c r="G1900" s="34"/>
      <c r="H1900" s="504" t="s">
        <v>421</v>
      </c>
    </row>
    <row r="1901" spans="1:8" s="13" customFormat="1" ht="14.25" customHeight="1" hidden="1" outlineLevel="1">
      <c r="A1901" s="25"/>
      <c r="B1901" s="247" t="s">
        <v>194</v>
      </c>
      <c r="C1901" s="485" t="s">
        <v>427</v>
      </c>
      <c r="D1901" s="28">
        <v>24</v>
      </c>
      <c r="E1901" s="28">
        <v>24</v>
      </c>
      <c r="F1901" s="28">
        <v>24</v>
      </c>
      <c r="G1901" s="28">
        <v>0</v>
      </c>
      <c r="H1901" s="276">
        <v>0.8</v>
      </c>
    </row>
    <row r="1902" spans="1:8" s="13" customFormat="1" ht="14.25" customHeight="1" hidden="1" outlineLevel="1">
      <c r="A1902" s="25"/>
      <c r="B1902" s="246" t="s">
        <v>260</v>
      </c>
      <c r="C1902" s="485" t="s">
        <v>418</v>
      </c>
      <c r="D1902" s="28">
        <v>40</v>
      </c>
      <c r="E1902" s="28">
        <v>40</v>
      </c>
      <c r="F1902" s="28">
        <v>40</v>
      </c>
      <c r="G1902" s="28"/>
      <c r="H1902" s="276">
        <v>0.5</v>
      </c>
    </row>
    <row r="1903" spans="1:8" s="13" customFormat="1" ht="14.25" customHeight="1" hidden="1" outlineLevel="1">
      <c r="A1903" s="25"/>
      <c r="B1903" s="246"/>
      <c r="C1903" s="485" t="s">
        <v>420</v>
      </c>
      <c r="D1903" s="28">
        <v>100</v>
      </c>
      <c r="E1903" s="28">
        <v>100</v>
      </c>
      <c r="F1903" s="28">
        <v>100</v>
      </c>
      <c r="G1903" s="28"/>
      <c r="H1903" s="276">
        <v>0.8</v>
      </c>
    </row>
    <row r="1904" spans="1:8" s="13" customFormat="1" ht="14.25" customHeight="1" hidden="1" outlineLevel="1">
      <c r="A1904" s="25"/>
      <c r="B1904" s="246"/>
      <c r="C1904" s="485" t="s">
        <v>431</v>
      </c>
      <c r="D1904" s="28">
        <v>100</v>
      </c>
      <c r="E1904" s="28">
        <v>8</v>
      </c>
      <c r="F1904" s="28">
        <v>8</v>
      </c>
      <c r="G1904" s="28"/>
      <c r="H1904" s="276">
        <v>0.65</v>
      </c>
    </row>
    <row r="1905" spans="1:8" s="13" customFormat="1" ht="14.25" customHeight="1" hidden="1" outlineLevel="1">
      <c r="A1905" s="38"/>
      <c r="B1905" s="393" t="s">
        <v>248</v>
      </c>
      <c r="C1905" s="486" t="s">
        <v>427</v>
      </c>
      <c r="D1905" s="41">
        <v>650</v>
      </c>
      <c r="E1905" s="41">
        <v>393</v>
      </c>
      <c r="F1905" s="41">
        <v>393</v>
      </c>
      <c r="G1905" s="41">
        <v>0</v>
      </c>
      <c r="H1905" s="299">
        <v>0.9</v>
      </c>
    </row>
    <row r="1906" spans="1:8" s="13" customFormat="1" ht="14.25" customHeight="1" collapsed="1">
      <c r="A1906" s="19" t="s">
        <v>321</v>
      </c>
      <c r="B1906" s="134" t="s">
        <v>278</v>
      </c>
      <c r="C1906" s="483"/>
      <c r="D1906" s="22">
        <f>SUM(D1907:D1910)</f>
        <v>102</v>
      </c>
      <c r="E1906" s="22">
        <f>SUM(E1907:E1910)</f>
        <v>102</v>
      </c>
      <c r="F1906" s="22">
        <f>SUM(F1907:F1910)</f>
        <v>102</v>
      </c>
      <c r="G1906" s="22">
        <f>SUM(G1907:G1910)</f>
        <v>0</v>
      </c>
      <c r="H1906" s="484"/>
    </row>
    <row r="1907" spans="1:8" s="13" customFormat="1" ht="14.25" customHeight="1" hidden="1" outlineLevel="1">
      <c r="A1907" s="25"/>
      <c r="B1907" s="301" t="s">
        <v>260</v>
      </c>
      <c r="C1907" s="485" t="s">
        <v>653</v>
      </c>
      <c r="D1907" s="28">
        <v>45</v>
      </c>
      <c r="E1907" s="28">
        <v>45</v>
      </c>
      <c r="F1907" s="28">
        <v>45</v>
      </c>
      <c r="G1907" s="28"/>
      <c r="H1907" s="276">
        <v>0.2</v>
      </c>
    </row>
    <row r="1908" spans="1:8" s="13" customFormat="1" ht="14.25" customHeight="1" hidden="1" outlineLevel="1">
      <c r="A1908" s="25"/>
      <c r="B1908" s="301"/>
      <c r="C1908" s="485" t="s">
        <v>650</v>
      </c>
      <c r="D1908" s="28">
        <v>12</v>
      </c>
      <c r="E1908" s="28">
        <v>12</v>
      </c>
      <c r="F1908" s="28">
        <v>12</v>
      </c>
      <c r="G1908" s="28"/>
      <c r="H1908" s="276">
        <v>0.25</v>
      </c>
    </row>
    <row r="1909" spans="1:8" s="13" customFormat="1" ht="14.25" customHeight="1" hidden="1" outlineLevel="1">
      <c r="A1909" s="25"/>
      <c r="B1909" s="246"/>
      <c r="C1909" s="485" t="s">
        <v>768</v>
      </c>
      <c r="D1909" s="28">
        <v>17</v>
      </c>
      <c r="E1909" s="28">
        <v>17</v>
      </c>
      <c r="F1909" s="28">
        <v>17</v>
      </c>
      <c r="G1909" s="28"/>
      <c r="H1909" s="276">
        <v>0.3</v>
      </c>
    </row>
    <row r="1910" spans="1:8" s="13" customFormat="1" ht="14.25" customHeight="1" hidden="1" outlineLevel="1">
      <c r="A1910" s="38"/>
      <c r="B1910" s="343"/>
      <c r="C1910" s="486" t="s">
        <v>606</v>
      </c>
      <c r="D1910" s="41">
        <v>28</v>
      </c>
      <c r="E1910" s="41">
        <v>28</v>
      </c>
      <c r="F1910" s="41">
        <v>28</v>
      </c>
      <c r="G1910" s="41"/>
      <c r="H1910" s="299">
        <v>0.7</v>
      </c>
    </row>
    <row r="1911" spans="1:8" s="24" customFormat="1" ht="14.25" customHeight="1" collapsed="1">
      <c r="A1911" s="19" t="s">
        <v>322</v>
      </c>
      <c r="B1911" s="134" t="s">
        <v>279</v>
      </c>
      <c r="C1911" s="494"/>
      <c r="D1911" s="22">
        <f>SUM(D1912)</f>
        <v>65</v>
      </c>
      <c r="E1911" s="22">
        <f>SUM(E1912)</f>
        <v>49</v>
      </c>
      <c r="F1911" s="22">
        <f>SUM(F1912)</f>
        <v>49</v>
      </c>
      <c r="G1911" s="22">
        <f>SUM(G1912)</f>
        <v>0</v>
      </c>
      <c r="H1911" s="46"/>
    </row>
    <row r="1912" spans="1:8" s="24" customFormat="1" ht="14.25" customHeight="1" hidden="1" outlineLevel="1">
      <c r="A1912" s="114"/>
      <c r="B1912" s="295" t="s">
        <v>488</v>
      </c>
      <c r="C1912" s="496" t="s">
        <v>424</v>
      </c>
      <c r="D1912" s="302">
        <v>65</v>
      </c>
      <c r="E1912" s="302">
        <v>49</v>
      </c>
      <c r="F1912" s="302">
        <v>49</v>
      </c>
      <c r="G1912" s="302"/>
      <c r="H1912" s="480" t="s">
        <v>425</v>
      </c>
    </row>
    <row r="1913" spans="1:8" s="13" customFormat="1" ht="14.25" customHeight="1" collapsed="1">
      <c r="A1913" s="19" t="s">
        <v>323</v>
      </c>
      <c r="B1913" s="134" t="s">
        <v>267</v>
      </c>
      <c r="C1913" s="483"/>
      <c r="D1913" s="22">
        <f>SUM(D1914)</f>
        <v>20</v>
      </c>
      <c r="E1913" s="22">
        <f>SUM(E1914)</f>
        <v>20</v>
      </c>
      <c r="F1913" s="22">
        <f>SUM(F1914)</f>
        <v>20</v>
      </c>
      <c r="G1913" s="22">
        <f>SUM(G1914)</f>
        <v>0</v>
      </c>
      <c r="H1913" s="484"/>
    </row>
    <row r="1914" spans="1:8" s="13" customFormat="1" ht="14.25" customHeight="1" hidden="1" outlineLevel="1">
      <c r="A1914" s="38"/>
      <c r="B1914" s="407" t="s">
        <v>98</v>
      </c>
      <c r="C1914" s="486" t="s">
        <v>418</v>
      </c>
      <c r="D1914" s="41">
        <v>20</v>
      </c>
      <c r="E1914" s="41">
        <v>20</v>
      </c>
      <c r="F1914" s="41">
        <v>20</v>
      </c>
      <c r="G1914" s="41"/>
      <c r="H1914" s="299">
        <v>0.2</v>
      </c>
    </row>
    <row r="1915" spans="1:8" s="24" customFormat="1" ht="14.25" customHeight="1" collapsed="1">
      <c r="A1915" s="19" t="s">
        <v>324</v>
      </c>
      <c r="B1915" s="134" t="s">
        <v>280</v>
      </c>
      <c r="C1915" s="494"/>
      <c r="D1915" s="22">
        <f>SUM(D1916)</f>
        <v>83</v>
      </c>
      <c r="E1915" s="22">
        <f>SUM(E1916)</f>
        <v>65</v>
      </c>
      <c r="F1915" s="22">
        <f>SUM(F1916)</f>
        <v>65</v>
      </c>
      <c r="G1915" s="22">
        <f>SUM(G1916)</f>
        <v>0</v>
      </c>
      <c r="H1915" s="46"/>
    </row>
    <row r="1916" spans="1:8" s="13" customFormat="1" ht="14.25" customHeight="1" hidden="1" outlineLevel="1">
      <c r="A1916" s="38"/>
      <c r="B1916" s="220" t="s">
        <v>260</v>
      </c>
      <c r="C1916" s="486" t="s">
        <v>762</v>
      </c>
      <c r="D1916" s="41">
        <v>83</v>
      </c>
      <c r="E1916" s="41">
        <v>65</v>
      </c>
      <c r="F1916" s="41">
        <v>65</v>
      </c>
      <c r="G1916" s="41"/>
      <c r="H1916" s="299">
        <v>0.6</v>
      </c>
    </row>
    <row r="1917" spans="1:8" s="24" customFormat="1" ht="14.25" customHeight="1" collapsed="1">
      <c r="A1917" s="19" t="s">
        <v>325</v>
      </c>
      <c r="B1917" s="134" t="s">
        <v>281</v>
      </c>
      <c r="C1917" s="494"/>
      <c r="D1917" s="22">
        <f>SUM(D1918:D1918)</f>
        <v>30</v>
      </c>
      <c r="E1917" s="22">
        <f>SUM(E1918:E1918)</f>
        <v>23</v>
      </c>
      <c r="F1917" s="22">
        <f>SUM(F1918:F1918)</f>
        <v>23</v>
      </c>
      <c r="G1917" s="22">
        <f>SUM(G1918:G1918)</f>
        <v>0</v>
      </c>
      <c r="H1917" s="46"/>
    </row>
    <row r="1918" spans="1:8" s="13" customFormat="1" ht="14.25" customHeight="1" hidden="1" outlineLevel="1">
      <c r="A1918" s="38"/>
      <c r="B1918" s="220" t="s">
        <v>260</v>
      </c>
      <c r="C1918" s="486" t="s">
        <v>762</v>
      </c>
      <c r="D1918" s="41">
        <v>30</v>
      </c>
      <c r="E1918" s="41">
        <v>23</v>
      </c>
      <c r="F1918" s="41">
        <v>23</v>
      </c>
      <c r="G1918" s="41"/>
      <c r="H1918" s="299">
        <v>0.3</v>
      </c>
    </row>
    <row r="1919" spans="1:8" s="13" customFormat="1" ht="14.25" customHeight="1" collapsed="1" thickBot="1">
      <c r="A1919" s="36" t="s">
        <v>326</v>
      </c>
      <c r="B1919" s="250" t="s">
        <v>139</v>
      </c>
      <c r="C1919" s="503"/>
      <c r="D1919" s="47">
        <f>SUM(D1920:D1922)</f>
        <v>115</v>
      </c>
      <c r="E1919" s="47">
        <f>SUM(E1920:E1922)</f>
        <v>79</v>
      </c>
      <c r="F1919" s="47">
        <f>SUM(F1920:F1922)</f>
        <v>79</v>
      </c>
      <c r="G1919" s="47">
        <f>SUM(G1920:G1922)</f>
        <v>0</v>
      </c>
      <c r="H1919" s="504"/>
    </row>
    <row r="1920" spans="1:8" s="13" customFormat="1" ht="14.25" customHeight="1" hidden="1" outlineLevel="1">
      <c r="A1920" s="25"/>
      <c r="B1920" s="153" t="s">
        <v>168</v>
      </c>
      <c r="C1920" s="485" t="s">
        <v>424</v>
      </c>
      <c r="D1920" s="28">
        <v>60</v>
      </c>
      <c r="E1920" s="28">
        <v>60</v>
      </c>
      <c r="F1920" s="28">
        <v>60</v>
      </c>
      <c r="G1920" s="28"/>
      <c r="H1920" s="276" t="s">
        <v>422</v>
      </c>
    </row>
    <row r="1921" spans="1:8" s="13" customFormat="1" ht="14.25" customHeight="1" hidden="1" outlineLevel="1">
      <c r="A1921" s="25"/>
      <c r="B1921" s="497"/>
      <c r="C1921" s="485" t="s">
        <v>431</v>
      </c>
      <c r="D1921" s="28">
        <v>40</v>
      </c>
      <c r="E1921" s="28">
        <v>4</v>
      </c>
      <c r="F1921" s="28">
        <v>4</v>
      </c>
      <c r="G1921" s="28"/>
      <c r="H1921" s="276" t="s">
        <v>432</v>
      </c>
    </row>
    <row r="1922" spans="1:8" s="13" customFormat="1" ht="14.25" customHeight="1" hidden="1" outlineLevel="1" thickBot="1">
      <c r="A1922" s="49"/>
      <c r="B1922" s="136"/>
      <c r="C1922" s="481" t="s">
        <v>420</v>
      </c>
      <c r="D1922" s="52">
        <v>15</v>
      </c>
      <c r="E1922" s="52">
        <v>15</v>
      </c>
      <c r="F1922" s="52">
        <v>15</v>
      </c>
      <c r="G1922" s="52"/>
      <c r="H1922" s="482" t="s">
        <v>386</v>
      </c>
    </row>
    <row r="1923" spans="1:8" s="13" customFormat="1" ht="14.25" customHeight="1" collapsed="1" thickBot="1">
      <c r="A1923" s="66"/>
      <c r="B1923" s="67" t="s">
        <v>249</v>
      </c>
      <c r="C1923" s="161"/>
      <c r="D1923" s="85">
        <f>D1799+D1801+D1803+D1805+D1807+D1809+D1811+D1815+D1817+D1819+D1821+D1823+D1825+D1827+D1829+D1833+D1837+D1840+D1842+D1844+D1849+D1851+D1854+D1856+D1858+D1863+D1865+D1867+D1874+D1876+D1879+D1881+D1884+D1886+D1888+D1890+D1894+D1899+D1906+D1911+D1913+D1915+D1917+D1919</f>
        <v>11764</v>
      </c>
      <c r="E1923" s="85">
        <f>E1799+E1801+E1803+E1805+E1807+E1809+E1811+E1815+E1817+E1819+E1821+E1823+E1825+E1827+E1829+E1833+E1837+E1840+E1842+E1844+E1849+E1851+E1854+E1856+E1858+E1863+E1865+E1867+E1874+E1876+E1879+E1881+E1884+E1886+E1888+E1890+E1894+E1899+E1906+E1911+E1913+E1915+E1917+E1919</f>
        <v>7454</v>
      </c>
      <c r="F1923" s="85">
        <f>F1799+F1801+F1803+F1805+F1807+F1809+F1811+F1815+F1817+F1819+F1821+F1823+F1825+F1827+F1829+F1833+F1837+F1840+F1842+F1844+F1849+F1851+F1854+F1856+F1858+F1863+F1865+F1867+F1874+F1876+F1879+F1881+F1884+F1886+F1888+F1890+F1894+F1899+F1906+F1911+F1913+F1915+F1917+F1919</f>
        <v>7254</v>
      </c>
      <c r="G1923" s="85">
        <f>G1799+G1801+G1803+G1805+G1807+G1809+G1811+G1815+G1817+G1819+G1821+G1823+G1825+G1827+G1829+G1833+G1837+G1840+G1842+G1844+G1849+G1851+G1854+G1856+G1858+G1863+G1865+G1867+G1874+G1876+G1879+G1881+G1884+G1886+G1888+G1890+G1894+G1899+G1906+G1911+G1913+G1915+G1917+G1919</f>
        <v>0</v>
      </c>
      <c r="H1923" s="489"/>
    </row>
    <row r="1924" spans="1:8" s="13" customFormat="1" ht="14.25" customHeight="1" thickBot="1">
      <c r="A1924" s="87" t="s">
        <v>94</v>
      </c>
      <c r="B1924" s="88" t="s">
        <v>17</v>
      </c>
      <c r="C1924" s="458"/>
      <c r="D1924" s="173">
        <f>D1784+D1797+D1923</f>
        <v>12802</v>
      </c>
      <c r="E1924" s="173">
        <f>E1784+E1797+E1923</f>
        <v>8258</v>
      </c>
      <c r="F1924" s="173">
        <f>F1784+F1797+F1923</f>
        <v>8058</v>
      </c>
      <c r="G1924" s="173">
        <f>G1784+G1797+G1923</f>
        <v>0</v>
      </c>
      <c r="H1924" s="174"/>
    </row>
    <row r="1925" spans="1:8" s="13" customFormat="1" ht="14.25" customHeight="1">
      <c r="A1925" s="49"/>
      <c r="B1925" s="614" t="s">
        <v>29</v>
      </c>
      <c r="C1925" s="614"/>
      <c r="D1925" s="614"/>
      <c r="E1925" s="614"/>
      <c r="F1925" s="614"/>
      <c r="G1925" s="614"/>
      <c r="H1925" s="126"/>
    </row>
    <row r="1926" spans="1:8" s="13" customFormat="1" ht="14.25" customHeight="1">
      <c r="A1926" s="100"/>
      <c r="B1926" s="101" t="s">
        <v>8</v>
      </c>
      <c r="C1926" s="506"/>
      <c r="D1926" s="507"/>
      <c r="E1926" s="507"/>
      <c r="F1926" s="507"/>
      <c r="G1926" s="507"/>
      <c r="H1926" s="508"/>
    </row>
    <row r="1927" spans="1:8" s="13" customFormat="1" ht="14.25" customHeight="1">
      <c r="A1927" s="19" t="s">
        <v>3</v>
      </c>
      <c r="B1927" s="20" t="s">
        <v>62</v>
      </c>
      <c r="C1927" s="121"/>
      <c r="D1927" s="281">
        <f>SUM(D1928)</f>
        <v>407</v>
      </c>
      <c r="E1927" s="281">
        <f>SUM(E1928)</f>
        <v>407</v>
      </c>
      <c r="F1927" s="281">
        <f>SUM(F1928)</f>
        <v>407</v>
      </c>
      <c r="G1927" s="281">
        <f>SUM(G1928)</f>
        <v>0</v>
      </c>
      <c r="H1927" s="386"/>
    </row>
    <row r="1928" spans="1:8" s="13" customFormat="1" ht="14.25" customHeight="1" hidden="1" outlineLevel="1">
      <c r="A1928" s="38"/>
      <c r="B1928" s="127" t="s">
        <v>98</v>
      </c>
      <c r="C1928" s="128" t="s">
        <v>715</v>
      </c>
      <c r="D1928" s="259">
        <v>407</v>
      </c>
      <c r="E1928" s="259">
        <v>407</v>
      </c>
      <c r="F1928" s="259">
        <v>407</v>
      </c>
      <c r="G1928" s="259"/>
      <c r="H1928" s="130">
        <v>0.18</v>
      </c>
    </row>
    <row r="1929" spans="1:8" s="13" customFormat="1" ht="14.25" customHeight="1" collapsed="1">
      <c r="A1929" s="19" t="s">
        <v>261</v>
      </c>
      <c r="B1929" s="20" t="s">
        <v>140</v>
      </c>
      <c r="C1929" s="60"/>
      <c r="D1929" s="131">
        <f>SUM(D1930:D1930)</f>
        <v>28</v>
      </c>
      <c r="E1929" s="131">
        <f>SUM(E1930:E1930)</f>
        <v>28</v>
      </c>
      <c r="F1929" s="131">
        <f>SUM(F1930:F1930)</f>
        <v>28</v>
      </c>
      <c r="G1929" s="131">
        <f>SUM(G1930:G1930)</f>
        <v>0</v>
      </c>
      <c r="H1929" s="132"/>
    </row>
    <row r="1930" spans="1:8" s="13" customFormat="1" ht="14.25" customHeight="1" hidden="1" outlineLevel="1">
      <c r="A1930" s="38"/>
      <c r="B1930" s="202" t="s">
        <v>194</v>
      </c>
      <c r="C1930" s="40" t="s">
        <v>646</v>
      </c>
      <c r="D1930" s="41">
        <v>28</v>
      </c>
      <c r="E1930" s="41">
        <v>28</v>
      </c>
      <c r="F1930" s="41">
        <v>28</v>
      </c>
      <c r="G1930" s="41">
        <v>0</v>
      </c>
      <c r="H1930" s="42"/>
    </row>
    <row r="1931" spans="1:8" s="13" customFormat="1" ht="14.25" customHeight="1" collapsed="1">
      <c r="A1931" s="19" t="s">
        <v>262</v>
      </c>
      <c r="B1931" s="20" t="s">
        <v>40</v>
      </c>
      <c r="C1931" s="60"/>
      <c r="D1931" s="131">
        <f>SUM(D1932)</f>
        <v>896</v>
      </c>
      <c r="E1931" s="131">
        <f>SUM(E1932)</f>
        <v>720</v>
      </c>
      <c r="F1931" s="131">
        <f>SUM(F1932)</f>
        <v>720</v>
      </c>
      <c r="G1931" s="131">
        <f>SUM(G1932)</f>
        <v>0</v>
      </c>
      <c r="H1931" s="132"/>
    </row>
    <row r="1932" spans="1:8" s="13" customFormat="1" ht="14.25" customHeight="1" hidden="1" outlineLevel="1">
      <c r="A1932" s="38"/>
      <c r="B1932" s="127" t="s">
        <v>98</v>
      </c>
      <c r="C1932" s="40" t="s">
        <v>660</v>
      </c>
      <c r="D1932" s="41">
        <v>896</v>
      </c>
      <c r="E1932" s="41">
        <v>720</v>
      </c>
      <c r="F1932" s="41">
        <v>720</v>
      </c>
      <c r="G1932" s="41"/>
      <c r="H1932" s="42">
        <v>0.1</v>
      </c>
    </row>
    <row r="1933" spans="1:8" s="13" customFormat="1" ht="14.25" customHeight="1" collapsed="1">
      <c r="A1933" s="36" t="s">
        <v>263</v>
      </c>
      <c r="B1933" s="37" t="s">
        <v>67</v>
      </c>
      <c r="C1933" s="142"/>
      <c r="D1933" s="222">
        <f>SUM(D1934:D1935)</f>
        <v>670</v>
      </c>
      <c r="E1933" s="222">
        <f>SUM(E1934:E1935)</f>
        <v>423</v>
      </c>
      <c r="F1933" s="222">
        <f>SUM(F1934:F1935)</f>
        <v>423</v>
      </c>
      <c r="G1933" s="222">
        <f>SUM(G1934:G1935)</f>
        <v>0</v>
      </c>
      <c r="H1933" s="223"/>
    </row>
    <row r="1934" spans="1:8" s="13" customFormat="1" ht="14.25" customHeight="1" hidden="1" outlineLevel="1">
      <c r="A1934" s="25"/>
      <c r="B1934" s="26" t="s">
        <v>248</v>
      </c>
      <c r="C1934" s="27" t="s">
        <v>374</v>
      </c>
      <c r="D1934" s="28">
        <v>20</v>
      </c>
      <c r="E1934" s="28">
        <v>13</v>
      </c>
      <c r="F1934" s="28">
        <v>13</v>
      </c>
      <c r="G1934" s="28">
        <v>0</v>
      </c>
      <c r="H1934" s="29" t="s">
        <v>536</v>
      </c>
    </row>
    <row r="1935" spans="1:8" s="13" customFormat="1" ht="14.25" customHeight="1" hidden="1" outlineLevel="1">
      <c r="A1935" s="38"/>
      <c r="B1935" s="127" t="s">
        <v>98</v>
      </c>
      <c r="C1935" s="40" t="s">
        <v>715</v>
      </c>
      <c r="D1935" s="41">
        <v>650</v>
      </c>
      <c r="E1935" s="41">
        <v>410</v>
      </c>
      <c r="F1935" s="41">
        <v>410</v>
      </c>
      <c r="G1935" s="41"/>
      <c r="H1935" s="42">
        <v>0.1</v>
      </c>
    </row>
    <row r="1936" spans="1:8" s="13" customFormat="1" ht="14.25" customHeight="1" collapsed="1">
      <c r="A1936" s="36" t="s">
        <v>285</v>
      </c>
      <c r="B1936" s="37" t="s">
        <v>41</v>
      </c>
      <c r="C1936" s="33"/>
      <c r="D1936" s="47">
        <f>SUM(D1937:D1937)</f>
        <v>58</v>
      </c>
      <c r="E1936" s="47">
        <f>SUM(E1937:E1937)</f>
        <v>53</v>
      </c>
      <c r="F1936" s="47">
        <f>SUM(F1937:F1937)</f>
        <v>53</v>
      </c>
      <c r="G1936" s="47">
        <f>SUM(G1937:G1937)</f>
        <v>0</v>
      </c>
      <c r="H1936" s="35"/>
    </row>
    <row r="1937" spans="1:8" s="13" customFormat="1" ht="14.25" customHeight="1" hidden="1" outlineLevel="1">
      <c r="A1937" s="38"/>
      <c r="B1937" s="39" t="s">
        <v>248</v>
      </c>
      <c r="C1937" s="40" t="s">
        <v>374</v>
      </c>
      <c r="D1937" s="41">
        <v>58</v>
      </c>
      <c r="E1937" s="41">
        <v>53</v>
      </c>
      <c r="F1937" s="41">
        <v>53</v>
      </c>
      <c r="G1937" s="41">
        <v>0</v>
      </c>
      <c r="H1937" s="42" t="s">
        <v>536</v>
      </c>
    </row>
    <row r="1938" spans="1:8" s="13" customFormat="1" ht="14.25" customHeight="1" collapsed="1">
      <c r="A1938" s="19" t="s">
        <v>286</v>
      </c>
      <c r="B1938" s="20" t="s">
        <v>104</v>
      </c>
      <c r="C1938" s="30"/>
      <c r="D1938" s="22">
        <f>SUM(D1939:D1939)</f>
        <v>180</v>
      </c>
      <c r="E1938" s="22">
        <f>SUM(E1939:E1939)</f>
        <v>68</v>
      </c>
      <c r="F1938" s="22">
        <f>SUM(F1939:F1939)</f>
        <v>0</v>
      </c>
      <c r="G1938" s="22">
        <f>SUM(G1939:G1939)</f>
        <v>0</v>
      </c>
      <c r="H1938" s="54"/>
    </row>
    <row r="1939" spans="1:8" s="13" customFormat="1" ht="14.25" customHeight="1" hidden="1" outlineLevel="1">
      <c r="A1939" s="38"/>
      <c r="B1939" s="202" t="s">
        <v>194</v>
      </c>
      <c r="C1939" s="40" t="s">
        <v>424</v>
      </c>
      <c r="D1939" s="41">
        <v>180</v>
      </c>
      <c r="E1939" s="41">
        <v>68</v>
      </c>
      <c r="F1939" s="41">
        <v>0</v>
      </c>
      <c r="G1939" s="41">
        <v>0</v>
      </c>
      <c r="H1939" s="42"/>
    </row>
    <row r="1940" spans="1:8" s="13" customFormat="1" ht="14.25" customHeight="1" collapsed="1">
      <c r="A1940" s="36" t="s">
        <v>287</v>
      </c>
      <c r="B1940" s="37" t="s">
        <v>204</v>
      </c>
      <c r="C1940" s="33"/>
      <c r="D1940" s="47">
        <f>SUM(D1941)</f>
        <v>500</v>
      </c>
      <c r="E1940" s="47">
        <f>SUM(E1941)</f>
        <v>88</v>
      </c>
      <c r="F1940" s="47">
        <f>SUM(F1941)</f>
        <v>0</v>
      </c>
      <c r="G1940" s="47">
        <f>SUM(G1941)</f>
        <v>0</v>
      </c>
      <c r="H1940" s="35"/>
    </row>
    <row r="1941" spans="1:8" s="13" customFormat="1" ht="14.25" customHeight="1" hidden="1" outlineLevel="1">
      <c r="A1941" s="49"/>
      <c r="B1941" s="239" t="s">
        <v>194</v>
      </c>
      <c r="C1941" s="51" t="s">
        <v>424</v>
      </c>
      <c r="D1941" s="52">
        <v>500</v>
      </c>
      <c r="E1941" s="52">
        <v>88</v>
      </c>
      <c r="F1941" s="52">
        <v>0</v>
      </c>
      <c r="G1941" s="52">
        <v>0</v>
      </c>
      <c r="H1941" s="53"/>
    </row>
    <row r="1942" spans="1:8" s="13" customFormat="1" ht="14.25" customHeight="1" collapsed="1">
      <c r="A1942" s="19" t="s">
        <v>288</v>
      </c>
      <c r="B1942" s="20" t="s">
        <v>42</v>
      </c>
      <c r="C1942" s="60"/>
      <c r="D1942" s="131">
        <f>SUM(D1943:D1944)</f>
        <v>1720</v>
      </c>
      <c r="E1942" s="131">
        <f>SUM(E1943:E1944)</f>
        <v>779</v>
      </c>
      <c r="F1942" s="131">
        <f>SUM(F1943:F1944)</f>
        <v>560</v>
      </c>
      <c r="G1942" s="131">
        <f>SUM(G1943:G1944)</f>
        <v>0</v>
      </c>
      <c r="H1942" s="132"/>
    </row>
    <row r="1943" spans="1:8" s="13" customFormat="1" ht="14.25" customHeight="1" hidden="1" outlineLevel="1">
      <c r="A1943" s="25"/>
      <c r="B1943" s="208" t="s">
        <v>194</v>
      </c>
      <c r="C1943" s="27" t="s">
        <v>372</v>
      </c>
      <c r="D1943" s="28">
        <v>600</v>
      </c>
      <c r="E1943" s="28">
        <v>219</v>
      </c>
      <c r="F1943" s="28">
        <v>0</v>
      </c>
      <c r="G1943" s="28">
        <v>0</v>
      </c>
      <c r="H1943" s="29"/>
    </row>
    <row r="1944" spans="1:8" s="13" customFormat="1" ht="14.25" customHeight="1" hidden="1" outlineLevel="1">
      <c r="A1944" s="38"/>
      <c r="B1944" s="127" t="s">
        <v>98</v>
      </c>
      <c r="C1944" s="40" t="s">
        <v>660</v>
      </c>
      <c r="D1944" s="41">
        <v>1120</v>
      </c>
      <c r="E1944" s="41">
        <v>560</v>
      </c>
      <c r="F1944" s="41">
        <v>560</v>
      </c>
      <c r="G1944" s="41"/>
      <c r="H1944" s="42">
        <v>0.05</v>
      </c>
    </row>
    <row r="1945" spans="1:8" s="13" customFormat="1" ht="14.25" customHeight="1" collapsed="1">
      <c r="A1945" s="36" t="s">
        <v>289</v>
      </c>
      <c r="B1945" s="37" t="s">
        <v>103</v>
      </c>
      <c r="C1945" s="33"/>
      <c r="D1945" s="47">
        <f>SUM(D1946)</f>
        <v>900</v>
      </c>
      <c r="E1945" s="47">
        <f>SUM(E1946)</f>
        <v>313</v>
      </c>
      <c r="F1945" s="47">
        <f>SUM(F1946)</f>
        <v>0</v>
      </c>
      <c r="G1945" s="47">
        <f>SUM(G1946)</f>
        <v>0</v>
      </c>
      <c r="H1945" s="35"/>
    </row>
    <row r="1946" spans="1:8" s="13" customFormat="1" ht="14.25" customHeight="1" hidden="1" outlineLevel="1">
      <c r="A1946" s="49"/>
      <c r="B1946" s="239" t="s">
        <v>194</v>
      </c>
      <c r="C1946" s="51" t="s">
        <v>385</v>
      </c>
      <c r="D1946" s="52">
        <v>900</v>
      </c>
      <c r="E1946" s="52">
        <v>313</v>
      </c>
      <c r="F1946" s="52">
        <v>0</v>
      </c>
      <c r="G1946" s="52">
        <v>0</v>
      </c>
      <c r="H1946" s="53"/>
    </row>
    <row r="1947" spans="1:8" s="13" customFormat="1" ht="14.25" customHeight="1" collapsed="1">
      <c r="A1947" s="19" t="s">
        <v>290</v>
      </c>
      <c r="B1947" s="20" t="s">
        <v>43</v>
      </c>
      <c r="C1947" s="30"/>
      <c r="D1947" s="22">
        <f>SUM(D1948:D1948)</f>
        <v>100</v>
      </c>
      <c r="E1947" s="22">
        <f>SUM(E1948:E1948)</f>
        <v>100</v>
      </c>
      <c r="F1947" s="22">
        <f>SUM(F1948:F1948)</f>
        <v>100</v>
      </c>
      <c r="G1947" s="22">
        <f>SUM(G1948:G1948)</f>
        <v>0</v>
      </c>
      <c r="H1947" s="54"/>
    </row>
    <row r="1948" spans="1:8" s="13" customFormat="1" ht="14.25" customHeight="1" hidden="1" outlineLevel="1">
      <c r="A1948" s="25"/>
      <c r="B1948" s="26" t="s">
        <v>248</v>
      </c>
      <c r="C1948" s="27" t="s">
        <v>374</v>
      </c>
      <c r="D1948" s="28">
        <v>100</v>
      </c>
      <c r="E1948" s="28">
        <v>100</v>
      </c>
      <c r="F1948" s="28">
        <v>100</v>
      </c>
      <c r="G1948" s="28">
        <v>0</v>
      </c>
      <c r="H1948" s="29">
        <v>0.75</v>
      </c>
    </row>
    <row r="1949" spans="1:8" s="13" customFormat="1" ht="14.25" customHeight="1" collapsed="1">
      <c r="A1949" s="19" t="s">
        <v>291</v>
      </c>
      <c r="B1949" s="20" t="s">
        <v>44</v>
      </c>
      <c r="C1949" s="30"/>
      <c r="D1949" s="22">
        <f>SUM(D1950:D1951)</f>
        <v>147</v>
      </c>
      <c r="E1949" s="22">
        <f>SUM(E1950:E1951)</f>
        <v>100</v>
      </c>
      <c r="F1949" s="22">
        <f>SUM(F1950:F1951)</f>
        <v>100</v>
      </c>
      <c r="G1949" s="22">
        <f>SUM(G1950:G1951)</f>
        <v>0</v>
      </c>
      <c r="H1949" s="54"/>
    </row>
    <row r="1950" spans="1:8" s="13" customFormat="1" ht="14.25" customHeight="1" hidden="1" outlineLevel="1">
      <c r="A1950" s="25"/>
      <c r="B1950" s="208" t="s">
        <v>194</v>
      </c>
      <c r="C1950" s="27" t="s">
        <v>646</v>
      </c>
      <c r="D1950" s="28">
        <v>64</v>
      </c>
      <c r="E1950" s="28">
        <v>64</v>
      </c>
      <c r="F1950" s="28">
        <v>64</v>
      </c>
      <c r="G1950" s="28">
        <v>0</v>
      </c>
      <c r="H1950" s="29"/>
    </row>
    <row r="1951" spans="1:8" s="13" customFormat="1" ht="14.25" customHeight="1" hidden="1" outlineLevel="1">
      <c r="A1951" s="38"/>
      <c r="B1951" s="39" t="s">
        <v>248</v>
      </c>
      <c r="C1951" s="40" t="s">
        <v>374</v>
      </c>
      <c r="D1951" s="41">
        <v>83</v>
      </c>
      <c r="E1951" s="41">
        <v>36</v>
      </c>
      <c r="F1951" s="41">
        <v>36</v>
      </c>
      <c r="G1951" s="41">
        <v>0</v>
      </c>
      <c r="H1951" s="42" t="s">
        <v>536</v>
      </c>
    </row>
    <row r="1952" spans="1:8" s="13" customFormat="1" ht="14.25" customHeight="1" collapsed="1">
      <c r="A1952" s="36" t="s">
        <v>292</v>
      </c>
      <c r="B1952" s="250" t="s">
        <v>68</v>
      </c>
      <c r="C1952" s="142"/>
      <c r="D1952" s="222">
        <f>SUM(D1953:D1958)</f>
        <v>3730</v>
      </c>
      <c r="E1952" s="222">
        <f>SUM(E1953:E1958)</f>
        <v>2496</v>
      </c>
      <c r="F1952" s="222">
        <f>SUM(F1953:F1958)</f>
        <v>2473</v>
      </c>
      <c r="G1952" s="222">
        <f>SUM(G1953:G1958)</f>
        <v>0</v>
      </c>
      <c r="H1952" s="223"/>
    </row>
    <row r="1953" spans="1:8" s="13" customFormat="1" ht="14.25" customHeight="1" hidden="1" outlineLevel="1">
      <c r="A1953" s="25"/>
      <c r="B1953" s="196" t="s">
        <v>168</v>
      </c>
      <c r="C1953" s="27" t="s">
        <v>433</v>
      </c>
      <c r="D1953" s="28">
        <v>140</v>
      </c>
      <c r="E1953" s="28">
        <v>8</v>
      </c>
      <c r="F1953" s="28">
        <v>8</v>
      </c>
      <c r="G1953" s="28"/>
      <c r="H1953" s="29">
        <v>1.5</v>
      </c>
    </row>
    <row r="1954" spans="1:8" s="13" customFormat="1" ht="14.25" customHeight="1" hidden="1" outlineLevel="1">
      <c r="A1954" s="25"/>
      <c r="B1954" s="43"/>
      <c r="C1954" s="27" t="s">
        <v>434</v>
      </c>
      <c r="D1954" s="28">
        <v>100</v>
      </c>
      <c r="E1954" s="28">
        <v>8</v>
      </c>
      <c r="F1954" s="28">
        <v>0</v>
      </c>
      <c r="G1954" s="28"/>
      <c r="H1954" s="29">
        <v>0.7</v>
      </c>
    </row>
    <row r="1955" spans="1:8" s="13" customFormat="1" ht="14.25" customHeight="1" hidden="1" outlineLevel="1">
      <c r="A1955" s="25"/>
      <c r="B1955" s="43" t="s">
        <v>260</v>
      </c>
      <c r="C1955" s="27" t="s">
        <v>769</v>
      </c>
      <c r="D1955" s="28">
        <v>280</v>
      </c>
      <c r="E1955" s="28">
        <v>55</v>
      </c>
      <c r="F1955" s="28">
        <v>55</v>
      </c>
      <c r="G1955" s="28"/>
      <c r="H1955" s="29">
        <v>1.2</v>
      </c>
    </row>
    <row r="1956" spans="1:8" s="13" customFormat="1" ht="14.25" customHeight="1" hidden="1" outlineLevel="1">
      <c r="A1956" s="25"/>
      <c r="B1956" s="43"/>
      <c r="C1956" s="27" t="s">
        <v>379</v>
      </c>
      <c r="D1956" s="28">
        <v>10</v>
      </c>
      <c r="E1956" s="28">
        <v>10</v>
      </c>
      <c r="F1956" s="28">
        <v>10</v>
      </c>
      <c r="G1956" s="28"/>
      <c r="H1956" s="29">
        <v>0.6</v>
      </c>
    </row>
    <row r="1957" spans="1:8" s="13" customFormat="1" ht="14.25" customHeight="1" hidden="1" outlineLevel="1">
      <c r="A1957" s="25"/>
      <c r="B1957" s="26" t="s">
        <v>248</v>
      </c>
      <c r="C1957" s="27" t="s">
        <v>502</v>
      </c>
      <c r="D1957" s="28">
        <v>200</v>
      </c>
      <c r="E1957" s="28">
        <v>15</v>
      </c>
      <c r="F1957" s="28">
        <v>0</v>
      </c>
      <c r="G1957" s="28">
        <v>0</v>
      </c>
      <c r="H1957" s="29">
        <v>0.5</v>
      </c>
    </row>
    <row r="1958" spans="1:8" s="13" customFormat="1" ht="14.25" customHeight="1" hidden="1" outlineLevel="1">
      <c r="A1958" s="38"/>
      <c r="B1958" s="127" t="s">
        <v>98</v>
      </c>
      <c r="C1958" s="40" t="s">
        <v>660</v>
      </c>
      <c r="D1958" s="41">
        <v>3000</v>
      </c>
      <c r="E1958" s="41">
        <v>2400</v>
      </c>
      <c r="F1958" s="41">
        <v>2400</v>
      </c>
      <c r="G1958" s="41"/>
      <c r="H1958" s="42">
        <v>0.35</v>
      </c>
    </row>
    <row r="1959" spans="1:8" s="13" customFormat="1" ht="14.25" customHeight="1" collapsed="1">
      <c r="A1959" s="19" t="s">
        <v>293</v>
      </c>
      <c r="B1959" s="20" t="s">
        <v>105</v>
      </c>
      <c r="C1959" s="30"/>
      <c r="D1959" s="22">
        <f>SUM(D1960)</f>
        <v>20</v>
      </c>
      <c r="E1959" s="22">
        <f>SUM(E1960)</f>
        <v>20</v>
      </c>
      <c r="F1959" s="22">
        <f>SUM(F1960)</f>
        <v>20</v>
      </c>
      <c r="G1959" s="22">
        <f>SUM(G1960)</f>
        <v>0</v>
      </c>
      <c r="H1959" s="54"/>
    </row>
    <row r="1960" spans="1:8" s="13" customFormat="1" ht="14.25" customHeight="1" hidden="1" outlineLevel="1">
      <c r="A1960" s="38"/>
      <c r="B1960" s="202" t="s">
        <v>194</v>
      </c>
      <c r="C1960" s="40" t="s">
        <v>647</v>
      </c>
      <c r="D1960" s="41">
        <v>20</v>
      </c>
      <c r="E1960" s="41">
        <v>20</v>
      </c>
      <c r="F1960" s="41">
        <v>20</v>
      </c>
      <c r="G1960" s="41">
        <v>0</v>
      </c>
      <c r="H1960" s="42"/>
    </row>
    <row r="1961" spans="1:8" s="13" customFormat="1" ht="14.25" customHeight="1" collapsed="1">
      <c r="A1961" s="19" t="s">
        <v>294</v>
      </c>
      <c r="B1961" s="134" t="s">
        <v>45</v>
      </c>
      <c r="C1961" s="60"/>
      <c r="D1961" s="131">
        <f>SUM(D1962:D1963)</f>
        <v>3556</v>
      </c>
      <c r="E1961" s="131">
        <f>SUM(E1962:E1963)</f>
        <v>2928</v>
      </c>
      <c r="F1961" s="131">
        <f>SUM(F1962:F1963)</f>
        <v>2928</v>
      </c>
      <c r="G1961" s="131">
        <f>SUM(G1962:G1963)</f>
        <v>0</v>
      </c>
      <c r="H1961" s="132"/>
    </row>
    <row r="1962" spans="1:8" s="13" customFormat="1" ht="14.25" customHeight="1" hidden="1" outlineLevel="1">
      <c r="A1962" s="25"/>
      <c r="B1962" s="247" t="s">
        <v>194</v>
      </c>
      <c r="C1962" s="27" t="s">
        <v>648</v>
      </c>
      <c r="D1962" s="28">
        <v>28</v>
      </c>
      <c r="E1962" s="28">
        <v>28</v>
      </c>
      <c r="F1962" s="28">
        <v>28</v>
      </c>
      <c r="G1962" s="28">
        <v>0</v>
      </c>
      <c r="H1962" s="29"/>
    </row>
    <row r="1963" spans="1:8" s="13" customFormat="1" ht="14.25" customHeight="1" hidden="1" outlineLevel="1">
      <c r="A1963" s="38"/>
      <c r="B1963" s="127" t="s">
        <v>98</v>
      </c>
      <c r="C1963" s="40" t="s">
        <v>660</v>
      </c>
      <c r="D1963" s="41">
        <v>3528</v>
      </c>
      <c r="E1963" s="41">
        <v>2900</v>
      </c>
      <c r="F1963" s="41">
        <v>2900</v>
      </c>
      <c r="G1963" s="41"/>
      <c r="H1963" s="42">
        <v>0.1</v>
      </c>
    </row>
    <row r="1964" spans="1:8" s="13" customFormat="1" ht="14.25" customHeight="1" collapsed="1">
      <c r="A1964" s="19" t="s">
        <v>295</v>
      </c>
      <c r="B1964" s="134" t="s">
        <v>108</v>
      </c>
      <c r="C1964" s="60"/>
      <c r="D1964" s="131">
        <f>SUM(D1965)</f>
        <v>40</v>
      </c>
      <c r="E1964" s="131">
        <f>SUM(E1965)</f>
        <v>16</v>
      </c>
      <c r="F1964" s="131">
        <f>SUM(F1965)</f>
        <v>16</v>
      </c>
      <c r="G1964" s="131">
        <f>SUM(G1965)</f>
        <v>0</v>
      </c>
      <c r="H1964" s="132"/>
    </row>
    <row r="1965" spans="1:8" s="13" customFormat="1" ht="14.25" customHeight="1" hidden="1" outlineLevel="1">
      <c r="A1965" s="38"/>
      <c r="B1965" s="300" t="s">
        <v>168</v>
      </c>
      <c r="C1965" s="40" t="s">
        <v>435</v>
      </c>
      <c r="D1965" s="41">
        <v>40</v>
      </c>
      <c r="E1965" s="41">
        <v>16</v>
      </c>
      <c r="F1965" s="41">
        <v>16</v>
      </c>
      <c r="G1965" s="41"/>
      <c r="H1965" s="42">
        <v>0.8</v>
      </c>
    </row>
    <row r="1966" spans="1:8" s="13" customFormat="1" ht="14.25" customHeight="1" collapsed="1">
      <c r="A1966" s="19" t="s">
        <v>296</v>
      </c>
      <c r="B1966" s="20" t="s">
        <v>141</v>
      </c>
      <c r="C1966" s="30"/>
      <c r="D1966" s="22">
        <f>SUM(D1967:D1968)</f>
        <v>3241</v>
      </c>
      <c r="E1966" s="22">
        <f>SUM(E1967:E1968)</f>
        <v>520</v>
      </c>
      <c r="F1966" s="22">
        <f>SUM(F1967:F1968)</f>
        <v>20</v>
      </c>
      <c r="G1966" s="22">
        <f>SUM(G1967:G1968)</f>
        <v>0</v>
      </c>
      <c r="H1966" s="54"/>
    </row>
    <row r="1967" spans="1:8" s="13" customFormat="1" ht="14.25" customHeight="1" hidden="1" outlineLevel="1">
      <c r="A1967" s="25"/>
      <c r="B1967" s="196" t="s">
        <v>168</v>
      </c>
      <c r="C1967" s="27" t="s">
        <v>436</v>
      </c>
      <c r="D1967" s="28">
        <v>20</v>
      </c>
      <c r="E1967" s="28">
        <v>20</v>
      </c>
      <c r="F1967" s="28">
        <v>20</v>
      </c>
      <c r="G1967" s="28"/>
      <c r="H1967" s="29">
        <v>0.4</v>
      </c>
    </row>
    <row r="1968" spans="1:8" s="13" customFormat="1" ht="14.25" customHeight="1" hidden="1" outlineLevel="1">
      <c r="A1968" s="38"/>
      <c r="B1968" s="202" t="s">
        <v>194</v>
      </c>
      <c r="C1968" s="40" t="s">
        <v>373</v>
      </c>
      <c r="D1968" s="41">
        <v>3221</v>
      </c>
      <c r="E1968" s="41">
        <v>500</v>
      </c>
      <c r="F1968" s="41">
        <v>0</v>
      </c>
      <c r="G1968" s="41">
        <v>0</v>
      </c>
      <c r="H1968" s="42"/>
    </row>
    <row r="1969" spans="1:8" s="13" customFormat="1" ht="14.25" customHeight="1" collapsed="1">
      <c r="A1969" s="19" t="s">
        <v>297</v>
      </c>
      <c r="B1969" s="20" t="s">
        <v>771</v>
      </c>
      <c r="C1969" s="30"/>
      <c r="D1969" s="22">
        <f>SUM(D1970)</f>
        <v>30</v>
      </c>
      <c r="E1969" s="22">
        <f>SUM(E1970)</f>
        <v>30</v>
      </c>
      <c r="F1969" s="22">
        <f>SUM(F1970)</f>
        <v>30</v>
      </c>
      <c r="G1969" s="22">
        <f>SUM(G1970)</f>
        <v>0</v>
      </c>
      <c r="H1969" s="54"/>
    </row>
    <row r="1970" spans="1:8" s="13" customFormat="1" ht="14.25" customHeight="1" hidden="1" outlineLevel="1">
      <c r="A1970" s="38"/>
      <c r="B1970" s="44" t="s">
        <v>260</v>
      </c>
      <c r="C1970" s="40" t="s">
        <v>773</v>
      </c>
      <c r="D1970" s="41">
        <v>30</v>
      </c>
      <c r="E1970" s="41">
        <v>30</v>
      </c>
      <c r="F1970" s="41">
        <v>30</v>
      </c>
      <c r="G1970" s="41"/>
      <c r="H1970" s="42">
        <v>0.1</v>
      </c>
    </row>
    <row r="1971" spans="1:8" s="13" customFormat="1" ht="14.25" customHeight="1" collapsed="1">
      <c r="A1971" s="19" t="s">
        <v>298</v>
      </c>
      <c r="B1971" s="20" t="s">
        <v>772</v>
      </c>
      <c r="C1971" s="30"/>
      <c r="D1971" s="22">
        <f>SUM(D1972)</f>
        <v>30</v>
      </c>
      <c r="E1971" s="22">
        <f>SUM(E1972)</f>
        <v>30</v>
      </c>
      <c r="F1971" s="22">
        <f>SUM(F1972)</f>
        <v>30</v>
      </c>
      <c r="G1971" s="22">
        <f>SUM(G1972)</f>
        <v>0</v>
      </c>
      <c r="H1971" s="54"/>
    </row>
    <row r="1972" spans="1:8" s="13" customFormat="1" ht="14.25" customHeight="1" hidden="1" outlineLevel="1">
      <c r="A1972" s="38"/>
      <c r="B1972" s="44" t="s">
        <v>260</v>
      </c>
      <c r="C1972" s="40" t="s">
        <v>773</v>
      </c>
      <c r="D1972" s="41">
        <v>30</v>
      </c>
      <c r="E1972" s="41">
        <v>30</v>
      </c>
      <c r="F1972" s="41">
        <v>30</v>
      </c>
      <c r="G1972" s="41"/>
      <c r="H1972" s="42">
        <v>0.15</v>
      </c>
    </row>
    <row r="1973" spans="1:8" s="13" customFormat="1" ht="14.25" customHeight="1" collapsed="1">
      <c r="A1973" s="19" t="s">
        <v>299</v>
      </c>
      <c r="B1973" s="20" t="s">
        <v>106</v>
      </c>
      <c r="C1973" s="30"/>
      <c r="D1973" s="22">
        <f>SUM(D1974:D1976)</f>
        <v>166</v>
      </c>
      <c r="E1973" s="22">
        <f>SUM(E1974:E1976)</f>
        <v>70</v>
      </c>
      <c r="F1973" s="22">
        <f>SUM(F1974:F1976)</f>
        <v>70</v>
      </c>
      <c r="G1973" s="22">
        <f>SUM(G1974:G1976)</f>
        <v>0</v>
      </c>
      <c r="H1973" s="54"/>
    </row>
    <row r="1974" spans="1:8" s="13" customFormat="1" ht="14.25" customHeight="1" hidden="1" outlineLevel="1">
      <c r="A1974" s="25"/>
      <c r="B1974" s="43" t="s">
        <v>260</v>
      </c>
      <c r="C1974" s="27" t="s">
        <v>379</v>
      </c>
      <c r="D1974" s="28">
        <v>10</v>
      </c>
      <c r="E1974" s="28">
        <v>9</v>
      </c>
      <c r="F1974" s="28">
        <v>9</v>
      </c>
      <c r="G1974" s="28"/>
      <c r="H1974" s="29">
        <v>0.6</v>
      </c>
    </row>
    <row r="1975" spans="1:8" s="13" customFormat="1" ht="14.25" customHeight="1" hidden="1" outlineLevel="1">
      <c r="A1975" s="25"/>
      <c r="B1975" s="58"/>
      <c r="C1975" s="27" t="s">
        <v>769</v>
      </c>
      <c r="D1975" s="28">
        <v>123</v>
      </c>
      <c r="E1975" s="28">
        <v>45</v>
      </c>
      <c r="F1975" s="28">
        <v>45</v>
      </c>
      <c r="G1975" s="28"/>
      <c r="H1975" s="29">
        <v>0.6</v>
      </c>
    </row>
    <row r="1976" spans="1:8" s="13" customFormat="1" ht="14.25" customHeight="1" hidden="1" outlineLevel="1">
      <c r="A1976" s="38"/>
      <c r="B1976" s="44"/>
      <c r="C1976" s="40" t="s">
        <v>770</v>
      </c>
      <c r="D1976" s="41">
        <v>33</v>
      </c>
      <c r="E1976" s="41">
        <v>16</v>
      </c>
      <c r="F1976" s="41">
        <v>16</v>
      </c>
      <c r="G1976" s="41"/>
      <c r="H1976" s="42">
        <v>0.8</v>
      </c>
    </row>
    <row r="1977" spans="1:8" s="13" customFormat="1" ht="14.25" customHeight="1" collapsed="1">
      <c r="A1977" s="19" t="s">
        <v>300</v>
      </c>
      <c r="B1977" s="20" t="s">
        <v>109</v>
      </c>
      <c r="C1977" s="30"/>
      <c r="D1977" s="22">
        <f>SUM(D1978:D1979)</f>
        <v>95</v>
      </c>
      <c r="E1977" s="22">
        <f>SUM(E1978:E1979)</f>
        <v>45</v>
      </c>
      <c r="F1977" s="22">
        <f>SUM(F1978:F1979)</f>
        <v>45</v>
      </c>
      <c r="G1977" s="22">
        <f>SUM(G1978:G1979)</f>
        <v>0</v>
      </c>
      <c r="H1977" s="54"/>
    </row>
    <row r="1978" spans="1:8" s="13" customFormat="1" ht="14.25" customHeight="1" hidden="1" outlineLevel="1">
      <c r="A1978" s="25"/>
      <c r="B1978" s="196" t="s">
        <v>168</v>
      </c>
      <c r="C1978" s="27" t="s">
        <v>437</v>
      </c>
      <c r="D1978" s="28">
        <v>50</v>
      </c>
      <c r="E1978" s="28">
        <v>32</v>
      </c>
      <c r="F1978" s="28">
        <v>32</v>
      </c>
      <c r="G1978" s="28"/>
      <c r="H1978" s="29">
        <v>0.3</v>
      </c>
    </row>
    <row r="1979" spans="1:8" s="13" customFormat="1" ht="14.25" customHeight="1" hidden="1" outlineLevel="1">
      <c r="A1979" s="38"/>
      <c r="B1979" s="44"/>
      <c r="C1979" s="40" t="s">
        <v>438</v>
      </c>
      <c r="D1979" s="41">
        <v>45</v>
      </c>
      <c r="E1979" s="41">
        <v>13</v>
      </c>
      <c r="F1979" s="41">
        <v>13</v>
      </c>
      <c r="G1979" s="41"/>
      <c r="H1979" s="42">
        <v>0.2</v>
      </c>
    </row>
    <row r="1980" spans="1:8" s="13" customFormat="1" ht="14.25" customHeight="1" collapsed="1">
      <c r="A1980" s="25" t="s">
        <v>301</v>
      </c>
      <c r="B1980" s="497" t="s">
        <v>69</v>
      </c>
      <c r="C1980" s="346"/>
      <c r="D1980" s="509">
        <f>SUM(D1981:D1982)</f>
        <v>5680</v>
      </c>
      <c r="E1980" s="509">
        <f>SUM(E1981:E1982)</f>
        <v>3567</v>
      </c>
      <c r="F1980" s="509">
        <f>SUM(F1981:F1982)</f>
        <v>3567</v>
      </c>
      <c r="G1980" s="509">
        <f>SUM(G1981:G1982)</f>
        <v>0</v>
      </c>
      <c r="H1980" s="254"/>
    </row>
    <row r="1981" spans="1:8" s="13" customFormat="1" ht="14.25" customHeight="1" hidden="1" outlineLevel="1">
      <c r="A1981" s="25"/>
      <c r="B1981" s="208" t="s">
        <v>194</v>
      </c>
      <c r="C1981" s="27" t="s">
        <v>368</v>
      </c>
      <c r="D1981" s="28">
        <v>3700</v>
      </c>
      <c r="E1981" s="28">
        <v>2889</v>
      </c>
      <c r="F1981" s="28">
        <v>2889</v>
      </c>
      <c r="G1981" s="28">
        <v>0</v>
      </c>
      <c r="H1981" s="29"/>
    </row>
    <row r="1982" spans="1:8" s="13" customFormat="1" ht="14.25" customHeight="1" hidden="1" outlineLevel="1">
      <c r="A1982" s="38"/>
      <c r="B1982" s="127" t="s">
        <v>98</v>
      </c>
      <c r="C1982" s="40" t="s">
        <v>715</v>
      </c>
      <c r="D1982" s="41">
        <v>1980</v>
      </c>
      <c r="E1982" s="41">
        <v>678</v>
      </c>
      <c r="F1982" s="41">
        <v>678</v>
      </c>
      <c r="G1982" s="41"/>
      <c r="H1982" s="42">
        <v>0.2</v>
      </c>
    </row>
    <row r="1983" spans="1:8" s="13" customFormat="1" ht="14.25" customHeight="1" collapsed="1">
      <c r="A1983" s="19" t="s">
        <v>302</v>
      </c>
      <c r="B1983" s="20" t="s">
        <v>46</v>
      </c>
      <c r="C1983" s="30"/>
      <c r="D1983" s="22">
        <f>SUM(D1984)</f>
        <v>1200</v>
      </c>
      <c r="E1983" s="22">
        <f>SUM(E1984)</f>
        <v>652</v>
      </c>
      <c r="F1983" s="22">
        <f>SUM(F1984)</f>
        <v>652</v>
      </c>
      <c r="G1983" s="22">
        <f>SUM(G1984)</f>
        <v>0</v>
      </c>
      <c r="H1983" s="54"/>
    </row>
    <row r="1984" spans="1:8" s="13" customFormat="1" ht="14.25" customHeight="1" hidden="1" outlineLevel="1">
      <c r="A1984" s="219"/>
      <c r="B1984" s="300" t="s">
        <v>168</v>
      </c>
      <c r="C1984" s="40" t="s">
        <v>439</v>
      </c>
      <c r="D1984" s="41">
        <v>1200</v>
      </c>
      <c r="E1984" s="41">
        <v>652</v>
      </c>
      <c r="F1984" s="41">
        <v>652</v>
      </c>
      <c r="G1984" s="41"/>
      <c r="H1984" s="42">
        <v>0.4</v>
      </c>
    </row>
    <row r="1985" spans="1:8" s="13" customFormat="1" ht="14.25" customHeight="1" collapsed="1">
      <c r="A1985" s="213" t="s">
        <v>303</v>
      </c>
      <c r="B1985" s="20" t="s">
        <v>780</v>
      </c>
      <c r="C1985" s="30"/>
      <c r="D1985" s="22">
        <f>SUM(D1986)</f>
        <v>33</v>
      </c>
      <c r="E1985" s="22">
        <f>SUM(E1986)</f>
        <v>26</v>
      </c>
      <c r="F1985" s="22">
        <f>SUM(F1986)</f>
        <v>26</v>
      </c>
      <c r="G1985" s="22">
        <f>SUM(G1986)</f>
        <v>0</v>
      </c>
      <c r="H1985" s="54"/>
    </row>
    <row r="1986" spans="1:8" s="13" customFormat="1" ht="14.25" customHeight="1" hidden="1" outlineLevel="1">
      <c r="A1986" s="219"/>
      <c r="B1986" s="44" t="s">
        <v>260</v>
      </c>
      <c r="C1986" s="40" t="s">
        <v>781</v>
      </c>
      <c r="D1986" s="41">
        <v>33</v>
      </c>
      <c r="E1986" s="41">
        <v>26</v>
      </c>
      <c r="F1986" s="41">
        <v>26</v>
      </c>
      <c r="G1986" s="41"/>
      <c r="H1986" s="42">
        <v>0.8</v>
      </c>
    </row>
    <row r="1987" spans="1:8" s="13" customFormat="1" ht="14.25" customHeight="1" collapsed="1">
      <c r="A1987" s="213" t="s">
        <v>304</v>
      </c>
      <c r="B1987" s="20" t="s">
        <v>142</v>
      </c>
      <c r="C1987" s="30"/>
      <c r="D1987" s="22">
        <f>SUM(D1988:D1991)</f>
        <v>355</v>
      </c>
      <c r="E1987" s="22">
        <f>SUM(E1988:E1991)</f>
        <v>283</v>
      </c>
      <c r="F1987" s="22">
        <f>SUM(F1988:F1991)</f>
        <v>283</v>
      </c>
      <c r="G1987" s="22">
        <f>SUM(G1988:G1991)</f>
        <v>0</v>
      </c>
      <c r="H1987" s="54"/>
    </row>
    <row r="1988" spans="1:8" s="13" customFormat="1" ht="14.25" customHeight="1" hidden="1" outlineLevel="1">
      <c r="A1988" s="510"/>
      <c r="B1988" s="196" t="s">
        <v>168</v>
      </c>
      <c r="C1988" s="27" t="s">
        <v>440</v>
      </c>
      <c r="D1988" s="28">
        <v>70</v>
      </c>
      <c r="E1988" s="28">
        <v>54</v>
      </c>
      <c r="F1988" s="28">
        <v>54</v>
      </c>
      <c r="G1988" s="28"/>
      <c r="H1988" s="29">
        <v>0.1</v>
      </c>
    </row>
    <row r="1989" spans="1:8" s="13" customFormat="1" ht="14.25" customHeight="1" hidden="1" outlineLevel="1">
      <c r="A1989" s="510"/>
      <c r="B1989" s="43"/>
      <c r="C1989" s="27" t="s">
        <v>441</v>
      </c>
      <c r="D1989" s="28">
        <v>115</v>
      </c>
      <c r="E1989" s="28">
        <v>95</v>
      </c>
      <c r="F1989" s="28">
        <v>95</v>
      </c>
      <c r="G1989" s="28"/>
      <c r="H1989" s="29">
        <v>0.5</v>
      </c>
    </row>
    <row r="1990" spans="1:8" s="13" customFormat="1" ht="14.25" customHeight="1" hidden="1" outlineLevel="1">
      <c r="A1990" s="510"/>
      <c r="B1990" s="43"/>
      <c r="C1990" s="27" t="s">
        <v>442</v>
      </c>
      <c r="D1990" s="28">
        <v>150</v>
      </c>
      <c r="E1990" s="28">
        <v>130</v>
      </c>
      <c r="F1990" s="28">
        <v>130</v>
      </c>
      <c r="G1990" s="28"/>
      <c r="H1990" s="29" t="s">
        <v>443</v>
      </c>
    </row>
    <row r="1991" spans="1:8" s="13" customFormat="1" ht="14.25" customHeight="1" hidden="1" outlineLevel="1">
      <c r="A1991" s="511"/>
      <c r="B1991" s="44"/>
      <c r="C1991" s="40" t="s">
        <v>444</v>
      </c>
      <c r="D1991" s="41">
        <v>20</v>
      </c>
      <c r="E1991" s="41">
        <v>4</v>
      </c>
      <c r="F1991" s="41">
        <v>4</v>
      </c>
      <c r="G1991" s="41"/>
      <c r="H1991" s="42">
        <v>0.6</v>
      </c>
    </row>
    <row r="1992" spans="1:8" s="13" customFormat="1" ht="14.25" customHeight="1" collapsed="1">
      <c r="A1992" s="337" t="s">
        <v>305</v>
      </c>
      <c r="B1992" s="20" t="s">
        <v>282</v>
      </c>
      <c r="C1992" s="30"/>
      <c r="D1992" s="22">
        <f>SUM(D1993:D1993)</f>
        <v>120</v>
      </c>
      <c r="E1992" s="22">
        <f>SUM(E1993:E1993)</f>
        <v>120</v>
      </c>
      <c r="F1992" s="22">
        <f>SUM(F1993:F1993)</f>
        <v>120</v>
      </c>
      <c r="G1992" s="22">
        <f>SUM(G1993:G1993)</f>
        <v>0</v>
      </c>
      <c r="H1992" s="54"/>
    </row>
    <row r="1993" spans="1:8" s="13" customFormat="1" ht="14.25" customHeight="1" hidden="1" outlineLevel="1">
      <c r="A1993" s="510"/>
      <c r="B1993" s="301" t="s">
        <v>260</v>
      </c>
      <c r="C1993" s="27" t="s">
        <v>773</v>
      </c>
      <c r="D1993" s="28">
        <v>120</v>
      </c>
      <c r="E1993" s="28">
        <v>120</v>
      </c>
      <c r="F1993" s="28">
        <v>120</v>
      </c>
      <c r="G1993" s="28"/>
      <c r="H1993" s="29">
        <v>0.1</v>
      </c>
    </row>
    <row r="1994" spans="1:8" s="13" customFormat="1" ht="14.25" customHeight="1" collapsed="1">
      <c r="A1994" s="337" t="s">
        <v>307</v>
      </c>
      <c r="B1994" s="20" t="s">
        <v>143</v>
      </c>
      <c r="C1994" s="30"/>
      <c r="D1994" s="22">
        <f>SUM(D1995:D2001)</f>
        <v>1795</v>
      </c>
      <c r="E1994" s="22">
        <f>SUM(E1995:E2001)</f>
        <v>928</v>
      </c>
      <c r="F1994" s="22">
        <f>SUM(F1995:F2001)</f>
        <v>928</v>
      </c>
      <c r="G1994" s="22">
        <f>SUM(G1995:G2001)</f>
        <v>0</v>
      </c>
      <c r="H1994" s="54"/>
    </row>
    <row r="1995" spans="1:8" s="13" customFormat="1" ht="14.25" customHeight="1" hidden="1" outlineLevel="1">
      <c r="A1995" s="510"/>
      <c r="B1995" s="196" t="s">
        <v>168</v>
      </c>
      <c r="C1995" s="27" t="s">
        <v>445</v>
      </c>
      <c r="D1995" s="28">
        <v>1100</v>
      </c>
      <c r="E1995" s="28">
        <v>328</v>
      </c>
      <c r="F1995" s="28">
        <v>328</v>
      </c>
      <c r="G1995" s="28"/>
      <c r="H1995" s="29">
        <v>0.2</v>
      </c>
    </row>
    <row r="1996" spans="1:8" s="13" customFormat="1" ht="14.25" customHeight="1" hidden="1" outlineLevel="1">
      <c r="A1996" s="510"/>
      <c r="B1996" s="43"/>
      <c r="C1996" s="27" t="s">
        <v>442</v>
      </c>
      <c r="D1996" s="28">
        <v>150</v>
      </c>
      <c r="E1996" s="28">
        <v>80</v>
      </c>
      <c r="F1996" s="28">
        <v>80</v>
      </c>
      <c r="G1996" s="28"/>
      <c r="H1996" s="29">
        <v>0.2</v>
      </c>
    </row>
    <row r="1997" spans="1:8" s="13" customFormat="1" ht="14.25" customHeight="1" hidden="1" outlineLevel="1">
      <c r="A1997" s="510"/>
      <c r="B1997" s="43"/>
      <c r="C1997" s="27" t="s">
        <v>446</v>
      </c>
      <c r="D1997" s="28">
        <v>240</v>
      </c>
      <c r="E1997" s="28">
        <v>240</v>
      </c>
      <c r="F1997" s="28">
        <v>240</v>
      </c>
      <c r="G1997" s="28"/>
      <c r="H1997" s="29">
        <v>0.5</v>
      </c>
    </row>
    <row r="1998" spans="1:8" s="13" customFormat="1" ht="14.25" customHeight="1" hidden="1" outlineLevel="1">
      <c r="A1998" s="510"/>
      <c r="B1998" s="43"/>
      <c r="C1998" s="27" t="s">
        <v>447</v>
      </c>
      <c r="D1998" s="28">
        <v>50</v>
      </c>
      <c r="E1998" s="28">
        <v>26</v>
      </c>
      <c r="F1998" s="28">
        <v>26</v>
      </c>
      <c r="G1998" s="28"/>
      <c r="H1998" s="29">
        <v>0.55</v>
      </c>
    </row>
    <row r="1999" spans="1:8" s="13" customFormat="1" ht="14.25" customHeight="1" hidden="1" outlineLevel="1">
      <c r="A1999" s="510"/>
      <c r="B1999" s="43"/>
      <c r="C1999" s="27" t="s">
        <v>448</v>
      </c>
      <c r="D1999" s="28">
        <v>220</v>
      </c>
      <c r="E1999" s="28">
        <v>219</v>
      </c>
      <c r="F1999" s="28">
        <v>219</v>
      </c>
      <c r="G1999" s="28"/>
      <c r="H1999" s="29">
        <v>0.5</v>
      </c>
    </row>
    <row r="2000" spans="1:8" s="13" customFormat="1" ht="14.25" customHeight="1" hidden="1" outlineLevel="1">
      <c r="A2000" s="510"/>
      <c r="B2000" s="208" t="s">
        <v>194</v>
      </c>
      <c r="C2000" s="27" t="s">
        <v>651</v>
      </c>
      <c r="D2000" s="28">
        <v>25</v>
      </c>
      <c r="E2000" s="28">
        <v>25</v>
      </c>
      <c r="F2000" s="28">
        <v>25</v>
      </c>
      <c r="G2000" s="28">
        <v>0</v>
      </c>
      <c r="H2000" s="29"/>
    </row>
    <row r="2001" spans="1:8" s="13" customFormat="1" ht="14.25" customHeight="1" hidden="1" outlineLevel="1">
      <c r="A2001" s="511"/>
      <c r="B2001" s="44" t="s">
        <v>260</v>
      </c>
      <c r="C2001" s="40" t="s">
        <v>379</v>
      </c>
      <c r="D2001" s="41">
        <v>10</v>
      </c>
      <c r="E2001" s="41">
        <v>10</v>
      </c>
      <c r="F2001" s="41">
        <v>10</v>
      </c>
      <c r="G2001" s="41"/>
      <c r="H2001" s="42">
        <v>0.6</v>
      </c>
    </row>
    <row r="2002" spans="1:8" s="13" customFormat="1" ht="14.25" customHeight="1" collapsed="1">
      <c r="A2002" s="512" t="s">
        <v>308</v>
      </c>
      <c r="B2002" s="37" t="s">
        <v>778</v>
      </c>
      <c r="C2002" s="33"/>
      <c r="D2002" s="47">
        <f>SUM(D2003)</f>
        <v>70</v>
      </c>
      <c r="E2002" s="47">
        <f>SUM(E2003)</f>
        <v>70</v>
      </c>
      <c r="F2002" s="47">
        <f>SUM(F2003)</f>
        <v>70</v>
      </c>
      <c r="G2002" s="47">
        <f>SUM(G2003)</f>
        <v>0</v>
      </c>
      <c r="H2002" s="35"/>
    </row>
    <row r="2003" spans="1:8" s="13" customFormat="1" ht="14.25" customHeight="1" hidden="1" outlineLevel="1">
      <c r="A2003" s="511"/>
      <c r="B2003" s="44" t="s">
        <v>260</v>
      </c>
      <c r="C2003" s="40" t="s">
        <v>773</v>
      </c>
      <c r="D2003" s="41">
        <v>70</v>
      </c>
      <c r="E2003" s="41">
        <v>70</v>
      </c>
      <c r="F2003" s="41">
        <v>70</v>
      </c>
      <c r="G2003" s="41"/>
      <c r="H2003" s="42">
        <v>0.1</v>
      </c>
    </row>
    <row r="2004" spans="1:8" s="13" customFormat="1" ht="14.25" customHeight="1" collapsed="1">
      <c r="A2004" s="512" t="s">
        <v>309</v>
      </c>
      <c r="B2004" s="37" t="s">
        <v>735</v>
      </c>
      <c r="C2004" s="33"/>
      <c r="D2004" s="47">
        <f>SUM(D2005:D2006)</f>
        <v>93</v>
      </c>
      <c r="E2004" s="47">
        <f>SUM(E2005:E2006)</f>
        <v>80</v>
      </c>
      <c r="F2004" s="47">
        <f>SUM(F2005:F2006)</f>
        <v>80</v>
      </c>
      <c r="G2004" s="47">
        <f>SUM(G2005:G2006)</f>
        <v>0</v>
      </c>
      <c r="H2004" s="35"/>
    </row>
    <row r="2005" spans="1:8" s="13" customFormat="1" ht="14.25" customHeight="1" hidden="1" outlineLevel="1">
      <c r="A2005" s="513"/>
      <c r="B2005" s="55" t="s">
        <v>260</v>
      </c>
      <c r="C2005" s="33" t="s">
        <v>773</v>
      </c>
      <c r="D2005" s="34">
        <v>60</v>
      </c>
      <c r="E2005" s="34">
        <v>60</v>
      </c>
      <c r="F2005" s="34">
        <v>60</v>
      </c>
      <c r="G2005" s="34"/>
      <c r="H2005" s="35">
        <v>0.1</v>
      </c>
    </row>
    <row r="2006" spans="1:8" s="13" customFormat="1" ht="14.25" customHeight="1" hidden="1" outlineLevel="1">
      <c r="A2006" s="513"/>
      <c r="B2006" s="55"/>
      <c r="C2006" s="33" t="s">
        <v>779</v>
      </c>
      <c r="D2006" s="34">
        <v>33</v>
      </c>
      <c r="E2006" s="34">
        <v>20</v>
      </c>
      <c r="F2006" s="34">
        <v>20</v>
      </c>
      <c r="G2006" s="34"/>
      <c r="H2006" s="35">
        <v>0.7</v>
      </c>
    </row>
    <row r="2007" spans="1:8" s="13" customFormat="1" ht="14.25" customHeight="1" collapsed="1">
      <c r="A2007" s="337" t="s">
        <v>310</v>
      </c>
      <c r="B2007" s="20" t="s">
        <v>497</v>
      </c>
      <c r="C2007" s="30"/>
      <c r="D2007" s="22">
        <f>SUM(D2008)</f>
        <v>250</v>
      </c>
      <c r="E2007" s="22">
        <f>SUM(E2008)</f>
        <v>70</v>
      </c>
      <c r="F2007" s="22">
        <f>SUM(F2008)</f>
        <v>70</v>
      </c>
      <c r="G2007" s="22">
        <f>SUM(G2008)</f>
        <v>0</v>
      </c>
      <c r="H2007" s="54"/>
    </row>
    <row r="2008" spans="1:8" s="13" customFormat="1" ht="14.25" customHeight="1" hidden="1" outlineLevel="1">
      <c r="A2008" s="511"/>
      <c r="B2008" s="514" t="s">
        <v>168</v>
      </c>
      <c r="C2008" s="40" t="s">
        <v>445</v>
      </c>
      <c r="D2008" s="41">
        <v>250</v>
      </c>
      <c r="E2008" s="41">
        <v>70</v>
      </c>
      <c r="F2008" s="41">
        <v>70</v>
      </c>
      <c r="G2008" s="41"/>
      <c r="H2008" s="42">
        <v>0.15</v>
      </c>
    </row>
    <row r="2009" spans="1:8" s="13" customFormat="1" ht="14.25" customHeight="1" collapsed="1">
      <c r="A2009" s="183" t="s">
        <v>311</v>
      </c>
      <c r="B2009" s="134" t="s">
        <v>47</v>
      </c>
      <c r="C2009" s="60"/>
      <c r="D2009" s="131">
        <f>SUM(D2010:D2021)</f>
        <v>1783</v>
      </c>
      <c r="E2009" s="131">
        <f>SUM(E2010:E2021)</f>
        <v>918</v>
      </c>
      <c r="F2009" s="131">
        <f>SUM(F2010:F2021)</f>
        <v>755</v>
      </c>
      <c r="G2009" s="131">
        <f>SUM(G2010:G2021)</f>
        <v>0</v>
      </c>
      <c r="H2009" s="132"/>
    </row>
    <row r="2010" spans="1:8" s="13" customFormat="1" ht="14.25" customHeight="1" hidden="1" outlineLevel="1">
      <c r="A2010" s="515"/>
      <c r="B2010" s="196" t="s">
        <v>168</v>
      </c>
      <c r="C2010" s="27" t="s">
        <v>449</v>
      </c>
      <c r="D2010" s="28">
        <v>350</v>
      </c>
      <c r="E2010" s="28">
        <v>96</v>
      </c>
      <c r="F2010" s="28">
        <v>96</v>
      </c>
      <c r="G2010" s="28"/>
      <c r="H2010" s="29">
        <v>0.2</v>
      </c>
    </row>
    <row r="2011" spans="1:8" s="13" customFormat="1" ht="14.25" customHeight="1" hidden="1" outlineLevel="1">
      <c r="A2011" s="515"/>
      <c r="B2011" s="43"/>
      <c r="C2011" s="27" t="s">
        <v>450</v>
      </c>
      <c r="D2011" s="28">
        <v>73</v>
      </c>
      <c r="E2011" s="28">
        <v>65</v>
      </c>
      <c r="F2011" s="28">
        <v>65</v>
      </c>
      <c r="G2011" s="28"/>
      <c r="H2011" s="29">
        <v>0.7</v>
      </c>
    </row>
    <row r="2012" spans="1:8" s="13" customFormat="1" ht="14.25" customHeight="1" hidden="1" outlineLevel="1">
      <c r="A2012" s="515"/>
      <c r="B2012" s="43"/>
      <c r="C2012" s="27" t="s">
        <v>451</v>
      </c>
      <c r="D2012" s="28">
        <v>100</v>
      </c>
      <c r="E2012" s="28">
        <v>48</v>
      </c>
      <c r="F2012" s="28">
        <v>48</v>
      </c>
      <c r="G2012" s="28"/>
      <c r="H2012" s="29">
        <v>0.9</v>
      </c>
    </row>
    <row r="2013" spans="1:8" s="13" customFormat="1" ht="14.25" customHeight="1" hidden="1" outlineLevel="1">
      <c r="A2013" s="515"/>
      <c r="B2013" s="208" t="s">
        <v>194</v>
      </c>
      <c r="C2013" s="27" t="s">
        <v>651</v>
      </c>
      <c r="D2013" s="28">
        <v>165</v>
      </c>
      <c r="E2013" s="28">
        <v>165</v>
      </c>
      <c r="F2013" s="28">
        <v>165</v>
      </c>
      <c r="G2013" s="28">
        <v>0</v>
      </c>
      <c r="H2013" s="29"/>
    </row>
    <row r="2014" spans="1:8" s="13" customFormat="1" ht="14.25" customHeight="1" hidden="1" outlineLevel="1">
      <c r="A2014" s="515"/>
      <c r="B2014" s="208"/>
      <c r="C2014" s="27" t="s">
        <v>648</v>
      </c>
      <c r="D2014" s="28">
        <v>43</v>
      </c>
      <c r="E2014" s="28">
        <v>43</v>
      </c>
      <c r="F2014" s="28">
        <v>43</v>
      </c>
      <c r="G2014" s="28">
        <v>0</v>
      </c>
      <c r="H2014" s="29"/>
    </row>
    <row r="2015" spans="1:8" s="13" customFormat="1" ht="14.25" customHeight="1" hidden="1" outlineLevel="1">
      <c r="A2015" s="515"/>
      <c r="B2015" s="43"/>
      <c r="C2015" s="27" t="s">
        <v>647</v>
      </c>
      <c r="D2015" s="28">
        <v>10</v>
      </c>
      <c r="E2015" s="28">
        <v>10</v>
      </c>
      <c r="F2015" s="28">
        <v>10</v>
      </c>
      <c r="G2015" s="28">
        <v>0</v>
      </c>
      <c r="H2015" s="29"/>
    </row>
    <row r="2016" spans="1:8" s="13" customFormat="1" ht="14.25" customHeight="1" hidden="1" outlineLevel="1">
      <c r="A2016" s="515"/>
      <c r="B2016" s="26" t="s">
        <v>248</v>
      </c>
      <c r="C2016" s="27" t="s">
        <v>502</v>
      </c>
      <c r="D2016" s="28">
        <v>30</v>
      </c>
      <c r="E2016" s="28">
        <v>30</v>
      </c>
      <c r="F2016" s="28">
        <v>0</v>
      </c>
      <c r="G2016" s="28">
        <v>0</v>
      </c>
      <c r="H2016" s="29">
        <v>0.5</v>
      </c>
    </row>
    <row r="2017" spans="1:8" s="13" customFormat="1" ht="14.25" customHeight="1" hidden="1" outlineLevel="1">
      <c r="A2017" s="515"/>
      <c r="B2017" s="43"/>
      <c r="C2017" s="27" t="s">
        <v>505</v>
      </c>
      <c r="D2017" s="28">
        <v>200</v>
      </c>
      <c r="E2017" s="28">
        <v>133</v>
      </c>
      <c r="F2017" s="28">
        <v>0</v>
      </c>
      <c r="G2017" s="28">
        <v>0</v>
      </c>
      <c r="H2017" s="29">
        <v>0.8</v>
      </c>
    </row>
    <row r="2018" spans="1:8" s="13" customFormat="1" ht="14.25" customHeight="1" hidden="1" outlineLevel="1">
      <c r="A2018" s="515"/>
      <c r="B2018" s="43"/>
      <c r="C2018" s="27" t="s">
        <v>385</v>
      </c>
      <c r="D2018" s="28">
        <v>75</v>
      </c>
      <c r="E2018" s="28">
        <v>58</v>
      </c>
      <c r="F2018" s="28">
        <v>58</v>
      </c>
      <c r="G2018" s="28">
        <v>0</v>
      </c>
      <c r="H2018" s="29" t="s">
        <v>543</v>
      </c>
    </row>
    <row r="2019" spans="1:8" s="13" customFormat="1" ht="14.25" customHeight="1" hidden="1" outlineLevel="1">
      <c r="A2019" s="515"/>
      <c r="B2019" s="43"/>
      <c r="C2019" s="27" t="s">
        <v>373</v>
      </c>
      <c r="D2019" s="28">
        <v>280</v>
      </c>
      <c r="E2019" s="28">
        <v>52</v>
      </c>
      <c r="F2019" s="28">
        <v>52</v>
      </c>
      <c r="G2019" s="28">
        <v>0</v>
      </c>
      <c r="H2019" s="29" t="s">
        <v>536</v>
      </c>
    </row>
    <row r="2020" spans="1:8" s="13" customFormat="1" ht="14.25" customHeight="1" hidden="1" outlineLevel="1">
      <c r="A2020" s="515"/>
      <c r="B2020" s="43"/>
      <c r="C2020" s="27" t="s">
        <v>365</v>
      </c>
      <c r="D2020" s="28">
        <v>37</v>
      </c>
      <c r="E2020" s="28">
        <v>8</v>
      </c>
      <c r="F2020" s="28">
        <v>8</v>
      </c>
      <c r="G2020" s="28">
        <v>0</v>
      </c>
      <c r="H2020" s="29">
        <v>0</v>
      </c>
    </row>
    <row r="2021" spans="1:8" s="13" customFormat="1" ht="14.25" customHeight="1" hidden="1" outlineLevel="1">
      <c r="A2021" s="516"/>
      <c r="B2021" s="127" t="s">
        <v>98</v>
      </c>
      <c r="C2021" s="40" t="s">
        <v>660</v>
      </c>
      <c r="D2021" s="41">
        <v>420</v>
      </c>
      <c r="E2021" s="41">
        <v>210</v>
      </c>
      <c r="F2021" s="41">
        <v>210</v>
      </c>
      <c r="G2021" s="41"/>
      <c r="H2021" s="42">
        <v>0.35</v>
      </c>
    </row>
    <row r="2022" spans="1:8" s="13" customFormat="1" ht="14.25" customHeight="1" collapsed="1">
      <c r="A2022" s="183" t="s">
        <v>312</v>
      </c>
      <c r="B2022" s="20" t="s">
        <v>355</v>
      </c>
      <c r="C2022" s="311"/>
      <c r="D2022" s="78">
        <f>SUM(D2023:D2025)</f>
        <v>630</v>
      </c>
      <c r="E2022" s="78">
        <f>SUM(E2023:E2025)</f>
        <v>303</v>
      </c>
      <c r="F2022" s="78">
        <f>SUM(F2023:F2025)</f>
        <v>303</v>
      </c>
      <c r="G2022" s="78">
        <f>SUM(G2023:G2025)</f>
        <v>0</v>
      </c>
      <c r="H2022" s="61"/>
    </row>
    <row r="2023" spans="1:8" s="13" customFormat="1" ht="14.25" customHeight="1" hidden="1" outlineLevel="1">
      <c r="A2023" s="515"/>
      <c r="B2023" s="43" t="s">
        <v>260</v>
      </c>
      <c r="C2023" s="346" t="s">
        <v>379</v>
      </c>
      <c r="D2023" s="301">
        <v>10</v>
      </c>
      <c r="E2023" s="301">
        <v>10</v>
      </c>
      <c r="F2023" s="301">
        <v>10</v>
      </c>
      <c r="G2023" s="301"/>
      <c r="H2023" s="348">
        <v>0.6</v>
      </c>
    </row>
    <row r="2024" spans="1:8" s="13" customFormat="1" ht="14.25" customHeight="1" hidden="1" outlineLevel="1">
      <c r="A2024" s="515"/>
      <c r="B2024" s="58"/>
      <c r="C2024" s="346" t="s">
        <v>774</v>
      </c>
      <c r="D2024" s="301">
        <v>500</v>
      </c>
      <c r="E2024" s="301">
        <v>184</v>
      </c>
      <c r="F2024" s="301">
        <v>184</v>
      </c>
      <c r="G2024" s="301"/>
      <c r="H2024" s="348">
        <v>0.5</v>
      </c>
    </row>
    <row r="2025" spans="1:8" s="13" customFormat="1" ht="14.25" customHeight="1" hidden="1" outlineLevel="1">
      <c r="A2025" s="516"/>
      <c r="B2025" s="44"/>
      <c r="C2025" s="40" t="s">
        <v>775</v>
      </c>
      <c r="D2025" s="41">
        <v>120</v>
      </c>
      <c r="E2025" s="41">
        <v>109</v>
      </c>
      <c r="F2025" s="41">
        <v>109</v>
      </c>
      <c r="G2025" s="41"/>
      <c r="H2025" s="42">
        <v>0.7</v>
      </c>
    </row>
    <row r="2026" spans="1:8" s="13" customFormat="1" ht="29.25" customHeight="1" collapsed="1">
      <c r="A2026" s="517" t="s">
        <v>313</v>
      </c>
      <c r="B2026" s="250" t="s">
        <v>173</v>
      </c>
      <c r="C2026" s="142"/>
      <c r="D2026" s="222">
        <f>SUM(D2027)</f>
        <v>450</v>
      </c>
      <c r="E2026" s="222">
        <f>SUM(E2027)</f>
        <v>232</v>
      </c>
      <c r="F2026" s="222">
        <f>SUM(F2027)</f>
        <v>232</v>
      </c>
      <c r="G2026" s="222">
        <f>SUM(G2027)</f>
        <v>0</v>
      </c>
      <c r="H2026" s="223"/>
    </row>
    <row r="2027" spans="1:8" s="13" customFormat="1" ht="14.25" customHeight="1" hidden="1" outlineLevel="1">
      <c r="A2027" s="518"/>
      <c r="B2027" s="238" t="s">
        <v>168</v>
      </c>
      <c r="C2027" s="51" t="s">
        <v>445</v>
      </c>
      <c r="D2027" s="52">
        <v>450</v>
      </c>
      <c r="E2027" s="52">
        <v>232</v>
      </c>
      <c r="F2027" s="52">
        <v>232</v>
      </c>
      <c r="G2027" s="52"/>
      <c r="H2027" s="53">
        <v>0.1</v>
      </c>
    </row>
    <row r="2028" spans="1:8" s="13" customFormat="1" ht="14.25" customHeight="1" collapsed="1" thickBot="1">
      <c r="A2028" s="183" t="s">
        <v>314</v>
      </c>
      <c r="B2028" s="134" t="s">
        <v>776</v>
      </c>
      <c r="C2028" s="30"/>
      <c r="D2028" s="22">
        <f>SUM(D2029)</f>
        <v>62</v>
      </c>
      <c r="E2028" s="22">
        <f>SUM(E2029)</f>
        <v>20</v>
      </c>
      <c r="F2028" s="22">
        <f>SUM(F2029)</f>
        <v>20</v>
      </c>
      <c r="G2028" s="22">
        <f>SUM(G2029)</f>
        <v>0</v>
      </c>
      <c r="H2028" s="54"/>
    </row>
    <row r="2029" spans="1:8" s="13" customFormat="1" ht="14.25" customHeight="1" hidden="1" outlineLevel="1" thickBot="1">
      <c r="A2029" s="519"/>
      <c r="B2029" s="147" t="s">
        <v>260</v>
      </c>
      <c r="C2029" s="148" t="s">
        <v>777</v>
      </c>
      <c r="D2029" s="149">
        <v>62</v>
      </c>
      <c r="E2029" s="149">
        <v>20</v>
      </c>
      <c r="F2029" s="149">
        <v>20</v>
      </c>
      <c r="G2029" s="149"/>
      <c r="H2029" s="150">
        <v>0.7</v>
      </c>
    </row>
    <row r="2030" spans="1:8" s="13" customFormat="1" ht="14.25" customHeight="1" collapsed="1" thickBot="1">
      <c r="A2030" s="66"/>
      <c r="B2030" s="67" t="s">
        <v>176</v>
      </c>
      <c r="C2030" s="317"/>
      <c r="D2030" s="474">
        <f>D1927+D1929+D1931+D1933+D1936+D1938+D1940+D1942+D1945+D1947+D1949+D1952+D1959+D1961+D1964+D1966+D1969+D1971+D1973+D1977+D1980+D1983+D1985+D1987+D1992+D1994+D2002+D2004+D2007+D2009+D2022+D2026+D2028</f>
        <v>29035</v>
      </c>
      <c r="E2030" s="474">
        <f>E1927+E1929+E1931+E1933+E1936+E1938+E1940+E1942+E1945+E1947+E1949+E1952+E1959+E1961+E1964+E1966+E1969+E1971+E1973+E1977+E1980+E1983+E1985+E1987+E1992+E1994+E2002+E2004+E2007+E2009+E2022+E2026+E2028</f>
        <v>16503</v>
      </c>
      <c r="F2030" s="474">
        <f>F1927+F1929+F1931+F1933+F1936+F1938+F1940+F1942+F1945+F1947+F1949+F1952+F1959+F1961+F1964+F1966+F1969+F1971+F1973+F1977+F1980+F1983+F1985+F1987+F1992+F1994+F2002+F2004+F2007+F2009+F2022+F2026+F2028</f>
        <v>15129</v>
      </c>
      <c r="G2030" s="474">
        <f>G1927+G1929+G1931+G1933+G1936+G1938+G1940+G1942+G1945+G1947+G1949+G1952+G1959+G1961+G1964+G1966+G1969+G1971+G1973+G1977+G1980+G1983+G1985+G1987+G1992+G1994+G2002+G2004+G2007+G2009+G2022+G2026+G2028</f>
        <v>0</v>
      </c>
      <c r="H2030" s="475"/>
    </row>
    <row r="2031" spans="1:8" s="13" customFormat="1" ht="14.25" customHeight="1">
      <c r="A2031" s="114"/>
      <c r="B2031" s="94" t="s">
        <v>9</v>
      </c>
      <c r="C2031" s="204"/>
      <c r="D2031" s="321"/>
      <c r="E2031" s="321"/>
      <c r="F2031" s="321"/>
      <c r="G2031" s="321"/>
      <c r="H2031" s="382"/>
    </row>
    <row r="2032" spans="1:8" s="13" customFormat="1" ht="14.25" customHeight="1">
      <c r="A2032" s="19" t="s">
        <v>3</v>
      </c>
      <c r="B2032" s="20" t="s">
        <v>144</v>
      </c>
      <c r="C2032" s="30"/>
      <c r="D2032" s="22">
        <f>SUM(D2033:D2033)</f>
        <v>61</v>
      </c>
      <c r="E2032" s="22">
        <f>SUM(E2033:E2033)</f>
        <v>60</v>
      </c>
      <c r="F2032" s="22">
        <f>SUM(F2033:F2033)</f>
        <v>60</v>
      </c>
      <c r="G2032" s="22">
        <f>SUM(G2033:G2033)</f>
        <v>0</v>
      </c>
      <c r="H2032" s="54"/>
    </row>
    <row r="2033" spans="1:8" s="13" customFormat="1" ht="14.25" customHeight="1" hidden="1" outlineLevel="1">
      <c r="A2033" s="25"/>
      <c r="B2033" s="26" t="s">
        <v>248</v>
      </c>
      <c r="C2033" s="27" t="s">
        <v>382</v>
      </c>
      <c r="D2033" s="28">
        <v>61</v>
      </c>
      <c r="E2033" s="28">
        <v>60</v>
      </c>
      <c r="F2033" s="28">
        <v>60</v>
      </c>
      <c r="G2033" s="28">
        <v>0</v>
      </c>
      <c r="H2033" s="29" t="s">
        <v>543</v>
      </c>
    </row>
    <row r="2034" spans="1:8" s="13" customFormat="1" ht="14.25" customHeight="1" collapsed="1">
      <c r="A2034" s="19" t="s">
        <v>261</v>
      </c>
      <c r="B2034" s="20" t="s">
        <v>113</v>
      </c>
      <c r="C2034" s="30"/>
      <c r="D2034" s="22">
        <f>SUM(D2035:D2036)</f>
        <v>31</v>
      </c>
      <c r="E2034" s="22">
        <f>SUM(E2035:E2036)</f>
        <v>31</v>
      </c>
      <c r="F2034" s="22">
        <f>SUM(F2035:F2036)</f>
        <v>31</v>
      </c>
      <c r="G2034" s="22">
        <f>SUM(G2035:G2036)</f>
        <v>0</v>
      </c>
      <c r="H2034" s="54"/>
    </row>
    <row r="2035" spans="1:8" s="13" customFormat="1" ht="14.25" customHeight="1" hidden="1" outlineLevel="1">
      <c r="A2035" s="25"/>
      <c r="B2035" s="208" t="s">
        <v>194</v>
      </c>
      <c r="C2035" s="27" t="s">
        <v>646</v>
      </c>
      <c r="D2035" s="28">
        <v>10</v>
      </c>
      <c r="E2035" s="28">
        <v>10</v>
      </c>
      <c r="F2035" s="28">
        <v>10</v>
      </c>
      <c r="G2035" s="28">
        <v>0</v>
      </c>
      <c r="H2035" s="29"/>
    </row>
    <row r="2036" spans="1:8" s="13" customFormat="1" ht="14.25" customHeight="1" hidden="1" outlineLevel="1">
      <c r="A2036" s="38"/>
      <c r="B2036" s="44"/>
      <c r="C2036" s="40" t="s">
        <v>652</v>
      </c>
      <c r="D2036" s="41">
        <v>21</v>
      </c>
      <c r="E2036" s="41">
        <v>21</v>
      </c>
      <c r="F2036" s="41">
        <v>21</v>
      </c>
      <c r="G2036" s="41">
        <v>0</v>
      </c>
      <c r="H2036" s="42"/>
    </row>
    <row r="2037" spans="1:8" s="13" customFormat="1" ht="14.25" customHeight="1" collapsed="1">
      <c r="A2037" s="19" t="s">
        <v>262</v>
      </c>
      <c r="B2037" s="20" t="s">
        <v>145</v>
      </c>
      <c r="C2037" s="30"/>
      <c r="D2037" s="22">
        <f>SUM(D2038)</f>
        <v>150</v>
      </c>
      <c r="E2037" s="22">
        <f>SUM(E2038)</f>
        <v>6</v>
      </c>
      <c r="F2037" s="22">
        <f>SUM(F2038)</f>
        <v>6</v>
      </c>
      <c r="G2037" s="22">
        <f>SUM(G2038)</f>
        <v>0</v>
      </c>
      <c r="H2037" s="54"/>
    </row>
    <row r="2038" spans="1:8" s="13" customFormat="1" ht="14.25" customHeight="1" hidden="1" outlineLevel="1">
      <c r="A2038" s="38"/>
      <c r="B2038" s="300" t="s">
        <v>168</v>
      </c>
      <c r="C2038" s="40" t="s">
        <v>453</v>
      </c>
      <c r="D2038" s="41">
        <v>150</v>
      </c>
      <c r="E2038" s="41">
        <v>6</v>
      </c>
      <c r="F2038" s="41">
        <v>6</v>
      </c>
      <c r="G2038" s="41"/>
      <c r="H2038" s="42">
        <v>1.5</v>
      </c>
    </row>
    <row r="2039" spans="1:8" s="13" customFormat="1" ht="14.25" customHeight="1" collapsed="1">
      <c r="A2039" s="19" t="s">
        <v>263</v>
      </c>
      <c r="B2039" s="20" t="s">
        <v>75</v>
      </c>
      <c r="C2039" s="30"/>
      <c r="D2039" s="22">
        <f>SUM(D2040)</f>
        <v>11</v>
      </c>
      <c r="E2039" s="22">
        <f>SUM(E2040)</f>
        <v>11</v>
      </c>
      <c r="F2039" s="22">
        <f>SUM(F2040)</f>
        <v>11</v>
      </c>
      <c r="G2039" s="22">
        <f>SUM(G2040)</f>
        <v>0</v>
      </c>
      <c r="H2039" s="54"/>
    </row>
    <row r="2040" spans="1:8" s="13" customFormat="1" ht="14.25" customHeight="1" hidden="1" outlineLevel="1">
      <c r="A2040" s="38"/>
      <c r="B2040" s="202" t="s">
        <v>194</v>
      </c>
      <c r="C2040" s="40" t="s">
        <v>649</v>
      </c>
      <c r="D2040" s="41">
        <v>11</v>
      </c>
      <c r="E2040" s="41">
        <v>11</v>
      </c>
      <c r="F2040" s="41">
        <v>11</v>
      </c>
      <c r="G2040" s="41">
        <v>0</v>
      </c>
      <c r="H2040" s="42"/>
    </row>
    <row r="2041" spans="1:8" s="13" customFormat="1" ht="14.25" customHeight="1" collapsed="1">
      <c r="A2041" s="19" t="s">
        <v>285</v>
      </c>
      <c r="B2041" s="20" t="s">
        <v>356</v>
      </c>
      <c r="C2041" s="30"/>
      <c r="D2041" s="22">
        <f>SUM(D2042)</f>
        <v>6</v>
      </c>
      <c r="E2041" s="22">
        <f>SUM(E2042)</f>
        <v>6</v>
      </c>
      <c r="F2041" s="22">
        <f>SUM(F2042)</f>
        <v>6</v>
      </c>
      <c r="G2041" s="22">
        <f>SUM(G2042)</f>
        <v>0</v>
      </c>
      <c r="H2041" s="54"/>
    </row>
    <row r="2042" spans="1:8" s="13" customFormat="1" ht="14.25" customHeight="1" hidden="1" outlineLevel="1">
      <c r="A2042" s="38"/>
      <c r="B2042" s="202" t="s">
        <v>194</v>
      </c>
      <c r="C2042" s="40" t="s">
        <v>653</v>
      </c>
      <c r="D2042" s="41">
        <v>6</v>
      </c>
      <c r="E2042" s="41">
        <v>6</v>
      </c>
      <c r="F2042" s="41">
        <v>6</v>
      </c>
      <c r="G2042" s="41">
        <v>0</v>
      </c>
      <c r="H2042" s="42"/>
    </row>
    <row r="2043" spans="1:8" s="13" customFormat="1" ht="14.25" customHeight="1" collapsed="1">
      <c r="A2043" s="19" t="s">
        <v>286</v>
      </c>
      <c r="B2043" s="20" t="s">
        <v>237</v>
      </c>
      <c r="C2043" s="30"/>
      <c r="D2043" s="22">
        <f>SUM(D2044)</f>
        <v>350</v>
      </c>
      <c r="E2043" s="22">
        <f>SUM(E2044)</f>
        <v>37</v>
      </c>
      <c r="F2043" s="22">
        <f>SUM(F2044)</f>
        <v>37</v>
      </c>
      <c r="G2043" s="22">
        <f>SUM(G2044)</f>
        <v>0</v>
      </c>
      <c r="H2043" s="54"/>
    </row>
    <row r="2044" spans="1:8" s="13" customFormat="1" ht="14.25" customHeight="1" hidden="1" outlineLevel="1">
      <c r="A2044" s="38"/>
      <c r="B2044" s="39" t="s">
        <v>248</v>
      </c>
      <c r="C2044" s="40" t="s">
        <v>366</v>
      </c>
      <c r="D2044" s="41">
        <v>350</v>
      </c>
      <c r="E2044" s="41">
        <v>37</v>
      </c>
      <c r="F2044" s="41">
        <v>37</v>
      </c>
      <c r="G2044" s="41">
        <v>0</v>
      </c>
      <c r="H2044" s="42"/>
    </row>
    <row r="2045" spans="1:8" s="13" customFormat="1" ht="14.25" customHeight="1" collapsed="1">
      <c r="A2045" s="19" t="s">
        <v>287</v>
      </c>
      <c r="B2045" s="20" t="s">
        <v>236</v>
      </c>
      <c r="C2045" s="30"/>
      <c r="D2045" s="22">
        <f>SUM(D2046)</f>
        <v>70</v>
      </c>
      <c r="E2045" s="22">
        <f>SUM(E2046)</f>
        <v>4</v>
      </c>
      <c r="F2045" s="22">
        <f>SUM(F2046)</f>
        <v>4</v>
      </c>
      <c r="G2045" s="22">
        <f>SUM(G2046)</f>
        <v>0</v>
      </c>
      <c r="H2045" s="54"/>
    </row>
    <row r="2046" spans="1:8" s="13" customFormat="1" ht="14.25" customHeight="1" hidden="1" outlineLevel="1">
      <c r="A2046" s="38"/>
      <c r="B2046" s="39" t="s">
        <v>248</v>
      </c>
      <c r="C2046" s="40" t="s">
        <v>382</v>
      </c>
      <c r="D2046" s="41">
        <v>70</v>
      </c>
      <c r="E2046" s="41">
        <v>4</v>
      </c>
      <c r="F2046" s="41">
        <v>4</v>
      </c>
      <c r="G2046" s="41">
        <v>0</v>
      </c>
      <c r="H2046" s="42"/>
    </row>
    <row r="2047" spans="1:8" s="13" customFormat="1" ht="14.25" customHeight="1" collapsed="1">
      <c r="A2047" s="114" t="s">
        <v>288</v>
      </c>
      <c r="B2047" s="94" t="s">
        <v>487</v>
      </c>
      <c r="C2047" s="139"/>
      <c r="D2047" s="77">
        <f>SUM(D2048)</f>
        <v>2160</v>
      </c>
      <c r="E2047" s="77">
        <f>SUM(E2048)</f>
        <v>2010</v>
      </c>
      <c r="F2047" s="77">
        <f>SUM(F2048)</f>
        <v>2010</v>
      </c>
      <c r="G2047" s="77">
        <f>SUM(G2048)</f>
        <v>0</v>
      </c>
      <c r="H2047" s="140"/>
    </row>
    <row r="2048" spans="1:8" s="13" customFormat="1" ht="14.25" customHeight="1" hidden="1" outlineLevel="1">
      <c r="A2048" s="38"/>
      <c r="B2048" s="127" t="s">
        <v>98</v>
      </c>
      <c r="C2048" s="520" t="s">
        <v>722</v>
      </c>
      <c r="D2048" s="41">
        <v>2160</v>
      </c>
      <c r="E2048" s="41">
        <v>2010</v>
      </c>
      <c r="F2048" s="41">
        <v>2010</v>
      </c>
      <c r="G2048" s="41"/>
      <c r="H2048" s="42">
        <v>0.4</v>
      </c>
    </row>
    <row r="2049" spans="1:8" s="13" customFormat="1" ht="14.25" customHeight="1" collapsed="1">
      <c r="A2049" s="19" t="s">
        <v>289</v>
      </c>
      <c r="B2049" s="20" t="s">
        <v>84</v>
      </c>
      <c r="C2049" s="30"/>
      <c r="D2049" s="22">
        <f>SUM(D2050)</f>
        <v>19</v>
      </c>
      <c r="E2049" s="22">
        <f>SUM(E2050)</f>
        <v>19</v>
      </c>
      <c r="F2049" s="22">
        <f>SUM(F2050)</f>
        <v>19</v>
      </c>
      <c r="G2049" s="22">
        <f>SUM(G2050)</f>
        <v>0</v>
      </c>
      <c r="H2049" s="54"/>
    </row>
    <row r="2050" spans="1:8" s="13" customFormat="1" ht="14.25" customHeight="1" hidden="1" outlineLevel="1">
      <c r="A2050" s="38"/>
      <c r="B2050" s="202" t="s">
        <v>194</v>
      </c>
      <c r="C2050" s="40" t="s">
        <v>648</v>
      </c>
      <c r="D2050" s="41">
        <v>19</v>
      </c>
      <c r="E2050" s="41">
        <v>19</v>
      </c>
      <c r="F2050" s="41">
        <v>19</v>
      </c>
      <c r="G2050" s="41">
        <v>0</v>
      </c>
      <c r="H2050" s="42"/>
    </row>
    <row r="2051" spans="1:8" s="13" customFormat="1" ht="14.25" customHeight="1" collapsed="1" thickBot="1">
      <c r="A2051" s="36" t="s">
        <v>290</v>
      </c>
      <c r="B2051" s="37" t="s">
        <v>125</v>
      </c>
      <c r="C2051" s="33"/>
      <c r="D2051" s="47">
        <f>SUM(D2052:D2052)</f>
        <v>8</v>
      </c>
      <c r="E2051" s="47">
        <f>SUM(E2052:E2052)</f>
        <v>8</v>
      </c>
      <c r="F2051" s="47">
        <f>SUM(F2052:F2052)</f>
        <v>8</v>
      </c>
      <c r="G2051" s="47">
        <f>SUM(G2052:G2052)</f>
        <v>0</v>
      </c>
      <c r="H2051" s="35"/>
    </row>
    <row r="2052" spans="1:8" s="13" customFormat="1" ht="14.25" customHeight="1" hidden="1" outlineLevel="1" thickBot="1">
      <c r="A2052" s="25"/>
      <c r="B2052" s="208" t="s">
        <v>194</v>
      </c>
      <c r="C2052" s="27" t="s">
        <v>653</v>
      </c>
      <c r="D2052" s="28">
        <v>8</v>
      </c>
      <c r="E2052" s="28">
        <v>8</v>
      </c>
      <c r="F2052" s="28">
        <v>8</v>
      </c>
      <c r="G2052" s="28">
        <v>0</v>
      </c>
      <c r="H2052" s="29"/>
    </row>
    <row r="2053" spans="1:11" s="13" customFormat="1" ht="14.25" customHeight="1" collapsed="1" thickBot="1">
      <c r="A2053" s="66"/>
      <c r="B2053" s="67" t="s">
        <v>205</v>
      </c>
      <c r="C2053" s="317"/>
      <c r="D2053" s="474">
        <f>D2032+D2034+D2037+D2039+D2041+D2043+D2045+D2047+D2049+D2051</f>
        <v>2866</v>
      </c>
      <c r="E2053" s="474">
        <f>E2032+E2034+E2037+E2039+E2041+E2043+E2045+E2047+E2049+E2051</f>
        <v>2192</v>
      </c>
      <c r="F2053" s="474">
        <f>F2032+F2034+F2037+F2039+F2041+F2043+F2045+F2047+F2049+F2051</f>
        <v>2192</v>
      </c>
      <c r="G2053" s="474">
        <f>G2032+G2034+G2037+G2039+G2041+G2043+G2045+G2047+G2049+G2051</f>
        <v>0</v>
      </c>
      <c r="H2053" s="475"/>
      <c r="I2053" s="113"/>
      <c r="J2053" s="113"/>
      <c r="K2053" s="113"/>
    </row>
    <row r="2054" spans="1:8" ht="12.75">
      <c r="A2054" s="114"/>
      <c r="B2054" s="94" t="s">
        <v>7</v>
      </c>
      <c r="C2054" s="139"/>
      <c r="D2054" s="302"/>
      <c r="E2054" s="302"/>
      <c r="F2054" s="302"/>
      <c r="G2054" s="302"/>
      <c r="H2054" s="140"/>
    </row>
    <row r="2055" spans="1:8" ht="12.75">
      <c r="A2055" s="19" t="s">
        <v>3</v>
      </c>
      <c r="B2055" s="20" t="s">
        <v>271</v>
      </c>
      <c r="C2055" s="30"/>
      <c r="D2055" s="22">
        <f>SUM(D2056)</f>
        <v>10</v>
      </c>
      <c r="E2055" s="22">
        <f>SUM(E2056)</f>
        <v>10</v>
      </c>
      <c r="F2055" s="22">
        <f>SUM(F2056)</f>
        <v>10</v>
      </c>
      <c r="G2055" s="22">
        <f>SUM(G2056)</f>
        <v>0</v>
      </c>
      <c r="H2055" s="54"/>
    </row>
    <row r="2056" spans="1:8" ht="12.75" hidden="1" outlineLevel="1">
      <c r="A2056" s="38"/>
      <c r="B2056" s="208" t="s">
        <v>194</v>
      </c>
      <c r="C2056" s="40" t="s">
        <v>654</v>
      </c>
      <c r="D2056" s="41">
        <v>10</v>
      </c>
      <c r="E2056" s="41">
        <v>10</v>
      </c>
      <c r="F2056" s="41">
        <v>10</v>
      </c>
      <c r="G2056" s="41">
        <v>0</v>
      </c>
      <c r="H2056" s="42"/>
    </row>
    <row r="2057" spans="1:8" ht="12.75" collapsed="1">
      <c r="A2057" s="19" t="s">
        <v>261</v>
      </c>
      <c r="B2057" s="20" t="s">
        <v>146</v>
      </c>
      <c r="C2057" s="30"/>
      <c r="D2057" s="22">
        <f>SUM(D2058:D2059)</f>
        <v>155</v>
      </c>
      <c r="E2057" s="22">
        <f>SUM(E2058:E2059)</f>
        <v>136</v>
      </c>
      <c r="F2057" s="22">
        <f>SUM(F2058:F2059)</f>
        <v>136</v>
      </c>
      <c r="G2057" s="22">
        <f>SUM(G2058:G2059)</f>
        <v>0</v>
      </c>
      <c r="H2057" s="54"/>
    </row>
    <row r="2058" spans="1:8" ht="12.75" hidden="1" outlineLevel="1">
      <c r="A2058" s="25"/>
      <c r="B2058" s="196" t="s">
        <v>168</v>
      </c>
      <c r="C2058" s="27" t="s">
        <v>454</v>
      </c>
      <c r="D2058" s="28">
        <v>90</v>
      </c>
      <c r="E2058" s="28">
        <v>86</v>
      </c>
      <c r="F2058" s="28">
        <v>86</v>
      </c>
      <c r="G2058" s="28"/>
      <c r="H2058" s="29">
        <v>0.1</v>
      </c>
    </row>
    <row r="2059" spans="1:8" ht="12.75" hidden="1" outlineLevel="1">
      <c r="A2059" s="38"/>
      <c r="B2059" s="44"/>
      <c r="C2059" s="40" t="s">
        <v>445</v>
      </c>
      <c r="D2059" s="41">
        <v>65</v>
      </c>
      <c r="E2059" s="41">
        <v>50</v>
      </c>
      <c r="F2059" s="41">
        <v>50</v>
      </c>
      <c r="G2059" s="41"/>
      <c r="H2059" s="42">
        <v>0.25</v>
      </c>
    </row>
    <row r="2060" spans="1:8" ht="12.75" collapsed="1">
      <c r="A2060" s="19" t="s">
        <v>262</v>
      </c>
      <c r="B2060" s="20" t="s">
        <v>147</v>
      </c>
      <c r="C2060" s="30"/>
      <c r="D2060" s="22">
        <f>SUM(D2061:D2062)</f>
        <v>115</v>
      </c>
      <c r="E2060" s="22">
        <f>SUM(E2061:E2062)</f>
        <v>69</v>
      </c>
      <c r="F2060" s="22">
        <f>SUM(F2061:F2062)</f>
        <v>69</v>
      </c>
      <c r="G2060" s="22">
        <f>SUM(G2061:G2062)</f>
        <v>0</v>
      </c>
      <c r="H2060" s="54"/>
    </row>
    <row r="2061" spans="1:8" ht="12.75" hidden="1" outlineLevel="1">
      <c r="A2061" s="49"/>
      <c r="B2061" s="238" t="s">
        <v>168</v>
      </c>
      <c r="C2061" s="51" t="s">
        <v>436</v>
      </c>
      <c r="D2061" s="52">
        <v>100</v>
      </c>
      <c r="E2061" s="52">
        <v>54</v>
      </c>
      <c r="F2061" s="52">
        <v>54</v>
      </c>
      <c r="G2061" s="52"/>
      <c r="H2061" s="53">
        <v>0.4</v>
      </c>
    </row>
    <row r="2062" spans="1:8" ht="12.75" hidden="1" outlineLevel="1">
      <c r="A2062" s="38"/>
      <c r="B2062" s="208" t="s">
        <v>194</v>
      </c>
      <c r="C2062" s="40" t="s">
        <v>654</v>
      </c>
      <c r="D2062" s="41">
        <v>15</v>
      </c>
      <c r="E2062" s="41">
        <v>15</v>
      </c>
      <c r="F2062" s="41">
        <v>15</v>
      </c>
      <c r="G2062" s="41">
        <v>0</v>
      </c>
      <c r="H2062" s="42"/>
    </row>
    <row r="2063" spans="1:8" ht="12.75" collapsed="1">
      <c r="A2063" s="19" t="s">
        <v>263</v>
      </c>
      <c r="B2063" s="20" t="s">
        <v>148</v>
      </c>
      <c r="C2063" s="30"/>
      <c r="D2063" s="22">
        <f>SUM(D2064)</f>
        <v>50</v>
      </c>
      <c r="E2063" s="22">
        <f>SUM(E2064)</f>
        <v>21</v>
      </c>
      <c r="F2063" s="22">
        <f>SUM(F2064)</f>
        <v>21</v>
      </c>
      <c r="G2063" s="22">
        <f>SUM(G2064)</f>
        <v>0</v>
      </c>
      <c r="H2063" s="54"/>
    </row>
    <row r="2064" spans="1:8" ht="12.75" hidden="1" outlineLevel="1">
      <c r="A2064" s="38"/>
      <c r="B2064" s="300" t="s">
        <v>168</v>
      </c>
      <c r="C2064" s="40" t="s">
        <v>455</v>
      </c>
      <c r="D2064" s="41">
        <v>50</v>
      </c>
      <c r="E2064" s="41">
        <v>21</v>
      </c>
      <c r="F2064" s="41">
        <v>21</v>
      </c>
      <c r="G2064" s="41"/>
      <c r="H2064" s="42">
        <v>0.4</v>
      </c>
    </row>
    <row r="2065" spans="1:8" ht="12.75" collapsed="1">
      <c r="A2065" s="19" t="s">
        <v>285</v>
      </c>
      <c r="B2065" s="20" t="s">
        <v>149</v>
      </c>
      <c r="C2065" s="30"/>
      <c r="D2065" s="22">
        <f>SUM(D2066)</f>
        <v>60</v>
      </c>
      <c r="E2065" s="22">
        <f>SUM(E2066)</f>
        <v>20</v>
      </c>
      <c r="F2065" s="22">
        <f>SUM(F2066)</f>
        <v>20</v>
      </c>
      <c r="G2065" s="22">
        <f>SUM(G2066)</f>
        <v>0</v>
      </c>
      <c r="H2065" s="54"/>
    </row>
    <row r="2066" spans="1:8" ht="12.75" hidden="1" outlineLevel="1">
      <c r="A2066" s="38"/>
      <c r="B2066" s="300" t="s">
        <v>168</v>
      </c>
      <c r="C2066" s="40" t="s">
        <v>455</v>
      </c>
      <c r="D2066" s="41">
        <v>60</v>
      </c>
      <c r="E2066" s="41">
        <v>20</v>
      </c>
      <c r="F2066" s="41">
        <v>20</v>
      </c>
      <c r="G2066" s="41"/>
      <c r="H2066" s="42">
        <v>0.5</v>
      </c>
    </row>
    <row r="2067" spans="1:8" ht="12.75" collapsed="1">
      <c r="A2067" s="19" t="s">
        <v>286</v>
      </c>
      <c r="B2067" s="20" t="s">
        <v>88</v>
      </c>
      <c r="C2067" s="30"/>
      <c r="D2067" s="22">
        <f>SUM(D2068:D2069)</f>
        <v>74</v>
      </c>
      <c r="E2067" s="22">
        <f>SUM(E2068:E2069)</f>
        <v>65</v>
      </c>
      <c r="F2067" s="22">
        <f>SUM(F2068:F2069)</f>
        <v>65</v>
      </c>
      <c r="G2067" s="22">
        <f>SUM(G2068:G2069)</f>
        <v>0</v>
      </c>
      <c r="H2067" s="54"/>
    </row>
    <row r="2068" spans="1:8" ht="12.75" hidden="1" outlineLevel="1">
      <c r="A2068" s="114"/>
      <c r="B2068" s="208" t="s">
        <v>194</v>
      </c>
      <c r="C2068" s="139" t="s">
        <v>654</v>
      </c>
      <c r="D2068" s="302">
        <v>50</v>
      </c>
      <c r="E2068" s="302">
        <v>50</v>
      </c>
      <c r="F2068" s="302">
        <v>50</v>
      </c>
      <c r="G2068" s="302">
        <v>0</v>
      </c>
      <c r="H2068" s="140"/>
    </row>
    <row r="2069" spans="1:8" ht="12.75" hidden="1" outlineLevel="1">
      <c r="A2069" s="38"/>
      <c r="B2069" s="39" t="s">
        <v>248</v>
      </c>
      <c r="C2069" s="40" t="s">
        <v>414</v>
      </c>
      <c r="D2069" s="41">
        <v>24</v>
      </c>
      <c r="E2069" s="41">
        <v>15</v>
      </c>
      <c r="F2069" s="41">
        <v>15</v>
      </c>
      <c r="G2069" s="41">
        <v>0</v>
      </c>
      <c r="H2069" s="42" t="s">
        <v>571</v>
      </c>
    </row>
    <row r="2070" spans="1:8" s="521" customFormat="1" ht="12.75" collapsed="1">
      <c r="A2070" s="19" t="s">
        <v>287</v>
      </c>
      <c r="B2070" s="20" t="s">
        <v>134</v>
      </c>
      <c r="C2070" s="21"/>
      <c r="D2070" s="22">
        <f>SUM(D2071)</f>
        <v>15</v>
      </c>
      <c r="E2070" s="22">
        <f>SUM(E2071)</f>
        <v>15</v>
      </c>
      <c r="F2070" s="22">
        <f>SUM(F2071)</f>
        <v>15</v>
      </c>
      <c r="G2070" s="22">
        <f>SUM(G2071)</f>
        <v>0</v>
      </c>
      <c r="H2070" s="23"/>
    </row>
    <row r="2071" spans="1:8" ht="12.75" hidden="1" outlineLevel="1">
      <c r="A2071" s="38"/>
      <c r="B2071" s="208" t="s">
        <v>194</v>
      </c>
      <c r="C2071" s="40" t="s">
        <v>654</v>
      </c>
      <c r="D2071" s="41">
        <v>15</v>
      </c>
      <c r="E2071" s="41">
        <v>15</v>
      </c>
      <c r="F2071" s="41">
        <v>15</v>
      </c>
      <c r="G2071" s="41">
        <v>0</v>
      </c>
      <c r="H2071" s="42"/>
    </row>
    <row r="2072" spans="1:8" ht="12.75" collapsed="1">
      <c r="A2072" s="19" t="s">
        <v>288</v>
      </c>
      <c r="B2072" s="20" t="s">
        <v>150</v>
      </c>
      <c r="C2072" s="30"/>
      <c r="D2072" s="22">
        <f>SUM(D2073:D2074)</f>
        <v>580</v>
      </c>
      <c r="E2072" s="22">
        <f>SUM(E2073:E2074)</f>
        <v>139</v>
      </c>
      <c r="F2072" s="22">
        <f>SUM(F2073:F2074)</f>
        <v>139</v>
      </c>
      <c r="G2072" s="22">
        <f>SUM(G2073:G2074)</f>
        <v>0</v>
      </c>
      <c r="H2072" s="54"/>
    </row>
    <row r="2073" spans="1:8" ht="12.75" hidden="1" outlineLevel="1">
      <c r="A2073" s="358"/>
      <c r="B2073" s="347" t="s">
        <v>168</v>
      </c>
      <c r="C2073" s="139" t="s">
        <v>455</v>
      </c>
      <c r="D2073" s="302">
        <v>290</v>
      </c>
      <c r="E2073" s="302">
        <v>63</v>
      </c>
      <c r="F2073" s="302">
        <v>63</v>
      </c>
      <c r="G2073" s="302"/>
      <c r="H2073" s="140">
        <v>0.5</v>
      </c>
    </row>
    <row r="2074" spans="1:8" ht="12.75" hidden="1" outlineLevel="1">
      <c r="A2074" s="38"/>
      <c r="B2074" s="44"/>
      <c r="C2074" s="40" t="s">
        <v>456</v>
      </c>
      <c r="D2074" s="41">
        <v>290</v>
      </c>
      <c r="E2074" s="41">
        <v>76</v>
      </c>
      <c r="F2074" s="41">
        <v>76</v>
      </c>
      <c r="G2074" s="41"/>
      <c r="H2074" s="42">
        <v>0.7</v>
      </c>
    </row>
    <row r="2075" spans="1:8" ht="12.75" collapsed="1">
      <c r="A2075" s="19" t="s">
        <v>289</v>
      </c>
      <c r="B2075" s="20" t="s">
        <v>187</v>
      </c>
      <c r="C2075" s="30"/>
      <c r="D2075" s="22">
        <f>SUM(D2076)</f>
        <v>60</v>
      </c>
      <c r="E2075" s="22">
        <f>SUM(E2076)</f>
        <v>60</v>
      </c>
      <c r="F2075" s="22">
        <f>SUM(F2076)</f>
        <v>60</v>
      </c>
      <c r="G2075" s="22">
        <f>SUM(G2076)</f>
        <v>0</v>
      </c>
      <c r="H2075" s="54"/>
    </row>
    <row r="2076" spans="1:8" ht="12.75" hidden="1" outlineLevel="1">
      <c r="A2076" s="38"/>
      <c r="B2076" s="202" t="s">
        <v>194</v>
      </c>
      <c r="C2076" s="40" t="s">
        <v>649</v>
      </c>
      <c r="D2076" s="41">
        <v>60</v>
      </c>
      <c r="E2076" s="41">
        <v>60</v>
      </c>
      <c r="F2076" s="41">
        <v>60</v>
      </c>
      <c r="G2076" s="41">
        <v>0</v>
      </c>
      <c r="H2076" s="42"/>
    </row>
    <row r="2077" spans="1:8" ht="12.75" collapsed="1">
      <c r="A2077" s="19" t="s">
        <v>290</v>
      </c>
      <c r="B2077" s="20" t="s">
        <v>238</v>
      </c>
      <c r="C2077" s="30"/>
      <c r="D2077" s="22">
        <f>SUM(D2078)</f>
        <v>85</v>
      </c>
      <c r="E2077" s="22">
        <f>SUM(E2078)</f>
        <v>78</v>
      </c>
      <c r="F2077" s="22">
        <f>SUM(F2078)</f>
        <v>78</v>
      </c>
      <c r="G2077" s="22">
        <f>SUM(G2078)</f>
        <v>0</v>
      </c>
      <c r="H2077" s="54"/>
    </row>
    <row r="2078" spans="1:8" ht="12.75" hidden="1" outlineLevel="1">
      <c r="A2078" s="38"/>
      <c r="B2078" s="39" t="s">
        <v>248</v>
      </c>
      <c r="C2078" s="40" t="s">
        <v>413</v>
      </c>
      <c r="D2078" s="41">
        <v>85</v>
      </c>
      <c r="E2078" s="41">
        <v>78</v>
      </c>
      <c r="F2078" s="41">
        <v>78</v>
      </c>
      <c r="G2078" s="41">
        <v>0</v>
      </c>
      <c r="H2078" s="42" t="s">
        <v>561</v>
      </c>
    </row>
    <row r="2079" spans="1:8" ht="12.75" collapsed="1">
      <c r="A2079" s="19" t="s">
        <v>291</v>
      </c>
      <c r="B2079" s="20" t="s">
        <v>188</v>
      </c>
      <c r="C2079" s="30"/>
      <c r="D2079" s="22">
        <f>SUM(D2080:D2080)</f>
        <v>25</v>
      </c>
      <c r="E2079" s="22">
        <f>SUM(E2080:E2080)</f>
        <v>20</v>
      </c>
      <c r="F2079" s="22">
        <f>SUM(F2080:F2080)</f>
        <v>20</v>
      </c>
      <c r="G2079" s="22">
        <f>SUM(G2080:G2080)</f>
        <v>0</v>
      </c>
      <c r="H2079" s="54"/>
    </row>
    <row r="2080" spans="1:8" ht="12.75" hidden="1" outlineLevel="1">
      <c r="A2080" s="38"/>
      <c r="B2080" s="39" t="s">
        <v>248</v>
      </c>
      <c r="C2080" s="40" t="s">
        <v>414</v>
      </c>
      <c r="D2080" s="41">
        <v>25</v>
      </c>
      <c r="E2080" s="41">
        <v>20</v>
      </c>
      <c r="F2080" s="41">
        <v>20</v>
      </c>
      <c r="G2080" s="41">
        <v>0</v>
      </c>
      <c r="H2080" s="42" t="s">
        <v>571</v>
      </c>
    </row>
    <row r="2081" spans="1:8" ht="12.75" collapsed="1">
      <c r="A2081" s="19" t="s">
        <v>292</v>
      </c>
      <c r="B2081" s="20" t="s">
        <v>151</v>
      </c>
      <c r="C2081" s="30"/>
      <c r="D2081" s="22">
        <f>SUM(D2082)</f>
        <v>100</v>
      </c>
      <c r="E2081" s="22">
        <f>SUM(E2082)</f>
        <v>84</v>
      </c>
      <c r="F2081" s="22">
        <f>SUM(F2082)</f>
        <v>84</v>
      </c>
      <c r="G2081" s="22">
        <f>SUM(G2082)</f>
        <v>0</v>
      </c>
      <c r="H2081" s="54"/>
    </row>
    <row r="2082" spans="1:8" ht="12.75" hidden="1" outlineLevel="1">
      <c r="A2082" s="38"/>
      <c r="B2082" s="300" t="s">
        <v>168</v>
      </c>
      <c r="C2082" s="40" t="s">
        <v>457</v>
      </c>
      <c r="D2082" s="41">
        <v>100</v>
      </c>
      <c r="E2082" s="41">
        <v>84</v>
      </c>
      <c r="F2082" s="41">
        <v>84</v>
      </c>
      <c r="G2082" s="41"/>
      <c r="H2082" s="42">
        <v>0.1</v>
      </c>
    </row>
    <row r="2083" spans="1:8" ht="12.75" collapsed="1">
      <c r="A2083" s="36" t="s">
        <v>294</v>
      </c>
      <c r="B2083" s="37" t="s">
        <v>602</v>
      </c>
      <c r="C2083" s="33"/>
      <c r="D2083" s="47">
        <f>SUM(D2084:D2084)</f>
        <v>27</v>
      </c>
      <c r="E2083" s="47">
        <f>SUM(E2084:E2084)</f>
        <v>27</v>
      </c>
      <c r="F2083" s="47">
        <f>SUM(F2084:F2084)</f>
        <v>27</v>
      </c>
      <c r="G2083" s="47">
        <f>SUM(G2084:G2084)</f>
        <v>0</v>
      </c>
      <c r="H2083" s="35"/>
    </row>
    <row r="2084" spans="1:8" ht="12.75" hidden="1" outlineLevel="1">
      <c r="A2084" s="25"/>
      <c r="B2084" s="208" t="s">
        <v>194</v>
      </c>
      <c r="C2084" s="27" t="s">
        <v>649</v>
      </c>
      <c r="D2084" s="28">
        <v>27</v>
      </c>
      <c r="E2084" s="28">
        <v>27</v>
      </c>
      <c r="F2084" s="28">
        <v>27</v>
      </c>
      <c r="G2084" s="28">
        <v>0</v>
      </c>
      <c r="H2084" s="29"/>
    </row>
    <row r="2085" spans="1:8" ht="12.75" collapsed="1">
      <c r="A2085" s="19" t="s">
        <v>295</v>
      </c>
      <c r="B2085" s="20" t="s">
        <v>206</v>
      </c>
      <c r="C2085" s="30"/>
      <c r="D2085" s="22">
        <f>SUM(D2086)</f>
        <v>10</v>
      </c>
      <c r="E2085" s="22">
        <f>SUM(E2086)</f>
        <v>10</v>
      </c>
      <c r="F2085" s="22">
        <f>SUM(F2086)</f>
        <v>10</v>
      </c>
      <c r="G2085" s="22">
        <f>SUM(G2086)</f>
        <v>0</v>
      </c>
      <c r="H2085" s="54"/>
    </row>
    <row r="2086" spans="1:8" ht="12.75" hidden="1" outlineLevel="1">
      <c r="A2086" s="38"/>
      <c r="B2086" s="202" t="s">
        <v>194</v>
      </c>
      <c r="C2086" s="40" t="s">
        <v>649</v>
      </c>
      <c r="D2086" s="41">
        <v>10</v>
      </c>
      <c r="E2086" s="41">
        <v>10</v>
      </c>
      <c r="F2086" s="41">
        <v>10</v>
      </c>
      <c r="G2086" s="41">
        <v>0</v>
      </c>
      <c r="H2086" s="42"/>
    </row>
    <row r="2087" spans="1:8" ht="12.75" collapsed="1">
      <c r="A2087" s="19" t="s">
        <v>296</v>
      </c>
      <c r="B2087" s="20" t="s">
        <v>152</v>
      </c>
      <c r="C2087" s="30"/>
      <c r="D2087" s="22">
        <f>SUM(D2088:D2088)</f>
        <v>100</v>
      </c>
      <c r="E2087" s="22">
        <f>SUM(E2088:E2088)</f>
        <v>21</v>
      </c>
      <c r="F2087" s="22">
        <f>SUM(F2088:F2088)</f>
        <v>21</v>
      </c>
      <c r="G2087" s="22">
        <f>SUM(G2088:G2088)</f>
        <v>0</v>
      </c>
      <c r="H2087" s="54"/>
    </row>
    <row r="2088" spans="1:8" ht="12.75" hidden="1" outlineLevel="1">
      <c r="A2088" s="25"/>
      <c r="B2088" s="196" t="s">
        <v>168</v>
      </c>
      <c r="C2088" s="27" t="s">
        <v>458</v>
      </c>
      <c r="D2088" s="28">
        <v>100</v>
      </c>
      <c r="E2088" s="28">
        <v>21</v>
      </c>
      <c r="F2088" s="28">
        <v>21</v>
      </c>
      <c r="G2088" s="28"/>
      <c r="H2088" s="29">
        <v>0.5</v>
      </c>
    </row>
    <row r="2089" spans="1:8" ht="12.75" collapsed="1">
      <c r="A2089" s="19" t="s">
        <v>297</v>
      </c>
      <c r="B2089" s="20" t="s">
        <v>207</v>
      </c>
      <c r="C2089" s="30"/>
      <c r="D2089" s="22">
        <f>SUM(D2090)</f>
        <v>12</v>
      </c>
      <c r="E2089" s="22">
        <f>SUM(E2090)</f>
        <v>12</v>
      </c>
      <c r="F2089" s="22">
        <f>SUM(F2090)</f>
        <v>12</v>
      </c>
      <c r="G2089" s="22">
        <f>SUM(G2090)</f>
        <v>0</v>
      </c>
      <c r="H2089" s="54"/>
    </row>
    <row r="2090" spans="1:8" ht="12.75" hidden="1" outlineLevel="1">
      <c r="A2090" s="38"/>
      <c r="B2090" s="202" t="s">
        <v>194</v>
      </c>
      <c r="C2090" s="40" t="s">
        <v>650</v>
      </c>
      <c r="D2090" s="41">
        <v>12</v>
      </c>
      <c r="E2090" s="41">
        <v>12</v>
      </c>
      <c r="F2090" s="41">
        <v>12</v>
      </c>
      <c r="G2090" s="41">
        <v>0</v>
      </c>
      <c r="H2090" s="42"/>
    </row>
    <row r="2091" spans="1:8" ht="12.75" collapsed="1">
      <c r="A2091" s="19" t="s">
        <v>298</v>
      </c>
      <c r="B2091" s="20" t="s">
        <v>208</v>
      </c>
      <c r="C2091" s="30"/>
      <c r="D2091" s="22">
        <f>SUM(D2092)</f>
        <v>8</v>
      </c>
      <c r="E2091" s="22">
        <f>SUM(E2092)</f>
        <v>8</v>
      </c>
      <c r="F2091" s="22">
        <f>SUM(F2092)</f>
        <v>8</v>
      </c>
      <c r="G2091" s="22">
        <f>SUM(G2092)</f>
        <v>0</v>
      </c>
      <c r="H2091" s="54"/>
    </row>
    <row r="2092" spans="1:8" ht="12.75" hidden="1" outlineLevel="1">
      <c r="A2092" s="38"/>
      <c r="B2092" s="202" t="s">
        <v>194</v>
      </c>
      <c r="C2092" s="40" t="s">
        <v>653</v>
      </c>
      <c r="D2092" s="41">
        <v>8</v>
      </c>
      <c r="E2092" s="41">
        <v>8</v>
      </c>
      <c r="F2092" s="41">
        <v>8</v>
      </c>
      <c r="G2092" s="41">
        <v>0</v>
      </c>
      <c r="H2092" s="42"/>
    </row>
    <row r="2093" spans="1:8" ht="12.75" collapsed="1">
      <c r="A2093" s="19" t="s">
        <v>299</v>
      </c>
      <c r="B2093" s="20" t="s">
        <v>153</v>
      </c>
      <c r="C2093" s="30"/>
      <c r="D2093" s="22">
        <f>SUM(D2094)</f>
        <v>360</v>
      </c>
      <c r="E2093" s="22">
        <f>SUM(E2094)</f>
        <v>26</v>
      </c>
      <c r="F2093" s="22">
        <f>SUM(F2094)</f>
        <v>26</v>
      </c>
      <c r="G2093" s="22">
        <f>SUM(G2094)</f>
        <v>0</v>
      </c>
      <c r="H2093" s="54"/>
    </row>
    <row r="2094" spans="1:8" ht="12.75" hidden="1" outlineLevel="1">
      <c r="A2094" s="38"/>
      <c r="B2094" s="300" t="s">
        <v>168</v>
      </c>
      <c r="C2094" s="40" t="s">
        <v>455</v>
      </c>
      <c r="D2094" s="41">
        <v>360</v>
      </c>
      <c r="E2094" s="41">
        <v>26</v>
      </c>
      <c r="F2094" s="41">
        <v>26</v>
      </c>
      <c r="G2094" s="41"/>
      <c r="H2094" s="42">
        <v>0.4</v>
      </c>
    </row>
    <row r="2095" spans="1:8" ht="12.75" collapsed="1">
      <c r="A2095" s="19" t="s">
        <v>300</v>
      </c>
      <c r="B2095" s="20" t="s">
        <v>209</v>
      </c>
      <c r="C2095" s="30"/>
      <c r="D2095" s="22">
        <f>SUM(D2096:D2098)</f>
        <v>470</v>
      </c>
      <c r="E2095" s="22">
        <f>SUM(E2096:E2098)</f>
        <v>141</v>
      </c>
      <c r="F2095" s="22">
        <f>SUM(F2096:F2098)</f>
        <v>70</v>
      </c>
      <c r="G2095" s="22">
        <f>SUM(G2096:G2098)</f>
        <v>0</v>
      </c>
      <c r="H2095" s="54"/>
    </row>
    <row r="2096" spans="1:8" ht="12.75" hidden="1" outlineLevel="1">
      <c r="A2096" s="25"/>
      <c r="B2096" s="208" t="s">
        <v>194</v>
      </c>
      <c r="C2096" s="27" t="s">
        <v>654</v>
      </c>
      <c r="D2096" s="28">
        <v>50</v>
      </c>
      <c r="E2096" s="28">
        <v>50</v>
      </c>
      <c r="F2096" s="28">
        <v>50</v>
      </c>
      <c r="G2096" s="28">
        <v>0</v>
      </c>
      <c r="H2096" s="29"/>
    </row>
    <row r="2097" spans="1:8" ht="12.75" hidden="1" outlineLevel="1">
      <c r="A2097" s="49"/>
      <c r="B2097" s="75"/>
      <c r="C2097" s="51" t="s">
        <v>649</v>
      </c>
      <c r="D2097" s="52">
        <v>20</v>
      </c>
      <c r="E2097" s="52">
        <v>20</v>
      </c>
      <c r="F2097" s="52">
        <v>20</v>
      </c>
      <c r="G2097" s="52">
        <v>0</v>
      </c>
      <c r="H2097" s="53"/>
    </row>
    <row r="2098" spans="1:8" ht="12.75" hidden="1" outlineLevel="1">
      <c r="A2098" s="38"/>
      <c r="B2098" s="44"/>
      <c r="C2098" s="40" t="s">
        <v>424</v>
      </c>
      <c r="D2098" s="41">
        <v>400</v>
      </c>
      <c r="E2098" s="41">
        <v>71</v>
      </c>
      <c r="F2098" s="41">
        <v>0</v>
      </c>
      <c r="G2098" s="41">
        <v>0</v>
      </c>
      <c r="H2098" s="42"/>
    </row>
    <row r="2099" spans="1:8" ht="12.75" collapsed="1">
      <c r="A2099" s="19" t="s">
        <v>301</v>
      </c>
      <c r="B2099" s="20" t="s">
        <v>82</v>
      </c>
      <c r="C2099" s="30"/>
      <c r="D2099" s="22">
        <f>SUM(D2100:D2101)</f>
        <v>27</v>
      </c>
      <c r="E2099" s="22">
        <f>SUM(E2100:E2101)</f>
        <v>19</v>
      </c>
      <c r="F2099" s="22">
        <f>SUM(F2100:F2101)</f>
        <v>19</v>
      </c>
      <c r="G2099" s="22">
        <f>SUM(G2100:G2101)</f>
        <v>0</v>
      </c>
      <c r="H2099" s="54"/>
    </row>
    <row r="2100" spans="1:8" ht="12.75" hidden="1" outlineLevel="1">
      <c r="A2100" s="25"/>
      <c r="B2100" s="196" t="s">
        <v>168</v>
      </c>
      <c r="C2100" s="27" t="s">
        <v>455</v>
      </c>
      <c r="D2100" s="28">
        <v>20</v>
      </c>
      <c r="E2100" s="28">
        <v>12</v>
      </c>
      <c r="F2100" s="28">
        <v>12</v>
      </c>
      <c r="G2100" s="28"/>
      <c r="H2100" s="29">
        <v>0.3</v>
      </c>
    </row>
    <row r="2101" spans="1:8" ht="12.75" hidden="1" outlineLevel="1">
      <c r="A2101" s="38"/>
      <c r="B2101" s="202" t="s">
        <v>194</v>
      </c>
      <c r="C2101" s="40" t="s">
        <v>653</v>
      </c>
      <c r="D2101" s="41">
        <v>7</v>
      </c>
      <c r="E2101" s="41">
        <v>7</v>
      </c>
      <c r="F2101" s="41">
        <v>7</v>
      </c>
      <c r="G2101" s="41">
        <v>0</v>
      </c>
      <c r="H2101" s="42"/>
    </row>
    <row r="2102" spans="1:8" ht="12.75" collapsed="1">
      <c r="A2102" s="19" t="s">
        <v>302</v>
      </c>
      <c r="B2102" s="20" t="s">
        <v>135</v>
      </c>
      <c r="C2102" s="30"/>
      <c r="D2102" s="22">
        <f>SUM(D2103:D2103)</f>
        <v>8</v>
      </c>
      <c r="E2102" s="22">
        <f>SUM(E2103:E2103)</f>
        <v>7</v>
      </c>
      <c r="F2102" s="22">
        <f>SUM(F2103:F2103)</f>
        <v>7</v>
      </c>
      <c r="G2102" s="22">
        <f>SUM(G2103:G2103)</f>
        <v>0</v>
      </c>
      <c r="H2102" s="54"/>
    </row>
    <row r="2103" spans="1:8" ht="12.75" hidden="1" outlineLevel="1">
      <c r="A2103" s="38"/>
      <c r="B2103" s="39" t="s">
        <v>248</v>
      </c>
      <c r="C2103" s="40" t="s">
        <v>403</v>
      </c>
      <c r="D2103" s="41">
        <v>8</v>
      </c>
      <c r="E2103" s="41">
        <v>7</v>
      </c>
      <c r="F2103" s="41">
        <v>7</v>
      </c>
      <c r="G2103" s="41">
        <v>0</v>
      </c>
      <c r="H2103" s="42" t="s">
        <v>549</v>
      </c>
    </row>
    <row r="2104" spans="1:8" ht="12.75" collapsed="1">
      <c r="A2104" s="19" t="s">
        <v>303</v>
      </c>
      <c r="B2104" s="20" t="s">
        <v>210</v>
      </c>
      <c r="C2104" s="30"/>
      <c r="D2104" s="22">
        <f>SUM(D2105)</f>
        <v>9</v>
      </c>
      <c r="E2104" s="22">
        <f>SUM(E2105)</f>
        <v>9</v>
      </c>
      <c r="F2104" s="22">
        <f>SUM(F2105)</f>
        <v>9</v>
      </c>
      <c r="G2104" s="22">
        <f>SUM(G2105)</f>
        <v>0</v>
      </c>
      <c r="H2104" s="54"/>
    </row>
    <row r="2105" spans="1:8" ht="12.75" hidden="1" outlineLevel="1">
      <c r="A2105" s="38"/>
      <c r="B2105" s="202" t="s">
        <v>194</v>
      </c>
      <c r="C2105" s="40" t="s">
        <v>653</v>
      </c>
      <c r="D2105" s="41">
        <v>9</v>
      </c>
      <c r="E2105" s="41">
        <v>9</v>
      </c>
      <c r="F2105" s="41">
        <v>9</v>
      </c>
      <c r="G2105" s="41">
        <v>0</v>
      </c>
      <c r="H2105" s="42"/>
    </row>
    <row r="2106" spans="1:8" ht="12.75" collapsed="1">
      <c r="A2106" s="36" t="s">
        <v>304</v>
      </c>
      <c r="B2106" s="37" t="s">
        <v>128</v>
      </c>
      <c r="C2106" s="33"/>
      <c r="D2106" s="47">
        <f>SUM(D2107)</f>
        <v>19</v>
      </c>
      <c r="E2106" s="47">
        <f>SUM(E2107)</f>
        <v>19</v>
      </c>
      <c r="F2106" s="47">
        <f>SUM(F2107)</f>
        <v>19</v>
      </c>
      <c r="G2106" s="47">
        <f>SUM(G2107)</f>
        <v>0</v>
      </c>
      <c r="H2106" s="35"/>
    </row>
    <row r="2107" spans="1:8" ht="12.75" hidden="1" outlineLevel="1">
      <c r="A2107" s="49"/>
      <c r="B2107" s="239" t="s">
        <v>194</v>
      </c>
      <c r="C2107" s="51" t="s">
        <v>653</v>
      </c>
      <c r="D2107" s="52">
        <v>19</v>
      </c>
      <c r="E2107" s="52">
        <v>19</v>
      </c>
      <c r="F2107" s="52">
        <v>19</v>
      </c>
      <c r="G2107" s="52">
        <v>0</v>
      </c>
      <c r="H2107" s="53"/>
    </row>
    <row r="2108" spans="1:8" ht="12.75" collapsed="1">
      <c r="A2108" s="19" t="s">
        <v>305</v>
      </c>
      <c r="B2108" s="20" t="s">
        <v>491</v>
      </c>
      <c r="C2108" s="30"/>
      <c r="D2108" s="22">
        <f>SUM(D2109)</f>
        <v>30</v>
      </c>
      <c r="E2108" s="22">
        <f>SUM(E2109)</f>
        <v>13</v>
      </c>
      <c r="F2108" s="22">
        <f>SUM(F2109)</f>
        <v>13</v>
      </c>
      <c r="G2108" s="22">
        <f>SUM(G2109)</f>
        <v>0</v>
      </c>
      <c r="H2108" s="54"/>
    </row>
    <row r="2109" spans="1:8" ht="12.75" hidden="1" outlineLevel="1">
      <c r="A2109" s="38"/>
      <c r="B2109" s="300" t="s">
        <v>168</v>
      </c>
      <c r="C2109" s="40" t="s">
        <v>467</v>
      </c>
      <c r="D2109" s="41">
        <v>30</v>
      </c>
      <c r="E2109" s="41">
        <v>13</v>
      </c>
      <c r="F2109" s="41">
        <v>13</v>
      </c>
      <c r="G2109" s="41"/>
      <c r="H2109" s="42">
        <v>0.35</v>
      </c>
    </row>
    <row r="2110" spans="1:8" ht="12.75" collapsed="1">
      <c r="A2110" s="19" t="s">
        <v>307</v>
      </c>
      <c r="B2110" s="20" t="s">
        <v>189</v>
      </c>
      <c r="C2110" s="522"/>
      <c r="D2110" s="22">
        <f>SUM(D2111)</f>
        <v>10</v>
      </c>
      <c r="E2110" s="22">
        <f>SUM(E2111)</f>
        <v>10</v>
      </c>
      <c r="F2110" s="22">
        <f>SUM(F2111)</f>
        <v>10</v>
      </c>
      <c r="G2110" s="22">
        <f>SUM(G2111)</f>
        <v>0</v>
      </c>
      <c r="H2110" s="54"/>
    </row>
    <row r="2111" spans="1:8" ht="12.75" hidden="1" outlineLevel="1">
      <c r="A2111" s="38"/>
      <c r="B2111" s="202" t="s">
        <v>194</v>
      </c>
      <c r="C2111" s="40" t="s">
        <v>649</v>
      </c>
      <c r="D2111" s="41">
        <v>10</v>
      </c>
      <c r="E2111" s="41">
        <v>10</v>
      </c>
      <c r="F2111" s="41">
        <v>10</v>
      </c>
      <c r="G2111" s="41">
        <v>0</v>
      </c>
      <c r="H2111" s="42"/>
    </row>
    <row r="2112" spans="1:8" ht="12.75" collapsed="1">
      <c r="A2112" s="19" t="s">
        <v>308</v>
      </c>
      <c r="B2112" s="20" t="s">
        <v>154</v>
      </c>
      <c r="C2112" s="30"/>
      <c r="D2112" s="22">
        <f>SUM(D2113:D2115)</f>
        <v>325</v>
      </c>
      <c r="E2112" s="22">
        <f>SUM(E2113:E2115)</f>
        <v>302</v>
      </c>
      <c r="F2112" s="22">
        <f>SUM(F2113:F2115)</f>
        <v>302</v>
      </c>
      <c r="G2112" s="22">
        <f>SUM(G2113:G2115)</f>
        <v>0</v>
      </c>
      <c r="H2112" s="54"/>
    </row>
    <row r="2113" spans="1:8" ht="12.75" hidden="1" outlineLevel="1">
      <c r="A2113" s="25"/>
      <c r="B2113" s="196" t="s">
        <v>168</v>
      </c>
      <c r="C2113" s="27" t="s">
        <v>455</v>
      </c>
      <c r="D2113" s="28">
        <v>100</v>
      </c>
      <c r="E2113" s="28">
        <v>77</v>
      </c>
      <c r="F2113" s="28">
        <v>77</v>
      </c>
      <c r="G2113" s="28"/>
      <c r="H2113" s="29">
        <v>0.3</v>
      </c>
    </row>
    <row r="2114" spans="1:8" ht="12.75" hidden="1" outlineLevel="1">
      <c r="A2114" s="25"/>
      <c r="B2114" s="43"/>
      <c r="C2114" s="27" t="s">
        <v>459</v>
      </c>
      <c r="D2114" s="28">
        <v>200</v>
      </c>
      <c r="E2114" s="28">
        <v>200</v>
      </c>
      <c r="F2114" s="28">
        <v>200</v>
      </c>
      <c r="G2114" s="28"/>
      <c r="H2114" s="29">
        <v>0.35</v>
      </c>
    </row>
    <row r="2115" spans="1:8" ht="12.75" hidden="1" outlineLevel="1">
      <c r="A2115" s="25"/>
      <c r="B2115" s="208" t="s">
        <v>194</v>
      </c>
      <c r="C2115" s="27" t="s">
        <v>655</v>
      </c>
      <c r="D2115" s="28">
        <v>25</v>
      </c>
      <c r="E2115" s="28">
        <v>25</v>
      </c>
      <c r="F2115" s="28">
        <v>25</v>
      </c>
      <c r="G2115" s="28">
        <v>0</v>
      </c>
      <c r="H2115" s="29"/>
    </row>
    <row r="2116" spans="1:8" ht="12.75" collapsed="1">
      <c r="A2116" s="19" t="s">
        <v>309</v>
      </c>
      <c r="B2116" s="20" t="s">
        <v>155</v>
      </c>
      <c r="C2116" s="30"/>
      <c r="D2116" s="22">
        <f>SUM(D2117:D2117)</f>
        <v>320</v>
      </c>
      <c r="E2116" s="22">
        <f>SUM(E2117:E2117)</f>
        <v>320</v>
      </c>
      <c r="F2116" s="22">
        <f>SUM(F2117:F2117)</f>
        <v>320</v>
      </c>
      <c r="G2116" s="22">
        <f>SUM(G2117:G2117)</f>
        <v>0</v>
      </c>
      <c r="H2116" s="54"/>
    </row>
    <row r="2117" spans="1:8" ht="12.75" hidden="1" outlineLevel="1">
      <c r="A2117" s="25"/>
      <c r="B2117" s="196" t="s">
        <v>168</v>
      </c>
      <c r="C2117" s="27" t="s">
        <v>460</v>
      </c>
      <c r="D2117" s="28">
        <v>320</v>
      </c>
      <c r="E2117" s="28">
        <v>320</v>
      </c>
      <c r="F2117" s="28">
        <v>320</v>
      </c>
      <c r="G2117" s="28"/>
      <c r="H2117" s="29">
        <v>0.15</v>
      </c>
    </row>
    <row r="2118" spans="1:8" ht="12.75" collapsed="1">
      <c r="A2118" s="19" t="s">
        <v>310</v>
      </c>
      <c r="B2118" s="20" t="s">
        <v>156</v>
      </c>
      <c r="C2118" s="30"/>
      <c r="D2118" s="22">
        <f>SUM(D2119:D2119)</f>
        <v>190</v>
      </c>
      <c r="E2118" s="22">
        <f>SUM(E2119:E2119)</f>
        <v>103</v>
      </c>
      <c r="F2118" s="22">
        <f>SUM(F2119:F2119)</f>
        <v>103</v>
      </c>
      <c r="G2118" s="22">
        <f>SUM(G2119:G2119)</f>
        <v>0</v>
      </c>
      <c r="H2118" s="54"/>
    </row>
    <row r="2119" spans="1:8" ht="12.75" hidden="1" outlineLevel="1">
      <c r="A2119" s="25"/>
      <c r="B2119" s="196" t="s">
        <v>168</v>
      </c>
      <c r="C2119" s="27" t="s">
        <v>455</v>
      </c>
      <c r="D2119" s="28">
        <v>190</v>
      </c>
      <c r="E2119" s="28">
        <v>103</v>
      </c>
      <c r="F2119" s="28">
        <v>103</v>
      </c>
      <c r="G2119" s="28"/>
      <c r="H2119" s="29">
        <v>0.15</v>
      </c>
    </row>
    <row r="2120" spans="1:8" ht="12.75" collapsed="1">
      <c r="A2120" s="19" t="s">
        <v>311</v>
      </c>
      <c r="B2120" s="20" t="s">
        <v>157</v>
      </c>
      <c r="C2120" s="30"/>
      <c r="D2120" s="22">
        <f>SUM(D2121:D2123)</f>
        <v>117</v>
      </c>
      <c r="E2120" s="22">
        <f>SUM(E2121:E2123)</f>
        <v>62</v>
      </c>
      <c r="F2120" s="22">
        <f>SUM(F2121:F2123)</f>
        <v>62</v>
      </c>
      <c r="G2120" s="22">
        <f>SUM(G2121:G2123)</f>
        <v>0</v>
      </c>
      <c r="H2120" s="54"/>
    </row>
    <row r="2121" spans="1:8" ht="12.75" hidden="1" outlineLevel="1">
      <c r="A2121" s="25"/>
      <c r="B2121" s="196" t="s">
        <v>168</v>
      </c>
      <c r="C2121" s="27" t="s">
        <v>458</v>
      </c>
      <c r="D2121" s="28">
        <v>70</v>
      </c>
      <c r="E2121" s="28">
        <v>15</v>
      </c>
      <c r="F2121" s="28">
        <v>15</v>
      </c>
      <c r="G2121" s="28"/>
      <c r="H2121" s="29">
        <v>0.15</v>
      </c>
    </row>
    <row r="2122" spans="1:8" ht="12.75" hidden="1" outlineLevel="1">
      <c r="A2122" s="25"/>
      <c r="B2122" s="208" t="s">
        <v>194</v>
      </c>
      <c r="C2122" s="27" t="s">
        <v>649</v>
      </c>
      <c r="D2122" s="28">
        <v>20</v>
      </c>
      <c r="E2122" s="28">
        <v>20</v>
      </c>
      <c r="F2122" s="28">
        <v>20</v>
      </c>
      <c r="G2122" s="28">
        <v>0</v>
      </c>
      <c r="H2122" s="29"/>
    </row>
    <row r="2123" spans="1:8" ht="12.75" hidden="1" outlineLevel="1">
      <c r="A2123" s="49"/>
      <c r="B2123" s="239"/>
      <c r="C2123" s="51" t="s">
        <v>653</v>
      </c>
      <c r="D2123" s="52">
        <v>27</v>
      </c>
      <c r="E2123" s="52">
        <v>27</v>
      </c>
      <c r="F2123" s="52">
        <v>27</v>
      </c>
      <c r="G2123" s="52">
        <v>0</v>
      </c>
      <c r="H2123" s="53"/>
    </row>
    <row r="2124" spans="1:8" s="13" customFormat="1" ht="14.25" customHeight="1" collapsed="1">
      <c r="A2124" s="19" t="s">
        <v>312</v>
      </c>
      <c r="B2124" s="20" t="s">
        <v>183</v>
      </c>
      <c r="C2124" s="30"/>
      <c r="D2124" s="22">
        <f>SUM(D2125:D2126)</f>
        <v>74</v>
      </c>
      <c r="E2124" s="22">
        <f>SUM(E2125:E2126)</f>
        <v>74</v>
      </c>
      <c r="F2124" s="22">
        <f>SUM(F2125:F2126)</f>
        <v>74</v>
      </c>
      <c r="G2124" s="22">
        <f>SUM(G2125:G2126)</f>
        <v>0</v>
      </c>
      <c r="H2124" s="54"/>
    </row>
    <row r="2125" spans="1:8" s="13" customFormat="1" ht="14.25" customHeight="1" hidden="1" outlineLevel="1">
      <c r="A2125" s="114"/>
      <c r="B2125" s="239" t="s">
        <v>194</v>
      </c>
      <c r="C2125" s="139" t="s">
        <v>654</v>
      </c>
      <c r="D2125" s="302">
        <v>33</v>
      </c>
      <c r="E2125" s="302">
        <v>33</v>
      </c>
      <c r="F2125" s="302">
        <v>33</v>
      </c>
      <c r="G2125" s="302">
        <v>0</v>
      </c>
      <c r="H2125" s="140"/>
    </row>
    <row r="2126" spans="1:8" s="13" customFormat="1" ht="14.25" customHeight="1" hidden="1" outlineLevel="1">
      <c r="A2126" s="38"/>
      <c r="B2126" s="220"/>
      <c r="C2126" s="40" t="s">
        <v>649</v>
      </c>
      <c r="D2126" s="41">
        <v>41</v>
      </c>
      <c r="E2126" s="41">
        <v>41</v>
      </c>
      <c r="F2126" s="41">
        <v>41</v>
      </c>
      <c r="G2126" s="41">
        <v>0</v>
      </c>
      <c r="H2126" s="42"/>
    </row>
    <row r="2127" spans="1:8" ht="12" customHeight="1" collapsed="1">
      <c r="A2127" s="19" t="s">
        <v>313</v>
      </c>
      <c r="B2127" s="20" t="s">
        <v>158</v>
      </c>
      <c r="C2127" s="30"/>
      <c r="D2127" s="22">
        <f>SUM(D2128:D2131)</f>
        <v>1050</v>
      </c>
      <c r="E2127" s="22">
        <f>SUM(E2128:E2131)</f>
        <v>1017</v>
      </c>
      <c r="F2127" s="22">
        <f>SUM(F2128:F2131)</f>
        <v>1017</v>
      </c>
      <c r="G2127" s="22">
        <f>SUM(G2128:G2131)</f>
        <v>0</v>
      </c>
      <c r="H2127" s="54"/>
    </row>
    <row r="2128" spans="1:8" ht="12" customHeight="1" hidden="1" outlineLevel="1">
      <c r="A2128" s="25"/>
      <c r="B2128" s="196" t="s">
        <v>168</v>
      </c>
      <c r="C2128" s="27" t="s">
        <v>457</v>
      </c>
      <c r="D2128" s="28">
        <v>100</v>
      </c>
      <c r="E2128" s="28">
        <v>95</v>
      </c>
      <c r="F2128" s="28">
        <v>95</v>
      </c>
      <c r="G2128" s="28"/>
      <c r="H2128" s="29">
        <v>0.15</v>
      </c>
    </row>
    <row r="2129" spans="1:8" ht="12.75" hidden="1" outlineLevel="1">
      <c r="A2129" s="25"/>
      <c r="B2129" s="43"/>
      <c r="C2129" s="27" t="s">
        <v>455</v>
      </c>
      <c r="D2129" s="28">
        <v>450</v>
      </c>
      <c r="E2129" s="28">
        <v>445</v>
      </c>
      <c r="F2129" s="28">
        <v>445</v>
      </c>
      <c r="G2129" s="28"/>
      <c r="H2129" s="29">
        <v>0.25</v>
      </c>
    </row>
    <row r="2130" spans="1:8" ht="12.75" hidden="1" outlineLevel="1">
      <c r="A2130" s="25"/>
      <c r="B2130" s="43"/>
      <c r="C2130" s="27" t="s">
        <v>461</v>
      </c>
      <c r="D2130" s="28">
        <v>250</v>
      </c>
      <c r="E2130" s="28">
        <v>240</v>
      </c>
      <c r="F2130" s="28">
        <v>240</v>
      </c>
      <c r="G2130" s="28"/>
      <c r="H2130" s="29">
        <v>0.35</v>
      </c>
    </row>
    <row r="2131" spans="1:8" ht="12.75" hidden="1" outlineLevel="1">
      <c r="A2131" s="38"/>
      <c r="B2131" s="44"/>
      <c r="C2131" s="40" t="s">
        <v>462</v>
      </c>
      <c r="D2131" s="41">
        <v>250</v>
      </c>
      <c r="E2131" s="41">
        <v>237</v>
      </c>
      <c r="F2131" s="41">
        <v>237</v>
      </c>
      <c r="G2131" s="41"/>
      <c r="H2131" s="42">
        <v>0.45</v>
      </c>
    </row>
    <row r="2132" spans="1:8" ht="12.75" collapsed="1">
      <c r="A2132" s="114" t="s">
        <v>314</v>
      </c>
      <c r="B2132" s="94" t="s">
        <v>656</v>
      </c>
      <c r="C2132" s="139"/>
      <c r="D2132" s="77">
        <f>SUM(D2133)</f>
        <v>30</v>
      </c>
      <c r="E2132" s="77">
        <f>SUM(E2133)</f>
        <v>30</v>
      </c>
      <c r="F2132" s="77">
        <f>SUM(F2133)</f>
        <v>30</v>
      </c>
      <c r="G2132" s="77">
        <f>SUM(G2133)</f>
        <v>0</v>
      </c>
      <c r="H2132" s="140"/>
    </row>
    <row r="2133" spans="1:8" ht="12.75" hidden="1" outlineLevel="1">
      <c r="A2133" s="25"/>
      <c r="B2133" s="208" t="s">
        <v>194</v>
      </c>
      <c r="C2133" s="27" t="s">
        <v>654</v>
      </c>
      <c r="D2133" s="28">
        <v>30</v>
      </c>
      <c r="E2133" s="28">
        <v>30</v>
      </c>
      <c r="F2133" s="28">
        <v>30</v>
      </c>
      <c r="G2133" s="28">
        <v>0</v>
      </c>
      <c r="H2133" s="29"/>
    </row>
    <row r="2134" spans="1:8" ht="12.75" collapsed="1">
      <c r="A2134" s="19" t="s">
        <v>315</v>
      </c>
      <c r="B2134" s="20" t="s">
        <v>190</v>
      </c>
      <c r="C2134" s="30"/>
      <c r="D2134" s="22">
        <f>SUM(D2135:D2136)</f>
        <v>91</v>
      </c>
      <c r="E2134" s="22">
        <f>SUM(E2135:E2136)</f>
        <v>91</v>
      </c>
      <c r="F2134" s="22">
        <f>SUM(F2135:F2136)</f>
        <v>91</v>
      </c>
      <c r="G2134" s="22">
        <f>SUM(G2135:G2136)</f>
        <v>0</v>
      </c>
      <c r="H2134" s="54"/>
    </row>
    <row r="2135" spans="1:8" ht="12.75" hidden="1" outlineLevel="1">
      <c r="A2135" s="114"/>
      <c r="B2135" s="523" t="s">
        <v>194</v>
      </c>
      <c r="C2135" s="139" t="s">
        <v>654</v>
      </c>
      <c r="D2135" s="302">
        <v>28</v>
      </c>
      <c r="E2135" s="302">
        <v>28</v>
      </c>
      <c r="F2135" s="302">
        <v>28</v>
      </c>
      <c r="G2135" s="302">
        <v>0</v>
      </c>
      <c r="H2135" s="140"/>
    </row>
    <row r="2136" spans="1:8" ht="12.75" hidden="1" outlineLevel="1">
      <c r="A2136" s="38"/>
      <c r="B2136" s="44"/>
      <c r="C2136" s="40" t="s">
        <v>649</v>
      </c>
      <c r="D2136" s="41">
        <v>63</v>
      </c>
      <c r="E2136" s="41">
        <v>63</v>
      </c>
      <c r="F2136" s="41">
        <v>63</v>
      </c>
      <c r="G2136" s="41">
        <v>0</v>
      </c>
      <c r="H2136" s="42"/>
    </row>
    <row r="2137" spans="1:8" ht="12.75" collapsed="1">
      <c r="A2137" s="36" t="s">
        <v>316</v>
      </c>
      <c r="B2137" s="37" t="s">
        <v>129</v>
      </c>
      <c r="C2137" s="33"/>
      <c r="D2137" s="47">
        <f>SUM(D2138)</f>
        <v>110</v>
      </c>
      <c r="E2137" s="47">
        <f>SUM(E2138)</f>
        <v>110</v>
      </c>
      <c r="F2137" s="47">
        <f>SUM(F2138)</f>
        <v>110</v>
      </c>
      <c r="G2137" s="47">
        <f>SUM(G2138)</f>
        <v>0</v>
      </c>
      <c r="H2137" s="35"/>
    </row>
    <row r="2138" spans="1:8" ht="12.75" hidden="1" outlineLevel="1">
      <c r="A2138" s="49"/>
      <c r="B2138" s="239" t="s">
        <v>194</v>
      </c>
      <c r="C2138" s="51" t="s">
        <v>648</v>
      </c>
      <c r="D2138" s="52">
        <v>110</v>
      </c>
      <c r="E2138" s="52">
        <v>110</v>
      </c>
      <c r="F2138" s="52">
        <v>110</v>
      </c>
      <c r="G2138" s="52">
        <v>0</v>
      </c>
      <c r="H2138" s="53"/>
    </row>
    <row r="2139" spans="1:8" ht="12.75" collapsed="1">
      <c r="A2139" s="19" t="s">
        <v>317</v>
      </c>
      <c r="B2139" s="20" t="s">
        <v>131</v>
      </c>
      <c r="C2139" s="30"/>
      <c r="D2139" s="22">
        <f>SUM(D2140:D2141)</f>
        <v>220</v>
      </c>
      <c r="E2139" s="22">
        <f>SUM(E2140:E2141)</f>
        <v>215</v>
      </c>
      <c r="F2139" s="22">
        <f>SUM(F2140:F2141)</f>
        <v>215</v>
      </c>
      <c r="G2139" s="22">
        <f>SUM(G2140:G2141)</f>
        <v>0</v>
      </c>
      <c r="H2139" s="54"/>
    </row>
    <row r="2140" spans="1:8" ht="12.75" hidden="1" outlineLevel="1">
      <c r="A2140" s="25"/>
      <c r="B2140" s="196" t="s">
        <v>168</v>
      </c>
      <c r="C2140" s="27" t="s">
        <v>455</v>
      </c>
      <c r="D2140" s="28">
        <v>170</v>
      </c>
      <c r="E2140" s="28">
        <v>165</v>
      </c>
      <c r="F2140" s="28">
        <v>165</v>
      </c>
      <c r="G2140" s="28"/>
      <c r="H2140" s="29">
        <v>0.35</v>
      </c>
    </row>
    <row r="2141" spans="1:8" ht="12.75" hidden="1" outlineLevel="1">
      <c r="A2141" s="49"/>
      <c r="B2141" s="239" t="s">
        <v>194</v>
      </c>
      <c r="C2141" s="51" t="s">
        <v>654</v>
      </c>
      <c r="D2141" s="52">
        <v>50</v>
      </c>
      <c r="E2141" s="52">
        <v>50</v>
      </c>
      <c r="F2141" s="52">
        <v>50</v>
      </c>
      <c r="G2141" s="52">
        <v>0</v>
      </c>
      <c r="H2141" s="53"/>
    </row>
    <row r="2142" spans="1:8" ht="12.75" collapsed="1">
      <c r="A2142" s="19" t="s">
        <v>318</v>
      </c>
      <c r="B2142" s="20" t="s">
        <v>191</v>
      </c>
      <c r="C2142" s="30"/>
      <c r="D2142" s="22">
        <f>SUM(D2143)</f>
        <v>18</v>
      </c>
      <c r="E2142" s="22">
        <f>SUM(E2143)</f>
        <v>18</v>
      </c>
      <c r="F2142" s="22">
        <f>SUM(F2143)</f>
        <v>18</v>
      </c>
      <c r="G2142" s="22">
        <f>SUM(G2143)</f>
        <v>0</v>
      </c>
      <c r="H2142" s="54"/>
    </row>
    <row r="2143" spans="1:8" ht="12.75" hidden="1" outlineLevel="1">
      <c r="A2143" s="38"/>
      <c r="B2143" s="202" t="s">
        <v>194</v>
      </c>
      <c r="C2143" s="40" t="s">
        <v>648</v>
      </c>
      <c r="D2143" s="41">
        <v>18</v>
      </c>
      <c r="E2143" s="41">
        <v>18</v>
      </c>
      <c r="F2143" s="41">
        <v>18</v>
      </c>
      <c r="G2143" s="41">
        <v>0</v>
      </c>
      <c r="H2143" s="42"/>
    </row>
    <row r="2144" spans="1:8" ht="12.75" collapsed="1">
      <c r="A2144" s="19" t="s">
        <v>320</v>
      </c>
      <c r="B2144" s="20" t="s">
        <v>159</v>
      </c>
      <c r="C2144" s="30"/>
      <c r="D2144" s="22">
        <f>SUM(D2145:D2146)</f>
        <v>500</v>
      </c>
      <c r="E2144" s="22">
        <f>SUM(E2145:E2146)</f>
        <v>173</v>
      </c>
      <c r="F2144" s="22">
        <f>SUM(F2145:F2146)</f>
        <v>173</v>
      </c>
      <c r="G2144" s="22">
        <f>SUM(G2145:G2146)</f>
        <v>0</v>
      </c>
      <c r="H2144" s="54"/>
    </row>
    <row r="2145" spans="1:8" ht="12.75" hidden="1" outlineLevel="1">
      <c r="A2145" s="25"/>
      <c r="B2145" s="196" t="s">
        <v>168</v>
      </c>
      <c r="C2145" s="27" t="s">
        <v>455</v>
      </c>
      <c r="D2145" s="28">
        <v>250</v>
      </c>
      <c r="E2145" s="28">
        <v>70</v>
      </c>
      <c r="F2145" s="28">
        <v>70</v>
      </c>
      <c r="G2145" s="28"/>
      <c r="H2145" s="29">
        <v>0.25</v>
      </c>
    </row>
    <row r="2146" spans="1:8" ht="12.75" hidden="1" outlineLevel="1">
      <c r="A2146" s="38"/>
      <c r="B2146" s="44"/>
      <c r="C2146" s="40" t="s">
        <v>461</v>
      </c>
      <c r="D2146" s="41">
        <v>250</v>
      </c>
      <c r="E2146" s="41">
        <v>103</v>
      </c>
      <c r="F2146" s="41">
        <v>103</v>
      </c>
      <c r="G2146" s="41"/>
      <c r="H2146" s="42">
        <v>0.5</v>
      </c>
    </row>
    <row r="2147" spans="1:8" ht="12.75" collapsed="1">
      <c r="A2147" s="19" t="s">
        <v>321</v>
      </c>
      <c r="B2147" s="20" t="s">
        <v>160</v>
      </c>
      <c r="C2147" s="30"/>
      <c r="D2147" s="22">
        <f>SUM(D2148:D2148)</f>
        <v>200</v>
      </c>
      <c r="E2147" s="22">
        <f>SUM(E2148:E2148)</f>
        <v>30</v>
      </c>
      <c r="F2147" s="22">
        <f>SUM(F2148:F2148)</f>
        <v>30</v>
      </c>
      <c r="G2147" s="22">
        <f>SUM(G2148:G2148)</f>
        <v>0</v>
      </c>
      <c r="H2147" s="54"/>
    </row>
    <row r="2148" spans="1:8" ht="12.75" hidden="1" outlineLevel="1">
      <c r="A2148" s="25"/>
      <c r="B2148" s="196" t="s">
        <v>168</v>
      </c>
      <c r="C2148" s="27" t="s">
        <v>463</v>
      </c>
      <c r="D2148" s="28">
        <v>200</v>
      </c>
      <c r="E2148" s="28">
        <v>30</v>
      </c>
      <c r="F2148" s="28">
        <v>30</v>
      </c>
      <c r="G2148" s="28"/>
      <c r="H2148" s="29">
        <v>1</v>
      </c>
    </row>
    <row r="2149" spans="1:8" ht="12.75" collapsed="1">
      <c r="A2149" s="19" t="s">
        <v>322</v>
      </c>
      <c r="B2149" s="20" t="s">
        <v>202</v>
      </c>
      <c r="C2149" s="30"/>
      <c r="D2149" s="22">
        <f>SUM(D2150:D2150)</f>
        <v>34</v>
      </c>
      <c r="E2149" s="22">
        <f>SUM(E2150:E2150)</f>
        <v>34</v>
      </c>
      <c r="F2149" s="22">
        <f>SUM(F2150:F2150)</f>
        <v>34</v>
      </c>
      <c r="G2149" s="22">
        <f>SUM(G2150:G2150)</f>
        <v>0</v>
      </c>
      <c r="H2149" s="54"/>
    </row>
    <row r="2150" spans="1:8" ht="12.75" hidden="1" outlineLevel="1">
      <c r="A2150" s="38"/>
      <c r="B2150" s="202" t="s">
        <v>194</v>
      </c>
      <c r="C2150" s="40" t="s">
        <v>653</v>
      </c>
      <c r="D2150" s="41">
        <v>34</v>
      </c>
      <c r="E2150" s="41">
        <v>34</v>
      </c>
      <c r="F2150" s="41">
        <v>34</v>
      </c>
      <c r="G2150" s="41">
        <v>0</v>
      </c>
      <c r="H2150" s="42"/>
    </row>
    <row r="2151" spans="1:8" ht="12.75" collapsed="1">
      <c r="A2151" s="19" t="s">
        <v>323</v>
      </c>
      <c r="B2151" s="20" t="s">
        <v>161</v>
      </c>
      <c r="C2151" s="30"/>
      <c r="D2151" s="22">
        <f>SUM(D2152:D2154)</f>
        <v>830</v>
      </c>
      <c r="E2151" s="22">
        <f>SUM(E2152:E2154)</f>
        <v>830</v>
      </c>
      <c r="F2151" s="22">
        <f>SUM(F2152:F2154)</f>
        <v>830</v>
      </c>
      <c r="G2151" s="22">
        <f>SUM(G2152:G2154)</f>
        <v>0</v>
      </c>
      <c r="H2151" s="54"/>
    </row>
    <row r="2152" spans="1:8" ht="12.75" hidden="1" outlineLevel="1">
      <c r="A2152" s="25"/>
      <c r="B2152" s="196" t="s">
        <v>168</v>
      </c>
      <c r="C2152" s="27" t="s">
        <v>457</v>
      </c>
      <c r="D2152" s="28">
        <v>330</v>
      </c>
      <c r="E2152" s="28">
        <v>330</v>
      </c>
      <c r="F2152" s="28">
        <v>330</v>
      </c>
      <c r="G2152" s="28"/>
      <c r="H2152" s="29">
        <v>0.3</v>
      </c>
    </row>
    <row r="2153" spans="1:8" ht="12.75" hidden="1" outlineLevel="1">
      <c r="A2153" s="25"/>
      <c r="B2153" s="43"/>
      <c r="C2153" s="27" t="s">
        <v>455</v>
      </c>
      <c r="D2153" s="28">
        <v>100</v>
      </c>
      <c r="E2153" s="28">
        <v>100</v>
      </c>
      <c r="F2153" s="28">
        <v>100</v>
      </c>
      <c r="G2153" s="28"/>
      <c r="H2153" s="29">
        <v>0.35</v>
      </c>
    </row>
    <row r="2154" spans="1:8" ht="12.75" hidden="1" outlineLevel="1">
      <c r="A2154" s="38"/>
      <c r="B2154" s="44"/>
      <c r="C2154" s="40" t="s">
        <v>459</v>
      </c>
      <c r="D2154" s="41">
        <v>400</v>
      </c>
      <c r="E2154" s="41">
        <v>400</v>
      </c>
      <c r="F2154" s="41">
        <v>400</v>
      </c>
      <c r="G2154" s="41"/>
      <c r="H2154" s="42">
        <v>0.4</v>
      </c>
    </row>
    <row r="2155" spans="1:8" ht="12.75" collapsed="1">
      <c r="A2155" s="19" t="s">
        <v>324</v>
      </c>
      <c r="B2155" s="20" t="s">
        <v>276</v>
      </c>
      <c r="C2155" s="30"/>
      <c r="D2155" s="22">
        <f>SUM(D2156)</f>
        <v>42</v>
      </c>
      <c r="E2155" s="22">
        <f>SUM(E2156)</f>
        <v>42</v>
      </c>
      <c r="F2155" s="22">
        <f>SUM(F2156)</f>
        <v>42</v>
      </c>
      <c r="G2155" s="22">
        <f>SUM(G2156)</f>
        <v>0</v>
      </c>
      <c r="H2155" s="54"/>
    </row>
    <row r="2156" spans="1:8" ht="12.75" hidden="1" outlineLevel="1">
      <c r="A2156" s="38"/>
      <c r="B2156" s="208" t="s">
        <v>194</v>
      </c>
      <c r="C2156" s="40" t="s">
        <v>654</v>
      </c>
      <c r="D2156" s="41">
        <v>42</v>
      </c>
      <c r="E2156" s="41">
        <v>42</v>
      </c>
      <c r="F2156" s="41">
        <v>42</v>
      </c>
      <c r="G2156" s="41">
        <v>0</v>
      </c>
      <c r="H2156" s="42"/>
    </row>
    <row r="2157" spans="1:8" ht="12.75" collapsed="1">
      <c r="A2157" s="19" t="s">
        <v>325</v>
      </c>
      <c r="B2157" s="20" t="s">
        <v>192</v>
      </c>
      <c r="C2157" s="30"/>
      <c r="D2157" s="22">
        <f>SUM(D2158)</f>
        <v>19</v>
      </c>
      <c r="E2157" s="22">
        <f>SUM(E2158)</f>
        <v>19</v>
      </c>
      <c r="F2157" s="22">
        <f>SUM(F2158)</f>
        <v>19</v>
      </c>
      <c r="G2157" s="22">
        <f>SUM(G2158)</f>
        <v>0</v>
      </c>
      <c r="H2157" s="54"/>
    </row>
    <row r="2158" spans="1:8" ht="12.75" hidden="1" outlineLevel="1">
      <c r="A2158" s="38"/>
      <c r="B2158" s="202" t="s">
        <v>194</v>
      </c>
      <c r="C2158" s="40" t="s">
        <v>654</v>
      </c>
      <c r="D2158" s="41">
        <v>19</v>
      </c>
      <c r="E2158" s="41">
        <v>19</v>
      </c>
      <c r="F2158" s="41">
        <v>19</v>
      </c>
      <c r="G2158" s="41">
        <v>0</v>
      </c>
      <c r="H2158" s="42"/>
    </row>
    <row r="2159" spans="1:8" ht="12.75" collapsed="1">
      <c r="A2159" s="19" t="s">
        <v>326</v>
      </c>
      <c r="B2159" s="20" t="s">
        <v>89</v>
      </c>
      <c r="C2159" s="60"/>
      <c r="D2159" s="131">
        <f>SUM(D2160:D2161)</f>
        <v>1460</v>
      </c>
      <c r="E2159" s="131">
        <f>SUM(E2160:E2161)</f>
        <v>1095</v>
      </c>
      <c r="F2159" s="131">
        <f>SUM(F2160:F2161)</f>
        <v>1095</v>
      </c>
      <c r="G2159" s="131">
        <f>SUM(G2160:G2161)</f>
        <v>0</v>
      </c>
      <c r="H2159" s="132"/>
    </row>
    <row r="2160" spans="1:8" ht="12.75" hidden="1" outlineLevel="1">
      <c r="A2160" s="358"/>
      <c r="B2160" s="347" t="s">
        <v>168</v>
      </c>
      <c r="C2160" s="524" t="s">
        <v>445</v>
      </c>
      <c r="D2160" s="471">
        <v>750</v>
      </c>
      <c r="E2160" s="471">
        <v>745</v>
      </c>
      <c r="F2160" s="471">
        <v>745</v>
      </c>
      <c r="G2160" s="471"/>
      <c r="H2160" s="525">
        <v>0.1</v>
      </c>
    </row>
    <row r="2161" spans="1:8" ht="12.75" hidden="1" outlineLevel="1">
      <c r="A2161" s="38"/>
      <c r="B2161" s="127" t="s">
        <v>98</v>
      </c>
      <c r="C2161" s="128" t="s">
        <v>723</v>
      </c>
      <c r="D2161" s="248">
        <v>710</v>
      </c>
      <c r="E2161" s="248">
        <v>350</v>
      </c>
      <c r="F2161" s="248">
        <v>350</v>
      </c>
      <c r="G2161" s="248"/>
      <c r="H2161" s="249">
        <v>0.15</v>
      </c>
    </row>
    <row r="2162" spans="1:8" ht="12.75" collapsed="1">
      <c r="A2162" s="36" t="s">
        <v>327</v>
      </c>
      <c r="B2162" s="37" t="s">
        <v>352</v>
      </c>
      <c r="C2162" s="266"/>
      <c r="D2162" s="222">
        <f>SUM(D2163)</f>
        <v>17</v>
      </c>
      <c r="E2162" s="222">
        <f>SUM(E2163)</f>
        <v>17</v>
      </c>
      <c r="F2162" s="222">
        <f>SUM(F2163)</f>
        <v>17</v>
      </c>
      <c r="G2162" s="222">
        <f>SUM(G2163)</f>
        <v>0</v>
      </c>
      <c r="H2162" s="223"/>
    </row>
    <row r="2163" spans="1:8" ht="12.75" hidden="1" outlineLevel="1">
      <c r="A2163" s="49"/>
      <c r="B2163" s="239" t="s">
        <v>194</v>
      </c>
      <c r="C2163" s="124" t="s">
        <v>650</v>
      </c>
      <c r="D2163" s="251">
        <v>17</v>
      </c>
      <c r="E2163" s="251">
        <v>17</v>
      </c>
      <c r="F2163" s="251">
        <v>17</v>
      </c>
      <c r="G2163" s="251">
        <v>0</v>
      </c>
      <c r="H2163" s="252"/>
    </row>
    <row r="2164" spans="1:8" ht="12.75" collapsed="1">
      <c r="A2164" s="183" t="s">
        <v>328</v>
      </c>
      <c r="B2164" s="20" t="s">
        <v>357</v>
      </c>
      <c r="C2164" s="184"/>
      <c r="D2164" s="131">
        <f>SUM(D2165)</f>
        <v>70</v>
      </c>
      <c r="E2164" s="131">
        <f>SUM(E2165)</f>
        <v>69</v>
      </c>
      <c r="F2164" s="131">
        <f>SUM(F2165)</f>
        <v>69</v>
      </c>
      <c r="G2164" s="131">
        <f>SUM(G2165)</f>
        <v>0</v>
      </c>
      <c r="H2164" s="132"/>
    </row>
    <row r="2165" spans="1:8" ht="12.75" hidden="1" outlineLevel="1">
      <c r="A2165" s="516"/>
      <c r="B2165" s="300" t="s">
        <v>168</v>
      </c>
      <c r="C2165" s="128" t="s">
        <v>445</v>
      </c>
      <c r="D2165" s="248">
        <v>70</v>
      </c>
      <c r="E2165" s="248">
        <v>69</v>
      </c>
      <c r="F2165" s="248">
        <v>69</v>
      </c>
      <c r="G2165" s="248"/>
      <c r="H2165" s="249">
        <v>0.2</v>
      </c>
    </row>
    <row r="2166" spans="1:8" ht="12.75" collapsed="1">
      <c r="A2166" s="183" t="s">
        <v>329</v>
      </c>
      <c r="B2166" s="20" t="s">
        <v>181</v>
      </c>
      <c r="C2166" s="184"/>
      <c r="D2166" s="131">
        <f>SUM(D2167)</f>
        <v>20</v>
      </c>
      <c r="E2166" s="131">
        <f>SUM(E2167)</f>
        <v>20</v>
      </c>
      <c r="F2166" s="131">
        <f>SUM(F2167)</f>
        <v>20</v>
      </c>
      <c r="G2166" s="131">
        <f>SUM(G2167)</f>
        <v>0</v>
      </c>
      <c r="H2166" s="132"/>
    </row>
    <row r="2167" spans="1:8" ht="12.75" hidden="1" outlineLevel="1">
      <c r="A2167" s="526"/>
      <c r="B2167" s="523" t="s">
        <v>194</v>
      </c>
      <c r="C2167" s="204" t="s">
        <v>649</v>
      </c>
      <c r="D2167" s="471">
        <v>20</v>
      </c>
      <c r="E2167" s="471">
        <v>20</v>
      </c>
      <c r="F2167" s="471">
        <v>20</v>
      </c>
      <c r="G2167" s="471">
        <v>0</v>
      </c>
      <c r="H2167" s="525"/>
    </row>
    <row r="2168" spans="1:8" s="521" customFormat="1" ht="12.75" collapsed="1">
      <c r="A2168" s="183" t="s">
        <v>331</v>
      </c>
      <c r="B2168" s="20" t="s">
        <v>492</v>
      </c>
      <c r="C2168" s="121"/>
      <c r="D2168" s="131">
        <f>SUM(D2169:D2170)</f>
        <v>260</v>
      </c>
      <c r="E2168" s="131">
        <f>SUM(E2169:E2170)</f>
        <v>239</v>
      </c>
      <c r="F2168" s="131">
        <f>SUM(F2169:F2170)</f>
        <v>239</v>
      </c>
      <c r="G2168" s="131">
        <f>SUM(G2169:G2170)</f>
        <v>0</v>
      </c>
      <c r="H2168" s="527"/>
    </row>
    <row r="2169" spans="1:8" ht="12.75" hidden="1" outlineLevel="1">
      <c r="A2169" s="515"/>
      <c r="B2169" s="347" t="s">
        <v>168</v>
      </c>
      <c r="C2169" s="189" t="s">
        <v>452</v>
      </c>
      <c r="D2169" s="253">
        <v>110</v>
      </c>
      <c r="E2169" s="253">
        <v>103</v>
      </c>
      <c r="F2169" s="253">
        <v>103</v>
      </c>
      <c r="G2169" s="253"/>
      <c r="H2169" s="254">
        <v>0.35</v>
      </c>
    </row>
    <row r="2170" spans="1:8" ht="12.75" hidden="1" outlineLevel="1">
      <c r="A2170" s="516"/>
      <c r="B2170" s="300"/>
      <c r="C2170" s="128" t="s">
        <v>441</v>
      </c>
      <c r="D2170" s="248">
        <v>150</v>
      </c>
      <c r="E2170" s="248">
        <v>136</v>
      </c>
      <c r="F2170" s="248">
        <v>136</v>
      </c>
      <c r="G2170" s="248"/>
      <c r="H2170" s="249">
        <v>0.35</v>
      </c>
    </row>
    <row r="2171" spans="1:8" ht="24.75" customHeight="1" collapsed="1">
      <c r="A2171" s="213" t="s">
        <v>332</v>
      </c>
      <c r="B2171" s="20" t="s">
        <v>358</v>
      </c>
      <c r="C2171" s="184"/>
      <c r="D2171" s="131">
        <f>SUM(D2172:D2173)</f>
        <v>655</v>
      </c>
      <c r="E2171" s="131">
        <f>SUM(E2172:E2173)</f>
        <v>597</v>
      </c>
      <c r="F2171" s="131">
        <f>SUM(F2172:F2173)</f>
        <v>597</v>
      </c>
      <c r="G2171" s="131">
        <f>SUM(G2172:G2173)</f>
        <v>0</v>
      </c>
      <c r="H2171" s="132"/>
    </row>
    <row r="2172" spans="1:8" ht="12.75" hidden="1" outlineLevel="1">
      <c r="A2172" s="294"/>
      <c r="B2172" s="238" t="s">
        <v>168</v>
      </c>
      <c r="C2172" s="204" t="s">
        <v>445</v>
      </c>
      <c r="D2172" s="471">
        <v>500</v>
      </c>
      <c r="E2172" s="471">
        <v>467</v>
      </c>
      <c r="F2172" s="471">
        <v>467</v>
      </c>
      <c r="G2172" s="471"/>
      <c r="H2172" s="525">
        <v>0.1</v>
      </c>
    </row>
    <row r="2173" spans="1:8" ht="12.75" hidden="1" outlineLevel="1">
      <c r="A2173" s="219"/>
      <c r="B2173" s="528"/>
      <c r="C2173" s="128" t="s">
        <v>441</v>
      </c>
      <c r="D2173" s="248">
        <v>155</v>
      </c>
      <c r="E2173" s="248">
        <v>130</v>
      </c>
      <c r="F2173" s="248">
        <v>130</v>
      </c>
      <c r="G2173" s="248"/>
      <c r="H2173" s="249">
        <v>0.2</v>
      </c>
    </row>
    <row r="2174" spans="1:8" ht="12.75" collapsed="1">
      <c r="A2174" s="19" t="s">
        <v>333</v>
      </c>
      <c r="B2174" s="20" t="s">
        <v>162</v>
      </c>
      <c r="C2174" s="30"/>
      <c r="D2174" s="22">
        <f>SUM(D2175:D2178)</f>
        <v>305</v>
      </c>
      <c r="E2174" s="22">
        <f>SUM(E2175:E2178)</f>
        <v>234</v>
      </c>
      <c r="F2174" s="22">
        <f>SUM(F2175:F2178)</f>
        <v>234</v>
      </c>
      <c r="G2174" s="22">
        <f>SUM(G2175:G2178)</f>
        <v>0</v>
      </c>
      <c r="H2174" s="54"/>
    </row>
    <row r="2175" spans="1:8" ht="12.75" hidden="1" outlineLevel="1">
      <c r="A2175" s="25"/>
      <c r="B2175" s="196" t="s">
        <v>168</v>
      </c>
      <c r="C2175" s="27" t="s">
        <v>457</v>
      </c>
      <c r="D2175" s="28">
        <v>100</v>
      </c>
      <c r="E2175" s="28">
        <v>67</v>
      </c>
      <c r="F2175" s="28">
        <v>67</v>
      </c>
      <c r="G2175" s="28"/>
      <c r="H2175" s="29">
        <v>0.1</v>
      </c>
    </row>
    <row r="2176" spans="1:8" ht="12.75" hidden="1" outlineLevel="1">
      <c r="A2176" s="25"/>
      <c r="B2176" s="43"/>
      <c r="C2176" s="27" t="s">
        <v>455</v>
      </c>
      <c r="D2176" s="28">
        <v>180</v>
      </c>
      <c r="E2176" s="28">
        <v>145</v>
      </c>
      <c r="F2176" s="28">
        <v>145</v>
      </c>
      <c r="G2176" s="28"/>
      <c r="H2176" s="29">
        <v>0.15</v>
      </c>
    </row>
    <row r="2177" spans="1:8" ht="12.75" hidden="1" outlineLevel="1">
      <c r="A2177" s="25"/>
      <c r="B2177" s="208" t="s">
        <v>194</v>
      </c>
      <c r="C2177" s="27" t="s">
        <v>655</v>
      </c>
      <c r="D2177" s="28">
        <v>17</v>
      </c>
      <c r="E2177" s="28">
        <v>17</v>
      </c>
      <c r="F2177" s="28">
        <v>17</v>
      </c>
      <c r="G2177" s="28">
        <v>0</v>
      </c>
      <c r="H2177" s="29"/>
    </row>
    <row r="2178" spans="1:8" ht="12.75" hidden="1" outlineLevel="1">
      <c r="A2178" s="38"/>
      <c r="B2178" s="39" t="s">
        <v>248</v>
      </c>
      <c r="C2178" s="40" t="s">
        <v>414</v>
      </c>
      <c r="D2178" s="41">
        <v>8</v>
      </c>
      <c r="E2178" s="41">
        <v>5</v>
      </c>
      <c r="F2178" s="41">
        <v>5</v>
      </c>
      <c r="G2178" s="41">
        <v>0</v>
      </c>
      <c r="H2178" s="42" t="s">
        <v>543</v>
      </c>
    </row>
    <row r="2179" spans="1:8" ht="12.75" collapsed="1">
      <c r="A2179" s="36" t="s">
        <v>334</v>
      </c>
      <c r="B2179" s="37" t="s">
        <v>163</v>
      </c>
      <c r="C2179" s="33"/>
      <c r="D2179" s="47">
        <f>SUM(D2180)</f>
        <v>30</v>
      </c>
      <c r="E2179" s="47">
        <f>SUM(E2180)</f>
        <v>9</v>
      </c>
      <c r="F2179" s="47">
        <f>SUM(F2180)</f>
        <v>9</v>
      </c>
      <c r="G2179" s="47">
        <f>SUM(G2180)</f>
        <v>0</v>
      </c>
      <c r="H2179" s="35"/>
    </row>
    <row r="2180" spans="1:8" ht="12.75" hidden="1" outlineLevel="1">
      <c r="A2180" s="49"/>
      <c r="B2180" s="238" t="s">
        <v>168</v>
      </c>
      <c r="C2180" s="51" t="s">
        <v>464</v>
      </c>
      <c r="D2180" s="52">
        <v>30</v>
      </c>
      <c r="E2180" s="52">
        <v>9</v>
      </c>
      <c r="F2180" s="52">
        <v>9</v>
      </c>
      <c r="G2180" s="52"/>
      <c r="H2180" s="53">
        <v>1.2</v>
      </c>
    </row>
    <row r="2181" spans="1:8" ht="12.75" collapsed="1">
      <c r="A2181" s="19" t="s">
        <v>335</v>
      </c>
      <c r="B2181" s="20" t="s">
        <v>239</v>
      </c>
      <c r="C2181" s="30"/>
      <c r="D2181" s="22">
        <f>SUM(D2182)</f>
        <v>70</v>
      </c>
      <c r="E2181" s="22">
        <f>SUM(E2182)</f>
        <v>48</v>
      </c>
      <c r="F2181" s="22">
        <f>SUM(F2182)</f>
        <v>48</v>
      </c>
      <c r="G2181" s="22">
        <f>SUM(G2182)</f>
        <v>0</v>
      </c>
      <c r="H2181" s="54"/>
    </row>
    <row r="2182" spans="1:8" ht="12.75" hidden="1" outlineLevel="1">
      <c r="A2182" s="38"/>
      <c r="B2182" s="39" t="s">
        <v>248</v>
      </c>
      <c r="C2182" s="40" t="s">
        <v>414</v>
      </c>
      <c r="D2182" s="64">
        <v>70</v>
      </c>
      <c r="E2182" s="64">
        <v>48</v>
      </c>
      <c r="F2182" s="64">
        <v>48</v>
      </c>
      <c r="G2182" s="64">
        <v>0</v>
      </c>
      <c r="H2182" s="42" t="s">
        <v>609</v>
      </c>
    </row>
    <row r="2183" spans="1:8" ht="12.75" collapsed="1">
      <c r="A2183" s="19" t="s">
        <v>336</v>
      </c>
      <c r="B2183" s="20" t="s">
        <v>164</v>
      </c>
      <c r="C2183" s="30"/>
      <c r="D2183" s="22">
        <f>SUM(D2184:D2185)</f>
        <v>70</v>
      </c>
      <c r="E2183" s="22">
        <f>SUM(E2184:E2185)</f>
        <v>49</v>
      </c>
      <c r="F2183" s="22">
        <f>SUM(F2184:F2185)</f>
        <v>49</v>
      </c>
      <c r="G2183" s="22">
        <f>SUM(G2184:G2185)</f>
        <v>0</v>
      </c>
      <c r="H2183" s="54"/>
    </row>
    <row r="2184" spans="1:8" ht="12.75" hidden="1" outlineLevel="1">
      <c r="A2184" s="25"/>
      <c r="B2184" s="196" t="s">
        <v>168</v>
      </c>
      <c r="C2184" s="27" t="s">
        <v>457</v>
      </c>
      <c r="D2184" s="28">
        <v>30</v>
      </c>
      <c r="E2184" s="28">
        <v>30</v>
      </c>
      <c r="F2184" s="28">
        <v>30</v>
      </c>
      <c r="G2184" s="28"/>
      <c r="H2184" s="29">
        <v>0.5</v>
      </c>
    </row>
    <row r="2185" spans="1:8" ht="12.75" hidden="1" outlineLevel="1">
      <c r="A2185" s="38"/>
      <c r="B2185" s="44"/>
      <c r="C2185" s="40" t="s">
        <v>464</v>
      </c>
      <c r="D2185" s="41">
        <v>40</v>
      </c>
      <c r="E2185" s="41">
        <v>19</v>
      </c>
      <c r="F2185" s="41">
        <v>19</v>
      </c>
      <c r="G2185" s="41"/>
      <c r="H2185" s="42">
        <v>0.9</v>
      </c>
    </row>
    <row r="2186" spans="1:8" ht="12.75" collapsed="1">
      <c r="A2186" s="36" t="s">
        <v>337</v>
      </c>
      <c r="B2186" s="37" t="s">
        <v>211</v>
      </c>
      <c r="C2186" s="33"/>
      <c r="D2186" s="47">
        <f>SUM(D2187)</f>
        <v>59</v>
      </c>
      <c r="E2186" s="47">
        <f>SUM(E2187)</f>
        <v>59</v>
      </c>
      <c r="F2186" s="47">
        <f>SUM(F2187)</f>
        <v>59</v>
      </c>
      <c r="G2186" s="47">
        <f>SUM(G2187)</f>
        <v>0</v>
      </c>
      <c r="H2186" s="35"/>
    </row>
    <row r="2187" spans="1:8" ht="12.75" hidden="1" outlineLevel="1">
      <c r="A2187" s="49"/>
      <c r="B2187" s="239" t="s">
        <v>194</v>
      </c>
      <c r="C2187" s="51" t="s">
        <v>648</v>
      </c>
      <c r="D2187" s="52">
        <v>59</v>
      </c>
      <c r="E2187" s="52">
        <v>59</v>
      </c>
      <c r="F2187" s="52">
        <v>59</v>
      </c>
      <c r="G2187" s="52">
        <v>0</v>
      </c>
      <c r="H2187" s="53"/>
    </row>
    <row r="2188" spans="1:8" ht="12.75" collapsed="1">
      <c r="A2188" s="19" t="s">
        <v>338</v>
      </c>
      <c r="B2188" s="20" t="s">
        <v>193</v>
      </c>
      <c r="C2188" s="30"/>
      <c r="D2188" s="22">
        <f>SUM(D2189)</f>
        <v>71</v>
      </c>
      <c r="E2188" s="22">
        <f>SUM(E2189)</f>
        <v>71</v>
      </c>
      <c r="F2188" s="22">
        <f>SUM(F2189)</f>
        <v>71</v>
      </c>
      <c r="G2188" s="22">
        <f>SUM(G2189)</f>
        <v>0</v>
      </c>
      <c r="H2188" s="54"/>
    </row>
    <row r="2189" spans="1:8" ht="12.75" hidden="1" outlineLevel="1">
      <c r="A2189" s="38"/>
      <c r="B2189" s="202" t="s">
        <v>194</v>
      </c>
      <c r="C2189" s="40" t="s">
        <v>653</v>
      </c>
      <c r="D2189" s="41">
        <v>71</v>
      </c>
      <c r="E2189" s="41">
        <v>71</v>
      </c>
      <c r="F2189" s="41">
        <v>71</v>
      </c>
      <c r="G2189" s="41">
        <v>0</v>
      </c>
      <c r="H2189" s="42"/>
    </row>
    <row r="2190" spans="1:8" ht="12.75" collapsed="1">
      <c r="A2190" s="19" t="s">
        <v>339</v>
      </c>
      <c r="B2190" s="134" t="s">
        <v>90</v>
      </c>
      <c r="C2190" s="30"/>
      <c r="D2190" s="22">
        <f>SUM(D2191:D2196)</f>
        <v>1237</v>
      </c>
      <c r="E2190" s="22">
        <f>SUM(E2191:E2196)</f>
        <v>827</v>
      </c>
      <c r="F2190" s="22">
        <f>SUM(F2191:F2196)</f>
        <v>827</v>
      </c>
      <c r="G2190" s="22">
        <f>SUM(G2191:G2196)</f>
        <v>0</v>
      </c>
      <c r="H2190" s="54"/>
    </row>
    <row r="2191" spans="1:8" ht="12.75" hidden="1" outlineLevel="1">
      <c r="A2191" s="25"/>
      <c r="B2191" s="208" t="s">
        <v>194</v>
      </c>
      <c r="C2191" s="27"/>
      <c r="D2191" s="28">
        <v>15</v>
      </c>
      <c r="E2191" s="28">
        <v>15</v>
      </c>
      <c r="F2191" s="28">
        <v>15</v>
      </c>
      <c r="G2191" s="28">
        <v>0</v>
      </c>
      <c r="H2191" s="29"/>
    </row>
    <row r="2192" spans="1:8" ht="12.75" hidden="1" outlineLevel="1">
      <c r="A2192" s="25"/>
      <c r="B2192" s="208"/>
      <c r="C2192" s="27" t="s">
        <v>654</v>
      </c>
      <c r="D2192" s="28">
        <v>320</v>
      </c>
      <c r="E2192" s="28">
        <v>320</v>
      </c>
      <c r="F2192" s="28">
        <v>320</v>
      </c>
      <c r="G2192" s="28">
        <v>0</v>
      </c>
      <c r="H2192" s="29"/>
    </row>
    <row r="2193" spans="1:8" ht="12.75" hidden="1" outlineLevel="1">
      <c r="A2193" s="25"/>
      <c r="B2193" s="208"/>
      <c r="C2193" s="27" t="s">
        <v>649</v>
      </c>
      <c r="D2193" s="28">
        <v>82</v>
      </c>
      <c r="E2193" s="28">
        <v>82</v>
      </c>
      <c r="F2193" s="28">
        <v>82</v>
      </c>
      <c r="G2193" s="28">
        <v>0</v>
      </c>
      <c r="H2193" s="29"/>
    </row>
    <row r="2194" spans="1:8" ht="12.75" hidden="1" outlineLevel="1">
      <c r="A2194" s="25"/>
      <c r="B2194" s="43"/>
      <c r="C2194" s="27" t="s">
        <v>653</v>
      </c>
      <c r="D2194" s="28">
        <v>20</v>
      </c>
      <c r="E2194" s="28">
        <v>20</v>
      </c>
      <c r="F2194" s="28">
        <v>20</v>
      </c>
      <c r="G2194" s="28">
        <v>0</v>
      </c>
      <c r="H2194" s="29"/>
    </row>
    <row r="2195" spans="1:8" ht="12.75" hidden="1" outlineLevel="1">
      <c r="A2195" s="49"/>
      <c r="B2195" s="75" t="s">
        <v>260</v>
      </c>
      <c r="C2195" s="51"/>
      <c r="D2195" s="52"/>
      <c r="E2195" s="52"/>
      <c r="F2195" s="52"/>
      <c r="G2195" s="52"/>
      <c r="H2195" s="53"/>
    </row>
    <row r="2196" spans="1:8" ht="12.75" hidden="1" outlineLevel="1">
      <c r="A2196" s="49"/>
      <c r="B2196" s="529" t="s">
        <v>98</v>
      </c>
      <c r="C2196" s="51" t="s">
        <v>715</v>
      </c>
      <c r="D2196" s="52">
        <v>800</v>
      </c>
      <c r="E2196" s="52">
        <v>390</v>
      </c>
      <c r="F2196" s="52">
        <v>390</v>
      </c>
      <c r="G2196" s="52"/>
      <c r="H2196" s="53">
        <v>0.15</v>
      </c>
    </row>
    <row r="2197" spans="1:8" ht="12.75" collapsed="1">
      <c r="A2197" s="19" t="s">
        <v>340</v>
      </c>
      <c r="B2197" s="20" t="s">
        <v>247</v>
      </c>
      <c r="C2197" s="30"/>
      <c r="D2197" s="22">
        <f>SUM(D2198)</f>
        <v>8</v>
      </c>
      <c r="E2197" s="22">
        <f>SUM(E2198)</f>
        <v>8</v>
      </c>
      <c r="F2197" s="22">
        <f>SUM(F2198)</f>
        <v>8</v>
      </c>
      <c r="G2197" s="22">
        <f>SUM(G2198)</f>
        <v>0</v>
      </c>
      <c r="H2197" s="54"/>
    </row>
    <row r="2198" spans="1:8" ht="12.75" hidden="1" outlineLevel="1">
      <c r="A2198" s="38"/>
      <c r="B2198" s="39" t="s">
        <v>248</v>
      </c>
      <c r="C2198" s="40" t="s">
        <v>381</v>
      </c>
      <c r="D2198" s="41">
        <v>8</v>
      </c>
      <c r="E2198" s="41">
        <v>8</v>
      </c>
      <c r="F2198" s="41">
        <v>8</v>
      </c>
      <c r="G2198" s="41">
        <v>0</v>
      </c>
      <c r="H2198" s="42" t="s">
        <v>543</v>
      </c>
    </row>
    <row r="2199" spans="1:8" ht="12.75" collapsed="1">
      <c r="A2199" s="19" t="s">
        <v>341</v>
      </c>
      <c r="B2199" s="20" t="s">
        <v>254</v>
      </c>
      <c r="C2199" s="30"/>
      <c r="D2199" s="22">
        <f>SUM(D2200)</f>
        <v>200</v>
      </c>
      <c r="E2199" s="22">
        <f>SUM(E2200)</f>
        <v>13</v>
      </c>
      <c r="F2199" s="22">
        <f>SUM(F2200)</f>
        <v>13</v>
      </c>
      <c r="G2199" s="22">
        <f>SUM(G2200)</f>
        <v>0</v>
      </c>
      <c r="H2199" s="54"/>
    </row>
    <row r="2200" spans="1:8" ht="12.75" hidden="1" outlineLevel="1">
      <c r="A2200" s="38"/>
      <c r="B2200" s="300" t="s">
        <v>168</v>
      </c>
      <c r="C2200" s="40" t="s">
        <v>458</v>
      </c>
      <c r="D2200" s="41">
        <v>200</v>
      </c>
      <c r="E2200" s="41">
        <v>13</v>
      </c>
      <c r="F2200" s="41">
        <v>13</v>
      </c>
      <c r="G2200" s="41"/>
      <c r="H2200" s="42">
        <v>0.1</v>
      </c>
    </row>
    <row r="2201" spans="1:8" ht="12.75" collapsed="1">
      <c r="A2201" s="36" t="s">
        <v>343</v>
      </c>
      <c r="B2201" s="37" t="s">
        <v>255</v>
      </c>
      <c r="C2201" s="33"/>
      <c r="D2201" s="47">
        <f>SUM(D2202:D2203)</f>
        <v>230</v>
      </c>
      <c r="E2201" s="47">
        <f>SUM(E2202:E2203)</f>
        <v>100</v>
      </c>
      <c r="F2201" s="47">
        <f>SUM(F2202:F2203)</f>
        <v>100</v>
      </c>
      <c r="G2201" s="47">
        <f>SUM(G2202:G2203)</f>
        <v>0</v>
      </c>
      <c r="H2201" s="35"/>
    </row>
    <row r="2202" spans="1:8" ht="12.75" hidden="1" outlineLevel="1">
      <c r="A2202" s="25"/>
      <c r="B2202" s="196" t="s">
        <v>168</v>
      </c>
      <c r="C2202" s="27" t="s">
        <v>455</v>
      </c>
      <c r="D2202" s="28">
        <v>130</v>
      </c>
      <c r="E2202" s="28">
        <v>71</v>
      </c>
      <c r="F2202" s="28">
        <v>71</v>
      </c>
      <c r="G2202" s="28"/>
      <c r="H2202" s="29">
        <v>0.1</v>
      </c>
    </row>
    <row r="2203" spans="1:18" ht="12.75" hidden="1" outlineLevel="1">
      <c r="A2203" s="49"/>
      <c r="B2203" s="75"/>
      <c r="C2203" s="51" t="s">
        <v>458</v>
      </c>
      <c r="D2203" s="52">
        <v>100</v>
      </c>
      <c r="E2203" s="52">
        <v>29</v>
      </c>
      <c r="F2203" s="52">
        <v>29</v>
      </c>
      <c r="G2203" s="52"/>
      <c r="H2203" s="53">
        <v>0.15</v>
      </c>
      <c r="O2203" s="7"/>
      <c r="P2203" s="7"/>
      <c r="Q2203" s="7"/>
      <c r="R2203" s="7"/>
    </row>
    <row r="2204" spans="1:18" ht="12.75" collapsed="1">
      <c r="A2204" s="19" t="s">
        <v>344</v>
      </c>
      <c r="B2204" s="20" t="s">
        <v>166</v>
      </c>
      <c r="C2204" s="30"/>
      <c r="D2204" s="22">
        <f>SUM(D2205:D2207)</f>
        <v>710</v>
      </c>
      <c r="E2204" s="22">
        <f>SUM(E2205:E2207)</f>
        <v>651</v>
      </c>
      <c r="F2204" s="22">
        <f>SUM(F2205:F2207)</f>
        <v>651</v>
      </c>
      <c r="G2204" s="22">
        <f>SUM(G2205:G2207)</f>
        <v>0</v>
      </c>
      <c r="H2204" s="54"/>
      <c r="O2204" s="7"/>
      <c r="P2204" s="7"/>
      <c r="Q2204" s="7"/>
      <c r="R2204" s="7"/>
    </row>
    <row r="2205" spans="1:17" ht="12.75" hidden="1" outlineLevel="1">
      <c r="A2205" s="25"/>
      <c r="B2205" s="196" t="s">
        <v>168</v>
      </c>
      <c r="C2205" s="27" t="s">
        <v>455</v>
      </c>
      <c r="D2205" s="28">
        <v>450</v>
      </c>
      <c r="E2205" s="28">
        <v>391</v>
      </c>
      <c r="F2205" s="28">
        <v>391</v>
      </c>
      <c r="G2205" s="28"/>
      <c r="H2205" s="29">
        <v>0.1</v>
      </c>
      <c r="O2205" s="7"/>
      <c r="P2205" s="7"/>
      <c r="Q2205" s="7"/>
    </row>
    <row r="2206" spans="1:8" ht="12.75" hidden="1" outlineLevel="1">
      <c r="A2206" s="25"/>
      <c r="B2206" s="43"/>
      <c r="C2206" s="27" t="s">
        <v>465</v>
      </c>
      <c r="D2206" s="28">
        <v>200</v>
      </c>
      <c r="E2206" s="28">
        <v>200</v>
      </c>
      <c r="F2206" s="28">
        <v>200</v>
      </c>
      <c r="G2206" s="28"/>
      <c r="H2206" s="29">
        <v>0.2</v>
      </c>
    </row>
    <row r="2207" spans="1:8" ht="12.75" hidden="1" outlineLevel="1">
      <c r="A2207" s="38"/>
      <c r="B2207" s="202" t="s">
        <v>194</v>
      </c>
      <c r="C2207" s="40" t="s">
        <v>649</v>
      </c>
      <c r="D2207" s="41">
        <v>60</v>
      </c>
      <c r="E2207" s="41">
        <v>60</v>
      </c>
      <c r="F2207" s="41">
        <v>60</v>
      </c>
      <c r="G2207" s="41">
        <v>0</v>
      </c>
      <c r="H2207" s="42"/>
    </row>
    <row r="2208" spans="1:17" ht="13.5" collapsed="1" thickBot="1">
      <c r="A2208" s="19" t="s">
        <v>345</v>
      </c>
      <c r="B2208" s="20" t="s">
        <v>167</v>
      </c>
      <c r="C2208" s="30"/>
      <c r="D2208" s="22">
        <f>SUM(D2209)</f>
        <v>100</v>
      </c>
      <c r="E2208" s="22">
        <f>SUM(E2209)</f>
        <v>64</v>
      </c>
      <c r="F2208" s="22">
        <f>SUM(F2209)</f>
        <v>64</v>
      </c>
      <c r="G2208" s="22">
        <f>SUM(G2209)</f>
        <v>0</v>
      </c>
      <c r="H2208" s="54"/>
      <c r="P2208" s="530"/>
      <c r="Q2208" s="530"/>
    </row>
    <row r="2209" spans="1:17" ht="13.5" hidden="1" outlineLevel="1" thickBot="1">
      <c r="A2209" s="38"/>
      <c r="B2209" s="300" t="s">
        <v>168</v>
      </c>
      <c r="C2209" s="40" t="s">
        <v>466</v>
      </c>
      <c r="D2209" s="41">
        <v>100</v>
      </c>
      <c r="E2209" s="41">
        <v>64</v>
      </c>
      <c r="F2209" s="41">
        <v>64</v>
      </c>
      <c r="G2209" s="41"/>
      <c r="H2209" s="42">
        <v>0.05</v>
      </c>
      <c r="P2209" s="530"/>
      <c r="Q2209" s="530"/>
    </row>
    <row r="2210" spans="1:17" s="13" customFormat="1" ht="13.5" collapsed="1" thickBot="1">
      <c r="A2210" s="66"/>
      <c r="B2210" s="67" t="s">
        <v>249</v>
      </c>
      <c r="C2210" s="84"/>
      <c r="D2210" s="151">
        <f>D2055+D2057+D2060+D2063+D2065+D2067+D2070+D2072+D2075+D2077+D2079+D2081+D2083+D2085+D2087+D2089+D2091+D2093+D2095+D2099+D2102+D2104+D2106+D2108+D2110+D2112+D2116+D2118+D2120+D2124+D2127+D2132+D2134+D2137+D2139+D2142+D2144+D2147+D2149+D2151+D2155+D2157+D2159+D2162+D2164+D2166+D2168+D2171+D2174+D2179+D2181+D2183+D2186+D2188+D2190+D2197+D2199+D2201+D2204+D2208</f>
        <v>12161</v>
      </c>
      <c r="E2210" s="151">
        <f>E2055+E2057+E2060+E2063+E2065+E2067+E2070+E2072+E2075+E2077+E2079+E2081+E2083+E2085+E2087+E2089+E2091+E2093+E2095+E2099+E2102+E2104+E2106+E2108+E2110+E2112+E2116+E2118+E2120+E2124+E2127+E2132+E2134+E2137+E2139+E2142+E2144+E2147+E2149+E2151+E2155+E2157+E2159+E2162+E2164+E2166+E2168+E2171+E2174+E2179+E2181+E2183+E2186+E2188+E2190+E2197+E2199+E2201+E2204+E2208</f>
        <v>8679</v>
      </c>
      <c r="F2210" s="151">
        <f>F2055+F2057+F2060+F2063+F2065+F2067+F2070+F2072+F2075+F2077+F2079+F2081+F2083+F2085+F2087+F2089+F2091+F2093+F2095+F2099+F2102+F2104+F2106+F2108+F2110+F2112+F2116+F2118+F2120+F2124+F2127+F2132+F2134+F2137+F2139+F2142+F2144+F2147+F2149+F2151+F2155+F2157+F2159+F2162+F2164+F2166+F2168+F2171+F2174+F2179+F2181+F2183+F2186+F2188+F2190+F2197+F2199+F2201+F2204+F2208</f>
        <v>8608</v>
      </c>
      <c r="G2210" s="151">
        <f>G2055+G2057+G2060+G2063+G2065+G2067+G2070+G2072+G2075+G2077+G2079+G2081+G2083+G2085+G2087+G2089+G2091+G2093+G2095+G2099+G2102+G2104+G2106+G2108+G2110+G2112+G2116+G2118+G2120+G2124+G2127+G2132+G2134+G2137+G2139+G2142+G2144+G2147+G2149+G2151+G2155+G2157+G2159+G2162+G2164+G2166+G2168+G2171+G2174+G2179+G2181+G2183+G2186+G2188+G2190+G2197+G2199+G2201+G2204+G2208</f>
        <v>0</v>
      </c>
      <c r="H2210" s="152"/>
      <c r="P2210" s="531"/>
      <c r="Q2210" s="531"/>
    </row>
    <row r="2211" spans="1:11" ht="13.5" thickBot="1">
      <c r="A2211" s="87" t="s">
        <v>95</v>
      </c>
      <c r="B2211" s="88" t="s">
        <v>17</v>
      </c>
      <c r="C2211" s="458"/>
      <c r="D2211" s="173">
        <f>D2030+D2053+D2210</f>
        <v>44062</v>
      </c>
      <c r="E2211" s="173">
        <f>E2030+E2053+E2210</f>
        <v>27374</v>
      </c>
      <c r="F2211" s="173">
        <f>F2030+F2053+F2210</f>
        <v>25929</v>
      </c>
      <c r="G2211" s="173">
        <f>G2030+G2053+G2210</f>
        <v>0</v>
      </c>
      <c r="H2211" s="174" t="s">
        <v>1</v>
      </c>
      <c r="I2211" s="7"/>
      <c r="J2211" s="7"/>
      <c r="K2211" s="7"/>
    </row>
    <row r="2212" spans="1:14" s="13" customFormat="1" ht="12.75">
      <c r="A2212" s="532"/>
      <c r="B2212" s="614" t="s">
        <v>30</v>
      </c>
      <c r="C2212" s="614"/>
      <c r="D2212" s="614"/>
      <c r="E2212" s="614"/>
      <c r="F2212" s="614"/>
      <c r="G2212" s="614"/>
      <c r="H2212" s="615"/>
      <c r="K2212" s="113"/>
      <c r="L2212" s="113"/>
      <c r="M2212" s="113"/>
      <c r="N2212" s="113"/>
    </row>
    <row r="2213" spans="1:13" ht="12.75">
      <c r="A2213" s="100"/>
      <c r="B2213" s="101" t="s">
        <v>8</v>
      </c>
      <c r="C2213" s="533"/>
      <c r="D2213" s="460"/>
      <c r="E2213" s="460"/>
      <c r="F2213" s="460"/>
      <c r="G2213" s="460"/>
      <c r="H2213" s="461"/>
      <c r="K2213" s="7"/>
      <c r="L2213" s="7"/>
      <c r="M2213" s="7"/>
    </row>
    <row r="2214" spans="1:8" ht="12.75">
      <c r="A2214" s="19" t="s">
        <v>3</v>
      </c>
      <c r="B2214" s="20" t="s">
        <v>62</v>
      </c>
      <c r="C2214" s="30"/>
      <c r="D2214" s="22">
        <f>SUM(D2215:D2215)</f>
        <v>700</v>
      </c>
      <c r="E2214" s="22">
        <f>SUM(E2215:E2215)</f>
        <v>672</v>
      </c>
      <c r="F2214" s="22">
        <f>SUM(F2215:F2215)</f>
        <v>0</v>
      </c>
      <c r="G2214" s="22">
        <f>SUM(G2215:G2215)</f>
        <v>0</v>
      </c>
      <c r="H2214" s="54"/>
    </row>
    <row r="2215" spans="1:13" ht="12.75" hidden="1" outlineLevel="1">
      <c r="A2215" s="25"/>
      <c r="B2215" s="196" t="s">
        <v>168</v>
      </c>
      <c r="C2215" s="27" t="s">
        <v>393</v>
      </c>
      <c r="D2215" s="28">
        <v>700</v>
      </c>
      <c r="E2215" s="28">
        <v>672</v>
      </c>
      <c r="F2215" s="28"/>
      <c r="G2215" s="28"/>
      <c r="H2215" s="29">
        <v>0.4</v>
      </c>
      <c r="K2215" s="7"/>
      <c r="L2215" s="7"/>
      <c r="M2215" s="7"/>
    </row>
    <row r="2216" spans="1:8" ht="13.5" collapsed="1" thickBot="1">
      <c r="A2216" s="19" t="s">
        <v>261</v>
      </c>
      <c r="B2216" s="20" t="s">
        <v>43</v>
      </c>
      <c r="C2216" s="30"/>
      <c r="D2216" s="22">
        <f>SUM(D2217:D2217)</f>
        <v>200</v>
      </c>
      <c r="E2216" s="22">
        <f>SUM(E2217:E2217)</f>
        <v>195</v>
      </c>
      <c r="F2216" s="22">
        <f>SUM(F2217:F2217)</f>
        <v>0</v>
      </c>
      <c r="G2216" s="22">
        <f>SUM(G2217:G2217)</f>
        <v>0</v>
      </c>
      <c r="H2216" s="54"/>
    </row>
    <row r="2217" spans="1:8" ht="13.5" hidden="1" outlineLevel="1" thickBot="1">
      <c r="A2217" s="25"/>
      <c r="B2217" s="196" t="s">
        <v>168</v>
      </c>
      <c r="C2217" s="27" t="s">
        <v>393</v>
      </c>
      <c r="D2217" s="28">
        <v>200</v>
      </c>
      <c r="E2217" s="28">
        <v>195</v>
      </c>
      <c r="F2217" s="28"/>
      <c r="G2217" s="28"/>
      <c r="H2217" s="29">
        <v>0.35</v>
      </c>
    </row>
    <row r="2218" spans="1:8" s="13" customFormat="1" ht="13.5" collapsed="1" thickBot="1">
      <c r="A2218" s="66"/>
      <c r="B2218" s="67" t="s">
        <v>176</v>
      </c>
      <c r="C2218" s="317"/>
      <c r="D2218" s="85">
        <f>D2214+D2216</f>
        <v>900</v>
      </c>
      <c r="E2218" s="85">
        <f>E2214+E2216</f>
        <v>867</v>
      </c>
      <c r="F2218" s="85">
        <f>F2214+F2216</f>
        <v>0</v>
      </c>
      <c r="G2218" s="85">
        <f>G2214+G2216</f>
        <v>0</v>
      </c>
      <c r="H2218" s="475"/>
    </row>
    <row r="2219" spans="1:8" s="13" customFormat="1" ht="13.5" thickBot="1">
      <c r="A2219" s="114"/>
      <c r="B2219" s="94" t="s">
        <v>9</v>
      </c>
      <c r="C2219" s="166"/>
      <c r="D2219" s="471"/>
      <c r="E2219" s="471"/>
      <c r="F2219" s="471"/>
      <c r="G2219" s="471"/>
      <c r="H2219" s="472"/>
    </row>
    <row r="2220" spans="1:8" s="13" customFormat="1" ht="13.5" thickBot="1">
      <c r="A2220" s="66"/>
      <c r="B2220" s="67" t="s">
        <v>205</v>
      </c>
      <c r="C2220" s="161"/>
      <c r="D2220" s="85">
        <v>0</v>
      </c>
      <c r="E2220" s="85">
        <v>0</v>
      </c>
      <c r="F2220" s="85">
        <v>0</v>
      </c>
      <c r="G2220" s="85">
        <v>0</v>
      </c>
      <c r="H2220" s="489"/>
    </row>
    <row r="2221" spans="1:8" s="13" customFormat="1" ht="13.5" thickBot="1">
      <c r="A2221" s="114"/>
      <c r="B2221" s="94" t="s">
        <v>7</v>
      </c>
      <c r="C2221" s="166"/>
      <c r="D2221" s="471"/>
      <c r="E2221" s="471" t="s">
        <v>1</v>
      </c>
      <c r="F2221" s="471"/>
      <c r="G2221" s="471"/>
      <c r="H2221" s="472"/>
    </row>
    <row r="2222" spans="1:8" s="24" customFormat="1" ht="13.5" thickBot="1">
      <c r="A2222" s="66"/>
      <c r="B2222" s="67" t="s">
        <v>249</v>
      </c>
      <c r="C2222" s="317"/>
      <c r="D2222" s="85">
        <v>0</v>
      </c>
      <c r="E2222" s="85">
        <v>0</v>
      </c>
      <c r="F2222" s="85">
        <v>0</v>
      </c>
      <c r="G2222" s="85">
        <v>0</v>
      </c>
      <c r="H2222" s="475"/>
    </row>
    <row r="2223" spans="1:8" ht="13.5" thickBot="1">
      <c r="A2223" s="87" t="s">
        <v>257</v>
      </c>
      <c r="B2223" s="88" t="s">
        <v>250</v>
      </c>
      <c r="C2223" s="458"/>
      <c r="D2223" s="173">
        <f>D2218+D2220+D2222</f>
        <v>900</v>
      </c>
      <c r="E2223" s="173">
        <f>E2218+E2220+E2222</f>
        <v>867</v>
      </c>
      <c r="F2223" s="173">
        <f>F2218+F2220+F2222</f>
        <v>0</v>
      </c>
      <c r="G2223" s="173">
        <f>G2218+G2220+G2222</f>
        <v>0</v>
      </c>
      <c r="H2223" s="174" t="s">
        <v>1</v>
      </c>
    </row>
    <row r="2224" spans="1:8" s="13" customFormat="1" ht="13.5" thickBot="1">
      <c r="A2224" s="11"/>
      <c r="B2224" s="617" t="s">
        <v>31</v>
      </c>
      <c r="C2224" s="617"/>
      <c r="D2224" s="617"/>
      <c r="E2224" s="617"/>
      <c r="F2224" s="617"/>
      <c r="G2224" s="617"/>
      <c r="H2224" s="592"/>
    </row>
    <row r="2225" spans="1:8" ht="13.5" thickBot="1">
      <c r="A2225" s="92"/>
      <c r="B2225" s="534"/>
      <c r="C2225" s="535"/>
      <c r="D2225" s="536"/>
      <c r="E2225" s="536"/>
      <c r="F2225" s="536"/>
      <c r="G2225" s="536"/>
      <c r="H2225" s="537"/>
    </row>
    <row r="2226" spans="1:8" s="13" customFormat="1" ht="13.5" thickBot="1">
      <c r="A2226" s="66" t="s">
        <v>359</v>
      </c>
      <c r="B2226" s="67" t="s">
        <v>37</v>
      </c>
      <c r="C2226" s="317"/>
      <c r="D2226" s="151">
        <v>0</v>
      </c>
      <c r="E2226" s="151">
        <v>0</v>
      </c>
      <c r="F2226" s="151">
        <v>0</v>
      </c>
      <c r="G2226" s="151">
        <v>0</v>
      </c>
      <c r="H2226" s="152" t="s">
        <v>1</v>
      </c>
    </row>
    <row r="2227" spans="1:8" s="13" customFormat="1" ht="12.75">
      <c r="A2227" s="71"/>
      <c r="B2227" s="622" t="s">
        <v>23</v>
      </c>
      <c r="C2227" s="622"/>
      <c r="D2227" s="622"/>
      <c r="E2227" s="622"/>
      <c r="F2227" s="622"/>
      <c r="G2227" s="622"/>
      <c r="H2227" s="538"/>
    </row>
    <row r="2228" spans="1:8" s="13" customFormat="1" ht="12.75">
      <c r="A2228" s="19" t="s">
        <v>3</v>
      </c>
      <c r="B2228" s="20" t="s">
        <v>284</v>
      </c>
      <c r="C2228" s="311"/>
      <c r="D2228" s="131">
        <f>SUM(D2229:D2231)</f>
        <v>7000</v>
      </c>
      <c r="E2228" s="131">
        <f>SUM(E2229:E2231)</f>
        <v>6900</v>
      </c>
      <c r="F2228" s="131">
        <f>SUM(F2229:F2231)</f>
        <v>98</v>
      </c>
      <c r="G2228" s="131">
        <f>SUM(G2229:G2231)</f>
        <v>6802</v>
      </c>
      <c r="H2228" s="132"/>
    </row>
    <row r="2229" spans="1:8" s="13" customFormat="1" ht="12.75" hidden="1" outlineLevel="1">
      <c r="A2229" s="25"/>
      <c r="B2229" s="301" t="s">
        <v>260</v>
      </c>
      <c r="C2229" s="189"/>
      <c r="D2229" s="224">
        <v>100</v>
      </c>
      <c r="E2229" s="224">
        <v>98</v>
      </c>
      <c r="F2229" s="224">
        <v>98</v>
      </c>
      <c r="G2229" s="224"/>
      <c r="H2229" s="262" t="s">
        <v>782</v>
      </c>
    </row>
    <row r="2230" spans="1:8" s="13" customFormat="1" ht="12.75" hidden="1" outlineLevel="1">
      <c r="A2230" s="25"/>
      <c r="B2230" s="539"/>
      <c r="C2230" s="189"/>
      <c r="D2230" s="224">
        <v>1900</v>
      </c>
      <c r="E2230" s="224">
        <v>1867</v>
      </c>
      <c r="F2230" s="224"/>
      <c r="G2230" s="224">
        <v>1867</v>
      </c>
      <c r="H2230" s="262" t="s">
        <v>783</v>
      </c>
    </row>
    <row r="2231" spans="1:8" s="13" customFormat="1" ht="12.75" hidden="1" outlineLevel="1">
      <c r="A2231" s="38"/>
      <c r="B2231" s="540"/>
      <c r="C2231" s="128"/>
      <c r="D2231" s="259">
        <v>5000</v>
      </c>
      <c r="E2231" s="259">
        <v>4935</v>
      </c>
      <c r="F2231" s="259"/>
      <c r="G2231" s="259">
        <v>4935</v>
      </c>
      <c r="H2231" s="130" t="s">
        <v>784</v>
      </c>
    </row>
    <row r="2232" spans="1:8" s="13" customFormat="1" ht="12.75" collapsed="1">
      <c r="A2232" s="19" t="s">
        <v>261</v>
      </c>
      <c r="B2232" s="134" t="s">
        <v>62</v>
      </c>
      <c r="C2232" s="30"/>
      <c r="D2232" s="185">
        <f>SUM(D2233:D2235)</f>
        <v>1219</v>
      </c>
      <c r="E2232" s="185">
        <f>SUM(E2233:E2235)</f>
        <v>1217</v>
      </c>
      <c r="F2232" s="185">
        <f>SUM(F2233:F2235)</f>
        <v>1217</v>
      </c>
      <c r="G2232" s="185">
        <f>SUM(G2233:G2235)</f>
        <v>0</v>
      </c>
      <c r="H2232" s="200"/>
    </row>
    <row r="2233" spans="1:8" s="13" customFormat="1" ht="12.75" hidden="1" outlineLevel="1">
      <c r="A2233" s="25"/>
      <c r="B2233" s="153" t="s">
        <v>168</v>
      </c>
      <c r="C2233" s="27" t="s">
        <v>393</v>
      </c>
      <c r="D2233" s="154">
        <v>200</v>
      </c>
      <c r="E2233" s="154">
        <v>198</v>
      </c>
      <c r="F2233" s="154">
        <v>198</v>
      </c>
      <c r="G2233" s="154"/>
      <c r="H2233" s="155">
        <v>0.4</v>
      </c>
    </row>
    <row r="2234" spans="1:8" s="13" customFormat="1" ht="12.75" hidden="1" outlineLevel="1">
      <c r="A2234" s="25"/>
      <c r="B2234" s="246"/>
      <c r="C2234" s="27"/>
      <c r="D2234" s="154"/>
      <c r="E2234" s="154"/>
      <c r="F2234" s="154"/>
      <c r="G2234" s="154"/>
      <c r="H2234" s="155"/>
    </row>
    <row r="2235" spans="1:8" s="13" customFormat="1" ht="12.75" hidden="1" outlineLevel="1">
      <c r="A2235" s="38"/>
      <c r="B2235" s="502" t="s">
        <v>180</v>
      </c>
      <c r="C2235" s="40" t="s">
        <v>403</v>
      </c>
      <c r="D2235" s="157">
        <v>1019</v>
      </c>
      <c r="E2235" s="157">
        <v>1019</v>
      </c>
      <c r="F2235" s="157">
        <v>1019</v>
      </c>
      <c r="G2235" s="157" t="s">
        <v>1</v>
      </c>
      <c r="H2235" s="158">
        <v>2</v>
      </c>
    </row>
    <row r="2236" spans="1:8" s="13" customFormat="1" ht="12.75" collapsed="1">
      <c r="A2236" s="19" t="s">
        <v>262</v>
      </c>
      <c r="B2236" s="20" t="s">
        <v>40</v>
      </c>
      <c r="C2236" s="60"/>
      <c r="D2236" s="131">
        <f>SUM(D2237:D2250)</f>
        <v>29526</v>
      </c>
      <c r="E2236" s="131">
        <f>SUM(E2237:E2250)</f>
        <v>19279</v>
      </c>
      <c r="F2236" s="131">
        <f>SUM(F2237:F2250)</f>
        <v>12775</v>
      </c>
      <c r="G2236" s="131">
        <f>SUM(G2237:G2250)</f>
        <v>262</v>
      </c>
      <c r="H2236" s="132"/>
    </row>
    <row r="2237" spans="1:8" s="13" customFormat="1" ht="12.75" hidden="1" outlineLevel="1">
      <c r="A2237" s="25"/>
      <c r="B2237" s="196" t="s">
        <v>168</v>
      </c>
      <c r="C2237" s="541" t="s">
        <v>396</v>
      </c>
      <c r="D2237" s="224">
        <v>240</v>
      </c>
      <c r="E2237" s="224">
        <v>230</v>
      </c>
      <c r="F2237" s="224">
        <v>230</v>
      </c>
      <c r="G2237" s="279"/>
      <c r="H2237" s="262">
        <v>0.35</v>
      </c>
    </row>
    <row r="2238" spans="1:8" s="13" customFormat="1" ht="12.75" hidden="1" outlineLevel="1">
      <c r="A2238" s="25"/>
      <c r="B2238" s="43"/>
      <c r="C2238" s="27" t="s">
        <v>365</v>
      </c>
      <c r="D2238" s="224">
        <v>500</v>
      </c>
      <c r="E2238" s="224">
        <v>485</v>
      </c>
      <c r="F2238" s="224">
        <v>485</v>
      </c>
      <c r="G2238" s="279"/>
      <c r="H2238" s="262">
        <v>0.5</v>
      </c>
    </row>
    <row r="2239" spans="1:8" s="13" customFormat="1" ht="12.75" hidden="1" outlineLevel="1">
      <c r="A2239" s="25"/>
      <c r="B2239" s="43"/>
      <c r="C2239" s="27" t="s">
        <v>367</v>
      </c>
      <c r="D2239" s="224">
        <v>8000</v>
      </c>
      <c r="E2239" s="224">
        <v>4639</v>
      </c>
      <c r="F2239" s="224"/>
      <c r="G2239" s="279"/>
      <c r="H2239" s="262">
        <v>1.9</v>
      </c>
    </row>
    <row r="2240" spans="1:8" s="13" customFormat="1" ht="12.75" hidden="1" outlineLevel="1">
      <c r="A2240" s="25"/>
      <c r="B2240" s="208" t="s">
        <v>194</v>
      </c>
      <c r="C2240" s="27" t="s">
        <v>471</v>
      </c>
      <c r="D2240" s="224">
        <v>102</v>
      </c>
      <c r="E2240" s="224">
        <v>34</v>
      </c>
      <c r="F2240" s="224">
        <v>26</v>
      </c>
      <c r="G2240" s="279">
        <v>0</v>
      </c>
      <c r="H2240" s="262">
        <v>0</v>
      </c>
    </row>
    <row r="2241" spans="1:8" s="13" customFormat="1" ht="12.75" hidden="1" outlineLevel="1">
      <c r="A2241" s="25"/>
      <c r="B2241" s="246" t="s">
        <v>260</v>
      </c>
      <c r="C2241" s="27" t="s">
        <v>406</v>
      </c>
      <c r="D2241" s="154">
        <v>4166</v>
      </c>
      <c r="E2241" s="154">
        <v>262</v>
      </c>
      <c r="F2241" s="154"/>
      <c r="G2241" s="154">
        <v>262</v>
      </c>
      <c r="H2241" s="155">
        <v>4</v>
      </c>
    </row>
    <row r="2242" spans="1:8" s="13" customFormat="1" ht="12.75" hidden="1" outlineLevel="1">
      <c r="A2242" s="25"/>
      <c r="B2242" s="246"/>
      <c r="C2242" s="27" t="s">
        <v>365</v>
      </c>
      <c r="D2242" s="154">
        <v>1012</v>
      </c>
      <c r="E2242" s="154">
        <v>897</v>
      </c>
      <c r="F2242" s="154">
        <v>882</v>
      </c>
      <c r="G2242" s="154"/>
      <c r="H2242" s="190">
        <v>1.7936454849498327</v>
      </c>
    </row>
    <row r="2243" spans="1:8" s="13" customFormat="1" ht="12.75" hidden="1" outlineLevel="1">
      <c r="A2243" s="25"/>
      <c r="B2243" s="246"/>
      <c r="C2243" s="27" t="s">
        <v>401</v>
      </c>
      <c r="D2243" s="154">
        <v>135</v>
      </c>
      <c r="E2243" s="154">
        <v>135</v>
      </c>
      <c r="F2243" s="154">
        <v>135</v>
      </c>
      <c r="G2243" s="154"/>
      <c r="H2243" s="155">
        <v>1.6</v>
      </c>
    </row>
    <row r="2244" spans="1:8" s="13" customFormat="1" ht="12.75" hidden="1" outlineLevel="1">
      <c r="A2244" s="25"/>
      <c r="B2244" s="145" t="s">
        <v>248</v>
      </c>
      <c r="C2244" s="27" t="s">
        <v>366</v>
      </c>
      <c r="D2244" s="154">
        <v>2450</v>
      </c>
      <c r="E2244" s="154">
        <v>1580</v>
      </c>
      <c r="F2244" s="154">
        <v>0</v>
      </c>
      <c r="G2244" s="154">
        <v>0</v>
      </c>
      <c r="H2244" s="155">
        <v>0.4</v>
      </c>
    </row>
    <row r="2245" spans="1:8" s="13" customFormat="1" ht="12.75" hidden="1" outlineLevel="1">
      <c r="A2245" s="25"/>
      <c r="B2245" s="246"/>
      <c r="C2245" s="27" t="s">
        <v>367</v>
      </c>
      <c r="D2245" s="154">
        <v>120</v>
      </c>
      <c r="E2245" s="154">
        <v>120</v>
      </c>
      <c r="F2245" s="154">
        <v>120</v>
      </c>
      <c r="G2245" s="154">
        <v>0</v>
      </c>
      <c r="H2245" s="155">
        <v>0.8</v>
      </c>
    </row>
    <row r="2246" spans="1:8" s="13" customFormat="1" ht="12.75" hidden="1" outlineLevel="1">
      <c r="A2246" s="25"/>
      <c r="B2246" s="246"/>
      <c r="C2246" s="27" t="s">
        <v>368</v>
      </c>
      <c r="D2246" s="154">
        <v>2000</v>
      </c>
      <c r="E2246" s="154">
        <v>1146</v>
      </c>
      <c r="F2246" s="154">
        <v>1146</v>
      </c>
      <c r="G2246" s="154">
        <v>0</v>
      </c>
      <c r="H2246" s="155">
        <v>0.7</v>
      </c>
    </row>
    <row r="2247" spans="1:8" s="13" customFormat="1" ht="12.75" hidden="1" outlineLevel="1">
      <c r="A2247" s="25"/>
      <c r="B2247" s="212" t="s">
        <v>98</v>
      </c>
      <c r="C2247" s="27" t="s">
        <v>688</v>
      </c>
      <c r="D2247" s="224">
        <v>2011</v>
      </c>
      <c r="E2247" s="224">
        <v>2011</v>
      </c>
      <c r="F2247" s="224">
        <v>2011</v>
      </c>
      <c r="G2247" s="279"/>
      <c r="H2247" s="262">
        <v>0.5</v>
      </c>
    </row>
    <row r="2248" spans="1:8" s="13" customFormat="1" ht="12.75" hidden="1" outlineLevel="1">
      <c r="A2248" s="25"/>
      <c r="B2248" s="43"/>
      <c r="C2248" s="27" t="s">
        <v>665</v>
      </c>
      <c r="D2248" s="224">
        <v>1980</v>
      </c>
      <c r="E2248" s="224">
        <v>1980</v>
      </c>
      <c r="F2248" s="224">
        <v>1980</v>
      </c>
      <c r="G2248" s="279"/>
      <c r="H2248" s="262">
        <v>0.6</v>
      </c>
    </row>
    <row r="2249" spans="1:8" s="13" customFormat="1" ht="12.75" hidden="1" outlineLevel="1">
      <c r="A2249" s="25"/>
      <c r="B2249" s="43"/>
      <c r="C2249" s="27" t="s">
        <v>678</v>
      </c>
      <c r="D2249" s="224">
        <v>810</v>
      </c>
      <c r="E2249" s="224">
        <v>810</v>
      </c>
      <c r="F2249" s="224">
        <v>810</v>
      </c>
      <c r="G2249" s="224"/>
      <c r="H2249" s="225">
        <v>1.2</v>
      </c>
    </row>
    <row r="2250" spans="1:8" s="13" customFormat="1" ht="12.75" hidden="1" outlineLevel="1">
      <c r="A2250" s="38"/>
      <c r="B2250" s="44"/>
      <c r="C2250" s="128" t="s">
        <v>707</v>
      </c>
      <c r="D2250" s="157">
        <v>6000</v>
      </c>
      <c r="E2250" s="157">
        <v>4950</v>
      </c>
      <c r="F2250" s="157">
        <v>4950</v>
      </c>
      <c r="G2250" s="157"/>
      <c r="H2250" s="130">
        <v>1.2</v>
      </c>
    </row>
    <row r="2251" spans="1:8" s="13" customFormat="1" ht="12.75" collapsed="1">
      <c r="A2251" s="19" t="s">
        <v>263</v>
      </c>
      <c r="B2251" s="20" t="s">
        <v>87</v>
      </c>
      <c r="C2251" s="60"/>
      <c r="D2251" s="131">
        <f>SUM(D2252:D2254)</f>
        <v>11109</v>
      </c>
      <c r="E2251" s="131">
        <f>SUM(E2252:E2254)</f>
        <v>5322</v>
      </c>
      <c r="F2251" s="131">
        <f>SUM(F2252:F2254)</f>
        <v>5322</v>
      </c>
      <c r="G2251" s="131">
        <f>SUM(G2252:G2254)</f>
        <v>0</v>
      </c>
      <c r="H2251" s="132"/>
    </row>
    <row r="2252" spans="1:8" s="13" customFormat="1" ht="12.75" hidden="1" outlineLevel="1">
      <c r="A2252" s="25"/>
      <c r="B2252" s="141" t="s">
        <v>180</v>
      </c>
      <c r="C2252" s="27" t="s">
        <v>524</v>
      </c>
      <c r="D2252" s="224">
        <v>10000</v>
      </c>
      <c r="E2252" s="224">
        <v>4243</v>
      </c>
      <c r="F2252" s="224">
        <v>4243</v>
      </c>
      <c r="G2252" s="279"/>
      <c r="H2252" s="262">
        <v>1.5</v>
      </c>
    </row>
    <row r="2253" spans="1:8" s="13" customFormat="1" ht="12.75" hidden="1" outlineLevel="1">
      <c r="A2253" s="25"/>
      <c r="B2253" s="43" t="s">
        <v>260</v>
      </c>
      <c r="C2253" s="27" t="s">
        <v>365</v>
      </c>
      <c r="D2253" s="224">
        <v>1022</v>
      </c>
      <c r="E2253" s="224">
        <v>992</v>
      </c>
      <c r="F2253" s="224">
        <v>992</v>
      </c>
      <c r="G2253" s="279"/>
      <c r="H2253" s="262">
        <v>0.7975806451612903</v>
      </c>
    </row>
    <row r="2254" spans="1:8" s="13" customFormat="1" ht="12.75" hidden="1" outlineLevel="1">
      <c r="A2254" s="38"/>
      <c r="B2254" s="44"/>
      <c r="C2254" s="40" t="s">
        <v>367</v>
      </c>
      <c r="D2254" s="259">
        <v>87</v>
      </c>
      <c r="E2254" s="259">
        <v>87</v>
      </c>
      <c r="F2254" s="259">
        <v>87</v>
      </c>
      <c r="G2254" s="542"/>
      <c r="H2254" s="130">
        <v>0.5</v>
      </c>
    </row>
    <row r="2255" spans="1:8" s="13" customFormat="1" ht="12.75" collapsed="1">
      <c r="A2255" s="36" t="s">
        <v>285</v>
      </c>
      <c r="B2255" s="250" t="s">
        <v>67</v>
      </c>
      <c r="C2255" s="142"/>
      <c r="D2255" s="222">
        <f>SUM(D2256:D2260)</f>
        <v>1415</v>
      </c>
      <c r="E2255" s="222">
        <f>SUM(E2256:E2260)</f>
        <v>341</v>
      </c>
      <c r="F2255" s="222">
        <f>SUM(F2256:F2260)</f>
        <v>286</v>
      </c>
      <c r="G2255" s="222">
        <f>SUM(G2256:G2260)</f>
        <v>5</v>
      </c>
      <c r="H2255" s="223"/>
    </row>
    <row r="2256" spans="1:8" s="13" customFormat="1" ht="12.75" hidden="1" outlineLevel="1">
      <c r="A2256" s="25"/>
      <c r="B2256" s="208" t="s">
        <v>194</v>
      </c>
      <c r="C2256" s="27" t="s">
        <v>517</v>
      </c>
      <c r="D2256" s="429">
        <v>5</v>
      </c>
      <c r="E2256" s="154">
        <v>5</v>
      </c>
      <c r="F2256" s="154">
        <v>0</v>
      </c>
      <c r="G2256" s="154">
        <v>5</v>
      </c>
      <c r="H2256" s="155">
        <v>3</v>
      </c>
    </row>
    <row r="2257" spans="1:8" s="13" customFormat="1" ht="12.75" hidden="1" outlineLevel="1">
      <c r="A2257" s="25"/>
      <c r="B2257" s="543" t="s">
        <v>260</v>
      </c>
      <c r="C2257" s="27" t="s">
        <v>395</v>
      </c>
      <c r="D2257" s="429">
        <v>50</v>
      </c>
      <c r="E2257" s="154">
        <v>40</v>
      </c>
      <c r="F2257" s="154">
        <v>40</v>
      </c>
      <c r="G2257" s="154"/>
      <c r="H2257" s="155">
        <v>2.8</v>
      </c>
    </row>
    <row r="2258" spans="1:8" s="13" customFormat="1" ht="12.75" hidden="1" outlineLevel="1">
      <c r="A2258" s="25"/>
      <c r="B2258" s="523"/>
      <c r="C2258" s="27" t="s">
        <v>395</v>
      </c>
      <c r="D2258" s="429">
        <v>220</v>
      </c>
      <c r="E2258" s="154">
        <v>140</v>
      </c>
      <c r="F2258" s="154">
        <v>140</v>
      </c>
      <c r="G2258" s="154"/>
      <c r="H2258" s="155">
        <v>3</v>
      </c>
    </row>
    <row r="2259" spans="1:8" s="13" customFormat="1" ht="12.75" hidden="1" outlineLevel="1">
      <c r="A2259" s="25"/>
      <c r="B2259" s="50" t="s">
        <v>248</v>
      </c>
      <c r="C2259" s="27" t="s">
        <v>389</v>
      </c>
      <c r="D2259" s="429">
        <v>1000</v>
      </c>
      <c r="E2259" s="154">
        <v>50</v>
      </c>
      <c r="F2259" s="154">
        <v>0</v>
      </c>
      <c r="G2259" s="154">
        <v>0</v>
      </c>
      <c r="H2259" s="155">
        <v>35</v>
      </c>
    </row>
    <row r="2260" spans="1:8" s="13" customFormat="1" ht="12.75" hidden="1" outlineLevel="1">
      <c r="A2260" s="49"/>
      <c r="B2260" s="306" t="s">
        <v>98</v>
      </c>
      <c r="C2260" s="51" t="s">
        <v>692</v>
      </c>
      <c r="D2260" s="544">
        <v>140</v>
      </c>
      <c r="E2260" s="198">
        <v>106</v>
      </c>
      <c r="F2260" s="198">
        <v>106</v>
      </c>
      <c r="G2260" s="198"/>
      <c r="H2260" s="211">
        <v>0.6</v>
      </c>
    </row>
    <row r="2261" spans="1:8" s="13" customFormat="1" ht="12.75" collapsed="1">
      <c r="A2261" s="19" t="s">
        <v>286</v>
      </c>
      <c r="B2261" s="20" t="s">
        <v>104</v>
      </c>
      <c r="C2261" s="30"/>
      <c r="D2261" s="281">
        <f>SUM(D2262:D2264)</f>
        <v>7997</v>
      </c>
      <c r="E2261" s="281">
        <f>SUM(E2262:E2264)</f>
        <v>4073</v>
      </c>
      <c r="F2261" s="281">
        <f>SUM(F2262:F2264)</f>
        <v>559</v>
      </c>
      <c r="G2261" s="281">
        <f>SUM(G2262:G2264)</f>
        <v>3514</v>
      </c>
      <c r="H2261" s="282"/>
    </row>
    <row r="2262" spans="1:8" s="13" customFormat="1" ht="12.75" hidden="1" outlineLevel="1">
      <c r="A2262" s="25"/>
      <c r="B2262" s="196" t="s">
        <v>168</v>
      </c>
      <c r="C2262" s="27" t="s">
        <v>406</v>
      </c>
      <c r="D2262" s="224">
        <v>7400</v>
      </c>
      <c r="E2262" s="224">
        <v>3514</v>
      </c>
      <c r="F2262" s="224"/>
      <c r="G2262" s="224">
        <v>3514</v>
      </c>
      <c r="H2262" s="225">
        <v>3</v>
      </c>
    </row>
    <row r="2263" spans="1:8" s="13" customFormat="1" ht="12.75" hidden="1" outlineLevel="1">
      <c r="A2263" s="25"/>
      <c r="B2263" s="26" t="s">
        <v>248</v>
      </c>
      <c r="C2263" s="27" t="s">
        <v>394</v>
      </c>
      <c r="D2263" s="224">
        <v>597</v>
      </c>
      <c r="E2263" s="224">
        <v>516</v>
      </c>
      <c r="F2263" s="224">
        <v>516</v>
      </c>
      <c r="G2263" s="224">
        <v>0</v>
      </c>
      <c r="H2263" s="225" t="s">
        <v>612</v>
      </c>
    </row>
    <row r="2264" spans="1:8" s="13" customFormat="1" ht="12.75" hidden="1" outlineLevel="1">
      <c r="A2264" s="38"/>
      <c r="B2264" s="44"/>
      <c r="C2264" s="40" t="s">
        <v>611</v>
      </c>
      <c r="D2264" s="259">
        <v>0</v>
      </c>
      <c r="E2264" s="259">
        <v>43</v>
      </c>
      <c r="F2264" s="259">
        <v>43</v>
      </c>
      <c r="G2264" s="259">
        <v>0</v>
      </c>
      <c r="H2264" s="260">
        <v>1.5</v>
      </c>
    </row>
    <row r="2265" spans="1:8" s="13" customFormat="1" ht="12.75" collapsed="1">
      <c r="A2265" s="36" t="s">
        <v>287</v>
      </c>
      <c r="B2265" s="37" t="s">
        <v>42</v>
      </c>
      <c r="C2265" s="142"/>
      <c r="D2265" s="422">
        <f>SUM(D2266:D2305)</f>
        <v>49023</v>
      </c>
      <c r="E2265" s="422">
        <f>SUM(E2266:E2305)</f>
        <v>35341</v>
      </c>
      <c r="F2265" s="422">
        <f>SUM(F2266:F2305)</f>
        <v>20432</v>
      </c>
      <c r="G2265" s="422">
        <f>SUM(G2266:G2305)</f>
        <v>795</v>
      </c>
      <c r="H2265" s="223"/>
    </row>
    <row r="2266" spans="1:8" s="13" customFormat="1" ht="12.75" hidden="1" outlineLevel="1">
      <c r="A2266" s="25"/>
      <c r="B2266" s="196" t="s">
        <v>168</v>
      </c>
      <c r="C2266" s="27" t="s">
        <v>383</v>
      </c>
      <c r="D2266" s="429">
        <v>500</v>
      </c>
      <c r="E2266" s="154">
        <v>464</v>
      </c>
      <c r="F2266" s="154">
        <v>464</v>
      </c>
      <c r="G2266" s="154"/>
      <c r="H2266" s="155" t="s">
        <v>386</v>
      </c>
    </row>
    <row r="2267" spans="1:8" s="13" customFormat="1" ht="12.75" hidden="1" outlineLevel="1">
      <c r="A2267" s="25"/>
      <c r="B2267" s="43"/>
      <c r="C2267" s="27" t="s">
        <v>372</v>
      </c>
      <c r="D2267" s="429">
        <v>2600</v>
      </c>
      <c r="E2267" s="154">
        <v>701</v>
      </c>
      <c r="F2267" s="154"/>
      <c r="G2267" s="154"/>
      <c r="H2267" s="155">
        <v>0.05</v>
      </c>
    </row>
    <row r="2268" spans="1:8" s="13" customFormat="1" ht="12.75" hidden="1" outlineLevel="1">
      <c r="A2268" s="25"/>
      <c r="B2268" s="43"/>
      <c r="C2268" s="27" t="s">
        <v>396</v>
      </c>
      <c r="D2268" s="429">
        <v>2500</v>
      </c>
      <c r="E2268" s="154">
        <v>2100</v>
      </c>
      <c r="F2268" s="154"/>
      <c r="G2268" s="154"/>
      <c r="H2268" s="155">
        <v>0.5</v>
      </c>
    </row>
    <row r="2269" spans="1:8" s="13" customFormat="1" ht="12.75" hidden="1" outlineLevel="1">
      <c r="A2269" s="25"/>
      <c r="B2269" s="43"/>
      <c r="C2269" s="27" t="s">
        <v>393</v>
      </c>
      <c r="D2269" s="429">
        <v>2000</v>
      </c>
      <c r="E2269" s="154">
        <v>350</v>
      </c>
      <c r="F2269" s="154"/>
      <c r="G2269" s="154"/>
      <c r="H2269" s="155">
        <v>0.1</v>
      </c>
    </row>
    <row r="2270" spans="1:8" s="13" customFormat="1" ht="12.75" hidden="1" outlineLevel="1">
      <c r="A2270" s="25"/>
      <c r="B2270" s="43"/>
      <c r="C2270" s="27" t="s">
        <v>374</v>
      </c>
      <c r="D2270" s="429">
        <v>433</v>
      </c>
      <c r="E2270" s="154">
        <v>433</v>
      </c>
      <c r="F2270" s="154">
        <v>430</v>
      </c>
      <c r="G2270" s="154"/>
      <c r="H2270" s="155">
        <v>0.4</v>
      </c>
    </row>
    <row r="2271" spans="1:8" s="13" customFormat="1" ht="12.75" hidden="1" outlineLevel="1">
      <c r="A2271" s="25"/>
      <c r="B2271" s="43"/>
      <c r="C2271" s="27" t="s">
        <v>368</v>
      </c>
      <c r="D2271" s="429">
        <v>317</v>
      </c>
      <c r="E2271" s="154">
        <v>317</v>
      </c>
      <c r="F2271" s="154">
        <v>314</v>
      </c>
      <c r="G2271" s="154"/>
      <c r="H2271" s="155">
        <v>0.4</v>
      </c>
    </row>
    <row r="2272" spans="1:8" s="13" customFormat="1" ht="12.75" hidden="1" outlineLevel="1">
      <c r="A2272" s="25"/>
      <c r="B2272" s="43"/>
      <c r="C2272" s="27" t="s">
        <v>415</v>
      </c>
      <c r="D2272" s="429">
        <v>2646</v>
      </c>
      <c r="E2272" s="154">
        <v>2646</v>
      </c>
      <c r="F2272" s="154"/>
      <c r="G2272" s="154"/>
      <c r="H2272" s="155">
        <v>1.1</v>
      </c>
    </row>
    <row r="2273" spans="1:8" s="13" customFormat="1" ht="12.75" hidden="1" outlineLevel="1">
      <c r="A2273" s="25"/>
      <c r="B2273" s="43"/>
      <c r="C2273" s="27" t="s">
        <v>415</v>
      </c>
      <c r="D2273" s="429">
        <v>540</v>
      </c>
      <c r="E2273" s="154">
        <v>340</v>
      </c>
      <c r="F2273" s="154"/>
      <c r="G2273" s="154"/>
      <c r="H2273" s="155">
        <v>1.5</v>
      </c>
    </row>
    <row r="2274" spans="1:8" s="13" customFormat="1" ht="12.75" hidden="1" outlineLevel="1">
      <c r="A2274" s="25"/>
      <c r="B2274" s="43"/>
      <c r="C2274" s="27" t="s">
        <v>415</v>
      </c>
      <c r="D2274" s="429">
        <v>1634</v>
      </c>
      <c r="E2274" s="154">
        <v>655</v>
      </c>
      <c r="F2274" s="154"/>
      <c r="G2274" s="154"/>
      <c r="H2274" s="155">
        <v>0.95</v>
      </c>
    </row>
    <row r="2275" spans="1:8" s="13" customFormat="1" ht="12.75" hidden="1" outlineLevel="1">
      <c r="A2275" s="25"/>
      <c r="B2275" s="43"/>
      <c r="C2275" s="27" t="s">
        <v>401</v>
      </c>
      <c r="D2275" s="429">
        <v>3845</v>
      </c>
      <c r="E2275" s="154">
        <v>3750</v>
      </c>
      <c r="F2275" s="154"/>
      <c r="G2275" s="154"/>
      <c r="H2275" s="155">
        <v>0.6</v>
      </c>
    </row>
    <row r="2276" spans="1:8" s="13" customFormat="1" ht="12.75" hidden="1" outlineLevel="1">
      <c r="A2276" s="25"/>
      <c r="B2276" s="43"/>
      <c r="C2276" s="27" t="s">
        <v>383</v>
      </c>
      <c r="D2276" s="429">
        <v>674</v>
      </c>
      <c r="E2276" s="154">
        <v>400</v>
      </c>
      <c r="F2276" s="154"/>
      <c r="G2276" s="154"/>
      <c r="H2276" s="155">
        <v>0.6</v>
      </c>
    </row>
    <row r="2277" spans="1:8" s="13" customFormat="1" ht="12.75" hidden="1" outlineLevel="1">
      <c r="A2277" s="25"/>
      <c r="B2277" s="43"/>
      <c r="C2277" s="27" t="s">
        <v>415</v>
      </c>
      <c r="D2277" s="429">
        <v>5000</v>
      </c>
      <c r="E2277" s="154">
        <v>3748</v>
      </c>
      <c r="F2277" s="154">
        <v>3748</v>
      </c>
      <c r="G2277" s="154"/>
      <c r="H2277" s="155">
        <v>1.6</v>
      </c>
    </row>
    <row r="2278" spans="1:8" s="13" customFormat="1" ht="12.75" hidden="1" outlineLevel="1">
      <c r="A2278" s="25"/>
      <c r="B2278" s="43"/>
      <c r="C2278" s="27" t="s">
        <v>468</v>
      </c>
      <c r="D2278" s="429">
        <v>1580</v>
      </c>
      <c r="E2278" s="154">
        <v>816</v>
      </c>
      <c r="F2278" s="154">
        <v>447</v>
      </c>
      <c r="G2278" s="154"/>
      <c r="H2278" s="155">
        <v>1.2</v>
      </c>
    </row>
    <row r="2279" spans="1:8" s="13" customFormat="1" ht="12.75" hidden="1" outlineLevel="1">
      <c r="A2279" s="25"/>
      <c r="B2279" s="43"/>
      <c r="C2279" s="27" t="s">
        <v>415</v>
      </c>
      <c r="D2279" s="429">
        <v>1900</v>
      </c>
      <c r="E2279" s="154">
        <v>1338</v>
      </c>
      <c r="F2279" s="154">
        <v>1338</v>
      </c>
      <c r="G2279" s="154"/>
      <c r="H2279" s="155">
        <v>1.5</v>
      </c>
    </row>
    <row r="2280" spans="1:8" s="13" customFormat="1" ht="12.75" hidden="1" outlineLevel="1">
      <c r="A2280" s="25"/>
      <c r="B2280" s="141" t="s">
        <v>180</v>
      </c>
      <c r="C2280" s="27" t="s">
        <v>403</v>
      </c>
      <c r="D2280" s="429">
        <v>1944</v>
      </c>
      <c r="E2280" s="154">
        <v>1944</v>
      </c>
      <c r="F2280" s="154">
        <v>1944</v>
      </c>
      <c r="G2280" s="154"/>
      <c r="H2280" s="155">
        <v>1.5</v>
      </c>
    </row>
    <row r="2281" spans="1:8" s="13" customFormat="1" ht="12.75" hidden="1" outlineLevel="1">
      <c r="A2281" s="25"/>
      <c r="B2281" s="43"/>
      <c r="C2281" s="27" t="s">
        <v>414</v>
      </c>
      <c r="D2281" s="429">
        <v>800</v>
      </c>
      <c r="E2281" s="154">
        <v>800</v>
      </c>
      <c r="F2281" s="154">
        <v>800</v>
      </c>
      <c r="G2281" s="154"/>
      <c r="H2281" s="155">
        <v>0.4</v>
      </c>
    </row>
    <row r="2282" spans="1:8" s="13" customFormat="1" ht="12.75" hidden="1" outlineLevel="1">
      <c r="A2282" s="25"/>
      <c r="B2282" s="208" t="s">
        <v>194</v>
      </c>
      <c r="C2282" s="27" t="s">
        <v>396</v>
      </c>
      <c r="D2282" s="429">
        <v>738</v>
      </c>
      <c r="E2282" s="154">
        <v>647</v>
      </c>
      <c r="F2282" s="154">
        <v>647</v>
      </c>
      <c r="G2282" s="154">
        <v>0</v>
      </c>
      <c r="H2282" s="155">
        <v>0.45</v>
      </c>
    </row>
    <row r="2283" spans="1:8" s="13" customFormat="1" ht="12.75" hidden="1" outlineLevel="1">
      <c r="A2283" s="25"/>
      <c r="B2283" s="43"/>
      <c r="C2283" s="27" t="s">
        <v>468</v>
      </c>
      <c r="D2283" s="429">
        <v>1999</v>
      </c>
      <c r="E2283" s="154">
        <v>1542</v>
      </c>
      <c r="F2283" s="154">
        <v>1542</v>
      </c>
      <c r="G2283" s="154">
        <v>0</v>
      </c>
      <c r="H2283" s="155">
        <v>1.25</v>
      </c>
    </row>
    <row r="2284" spans="1:8" s="13" customFormat="1" ht="12.75" hidden="1" outlineLevel="1">
      <c r="A2284" s="25"/>
      <c r="B2284" s="43" t="s">
        <v>260</v>
      </c>
      <c r="C2284" s="27" t="s">
        <v>382</v>
      </c>
      <c r="D2284" s="429">
        <v>2520</v>
      </c>
      <c r="E2284" s="154">
        <v>1500</v>
      </c>
      <c r="F2284" s="154"/>
      <c r="G2284" s="154">
        <v>0</v>
      </c>
      <c r="H2284" s="155">
        <v>0.2</v>
      </c>
    </row>
    <row r="2285" spans="1:8" s="13" customFormat="1" ht="12.75" hidden="1" outlineLevel="1">
      <c r="A2285" s="25"/>
      <c r="B2285" s="43"/>
      <c r="C2285" s="27" t="s">
        <v>406</v>
      </c>
      <c r="D2285" s="429">
        <v>2000</v>
      </c>
      <c r="E2285" s="154">
        <v>947</v>
      </c>
      <c r="F2285" s="154">
        <v>887</v>
      </c>
      <c r="G2285" s="154"/>
      <c r="H2285" s="155">
        <v>1</v>
      </c>
    </row>
    <row r="2286" spans="1:8" s="13" customFormat="1" ht="12.75" hidden="1" outlineLevel="1">
      <c r="A2286" s="25"/>
      <c r="B2286" s="43"/>
      <c r="C2286" s="27" t="s">
        <v>373</v>
      </c>
      <c r="D2286" s="429">
        <v>713</v>
      </c>
      <c r="E2286" s="154">
        <v>713</v>
      </c>
      <c r="F2286" s="154">
        <v>713</v>
      </c>
      <c r="G2286" s="154"/>
      <c r="H2286" s="155">
        <v>1</v>
      </c>
    </row>
    <row r="2287" spans="1:8" s="13" customFormat="1" ht="12.75" hidden="1" outlineLevel="1">
      <c r="A2287" s="25"/>
      <c r="B2287" s="43"/>
      <c r="C2287" s="27" t="s">
        <v>396</v>
      </c>
      <c r="D2287" s="429">
        <v>1900</v>
      </c>
      <c r="E2287" s="154">
        <v>1900</v>
      </c>
      <c r="F2287" s="154">
        <v>1900</v>
      </c>
      <c r="G2287" s="154"/>
      <c r="H2287" s="155">
        <v>0.8</v>
      </c>
    </row>
    <row r="2288" spans="1:8" s="13" customFormat="1" ht="12.75" hidden="1" outlineLevel="1">
      <c r="A2288" s="25"/>
      <c r="B2288" s="43"/>
      <c r="C2288" s="27" t="s">
        <v>365</v>
      </c>
      <c r="D2288" s="429">
        <v>300</v>
      </c>
      <c r="E2288" s="154">
        <v>124</v>
      </c>
      <c r="F2288" s="154">
        <v>124</v>
      </c>
      <c r="G2288" s="154"/>
      <c r="H2288" s="155">
        <v>0.6</v>
      </c>
    </row>
    <row r="2289" spans="1:8" s="13" customFormat="1" ht="12.75" hidden="1" outlineLevel="1">
      <c r="A2289" s="25"/>
      <c r="B2289" s="43"/>
      <c r="C2289" s="27" t="s">
        <v>365</v>
      </c>
      <c r="D2289" s="429">
        <v>1000</v>
      </c>
      <c r="E2289" s="154">
        <v>230</v>
      </c>
      <c r="F2289" s="154">
        <v>200</v>
      </c>
      <c r="G2289" s="154"/>
      <c r="H2289" s="155">
        <v>0.6</v>
      </c>
    </row>
    <row r="2290" spans="1:8" s="13" customFormat="1" ht="12.75" hidden="1" outlineLevel="1">
      <c r="A2290" s="25"/>
      <c r="B2290" s="43"/>
      <c r="C2290" s="27" t="s">
        <v>395</v>
      </c>
      <c r="D2290" s="429">
        <v>80</v>
      </c>
      <c r="E2290" s="154">
        <v>60</v>
      </c>
      <c r="F2290" s="154">
        <v>60</v>
      </c>
      <c r="G2290" s="154"/>
      <c r="H2290" s="155">
        <v>2.5</v>
      </c>
    </row>
    <row r="2291" spans="1:8" s="13" customFormat="1" ht="12.75" hidden="1" outlineLevel="1">
      <c r="A2291" s="25"/>
      <c r="B2291" s="43"/>
      <c r="C2291" s="27" t="s">
        <v>395</v>
      </c>
      <c r="D2291" s="429">
        <v>30</v>
      </c>
      <c r="E2291" s="154">
        <v>30</v>
      </c>
      <c r="F2291" s="154">
        <v>30</v>
      </c>
      <c r="G2291" s="154"/>
      <c r="H2291" s="155">
        <v>3</v>
      </c>
    </row>
    <row r="2292" spans="1:8" s="13" customFormat="1" ht="12.75" hidden="1" outlineLevel="1">
      <c r="A2292" s="25"/>
      <c r="B2292" s="43"/>
      <c r="C2292" s="27" t="s">
        <v>785</v>
      </c>
      <c r="D2292" s="429">
        <v>715</v>
      </c>
      <c r="E2292" s="154">
        <v>715</v>
      </c>
      <c r="F2292" s="154">
        <v>715</v>
      </c>
      <c r="G2292" s="154"/>
      <c r="H2292" s="155" t="s">
        <v>785</v>
      </c>
    </row>
    <row r="2293" spans="1:8" s="13" customFormat="1" ht="12.75" hidden="1" outlineLevel="1">
      <c r="A2293" s="25"/>
      <c r="B2293" s="43"/>
      <c r="C2293" s="27" t="s">
        <v>786</v>
      </c>
      <c r="D2293" s="429">
        <v>130</v>
      </c>
      <c r="E2293" s="154">
        <v>130</v>
      </c>
      <c r="F2293" s="154"/>
      <c r="G2293" s="154">
        <v>30</v>
      </c>
      <c r="H2293" s="155" t="s">
        <v>786</v>
      </c>
    </row>
    <row r="2294" spans="1:8" s="13" customFormat="1" ht="12.75" hidden="1" outlineLevel="1">
      <c r="A2294" s="25"/>
      <c r="B2294" s="43"/>
      <c r="C2294" s="27" t="s">
        <v>373</v>
      </c>
      <c r="D2294" s="429">
        <v>0</v>
      </c>
      <c r="E2294" s="154">
        <v>0</v>
      </c>
      <c r="F2294" s="154"/>
      <c r="G2294" s="154"/>
      <c r="H2294" s="155"/>
    </row>
    <row r="2295" spans="1:8" s="13" customFormat="1" ht="12.75" hidden="1" outlineLevel="1">
      <c r="A2295" s="25"/>
      <c r="B2295" s="43"/>
      <c r="C2295" s="27" t="s">
        <v>364</v>
      </c>
      <c r="D2295" s="429">
        <v>300</v>
      </c>
      <c r="E2295" s="154">
        <v>300</v>
      </c>
      <c r="F2295" s="154"/>
      <c r="G2295" s="154"/>
      <c r="H2295" s="155">
        <v>1</v>
      </c>
    </row>
    <row r="2296" spans="1:8" s="13" customFormat="1" ht="12.75" hidden="1" outlineLevel="1">
      <c r="A2296" s="25"/>
      <c r="B2296" s="43"/>
      <c r="C2296" s="27" t="s">
        <v>471</v>
      </c>
      <c r="D2296" s="429">
        <v>394</v>
      </c>
      <c r="E2296" s="154">
        <v>394</v>
      </c>
      <c r="F2296" s="154"/>
      <c r="G2296" s="154"/>
      <c r="H2296" s="155">
        <v>0.6</v>
      </c>
    </row>
    <row r="2297" spans="1:8" s="13" customFormat="1" ht="12.75" hidden="1" outlineLevel="1">
      <c r="A2297" s="25"/>
      <c r="B2297" s="43"/>
      <c r="C2297" s="27" t="s">
        <v>534</v>
      </c>
      <c r="D2297" s="429">
        <v>572</v>
      </c>
      <c r="E2297" s="154">
        <v>572</v>
      </c>
      <c r="F2297" s="154">
        <v>572</v>
      </c>
      <c r="G2297" s="154"/>
      <c r="H2297" s="155">
        <v>0.6</v>
      </c>
    </row>
    <row r="2298" spans="1:8" s="13" customFormat="1" ht="12.75" hidden="1" outlineLevel="1">
      <c r="A2298" s="25"/>
      <c r="B2298" s="26" t="s">
        <v>248</v>
      </c>
      <c r="C2298" s="27" t="s">
        <v>385</v>
      </c>
      <c r="D2298" s="429">
        <v>500</v>
      </c>
      <c r="E2298" s="154">
        <v>413</v>
      </c>
      <c r="F2298" s="154">
        <v>0</v>
      </c>
      <c r="G2298" s="154">
        <v>0</v>
      </c>
      <c r="H2298" s="155">
        <v>0.35</v>
      </c>
    </row>
    <row r="2299" spans="1:8" s="13" customFormat="1" ht="12.75" hidden="1" outlineLevel="1">
      <c r="A2299" s="25"/>
      <c r="B2299" s="43"/>
      <c r="C2299" s="27" t="s">
        <v>610</v>
      </c>
      <c r="D2299" s="429">
        <v>0</v>
      </c>
      <c r="E2299" s="154">
        <v>576</v>
      </c>
      <c r="F2299" s="154">
        <v>576</v>
      </c>
      <c r="G2299" s="154">
        <v>0</v>
      </c>
      <c r="H2299" s="155">
        <v>1.5</v>
      </c>
    </row>
    <row r="2300" spans="1:8" s="13" customFormat="1" ht="12.75" hidden="1" outlineLevel="1">
      <c r="A2300" s="25"/>
      <c r="B2300" s="43"/>
      <c r="C2300" s="27" t="s">
        <v>611</v>
      </c>
      <c r="D2300" s="429">
        <v>0</v>
      </c>
      <c r="E2300" s="154">
        <v>42</v>
      </c>
      <c r="F2300" s="154">
        <v>42</v>
      </c>
      <c r="G2300" s="154">
        <v>0</v>
      </c>
      <c r="H2300" s="155">
        <v>1.5</v>
      </c>
    </row>
    <row r="2301" spans="1:8" s="13" customFormat="1" ht="12.75" hidden="1" outlineLevel="1">
      <c r="A2301" s="25"/>
      <c r="B2301" s="43"/>
      <c r="C2301" s="27"/>
      <c r="D2301" s="429"/>
      <c r="E2301" s="154"/>
      <c r="F2301" s="154"/>
      <c r="G2301" s="154"/>
      <c r="H2301" s="155"/>
    </row>
    <row r="2302" spans="1:8" s="13" customFormat="1" ht="12.75" hidden="1" outlineLevel="1">
      <c r="A2302" s="25"/>
      <c r="B2302" s="212" t="s">
        <v>98</v>
      </c>
      <c r="C2302" s="189" t="s">
        <v>678</v>
      </c>
      <c r="D2302" s="328">
        <v>150</v>
      </c>
      <c r="E2302" s="154">
        <v>100</v>
      </c>
      <c r="F2302" s="154">
        <v>100</v>
      </c>
      <c r="G2302" s="154"/>
      <c r="H2302" s="155">
        <v>1.25</v>
      </c>
    </row>
    <row r="2303" spans="1:8" s="13" customFormat="1" ht="12.75" hidden="1" outlineLevel="1">
      <c r="A2303" s="25"/>
      <c r="B2303" s="43"/>
      <c r="C2303" s="189" t="s">
        <v>678</v>
      </c>
      <c r="D2303" s="328">
        <v>889</v>
      </c>
      <c r="E2303" s="328">
        <v>889</v>
      </c>
      <c r="F2303" s="328">
        <v>889</v>
      </c>
      <c r="G2303" s="224"/>
      <c r="H2303" s="262">
        <v>0.5</v>
      </c>
    </row>
    <row r="2304" spans="1:8" s="13" customFormat="1" ht="12.75" hidden="1" outlineLevel="1">
      <c r="A2304" s="25"/>
      <c r="B2304" s="43"/>
      <c r="C2304" s="189" t="s">
        <v>698</v>
      </c>
      <c r="D2304" s="429">
        <v>980</v>
      </c>
      <c r="E2304" s="429">
        <v>765</v>
      </c>
      <c r="F2304" s="429"/>
      <c r="G2304" s="545">
        <v>765</v>
      </c>
      <c r="H2304" s="190">
        <v>2.5</v>
      </c>
    </row>
    <row r="2305" spans="1:8" s="13" customFormat="1" ht="12.75" hidden="1" outlineLevel="1">
      <c r="A2305" s="38"/>
      <c r="B2305" s="44"/>
      <c r="C2305" s="128" t="s">
        <v>708</v>
      </c>
      <c r="D2305" s="428">
        <v>4200</v>
      </c>
      <c r="E2305" s="157">
        <v>1950</v>
      </c>
      <c r="F2305" s="157">
        <v>1950</v>
      </c>
      <c r="G2305" s="157"/>
      <c r="H2305" s="192">
        <v>1.4</v>
      </c>
    </row>
    <row r="2306" spans="1:8" s="13" customFormat="1" ht="12.75" collapsed="1">
      <c r="A2306" s="36" t="s">
        <v>288</v>
      </c>
      <c r="B2306" s="37" t="s">
        <v>103</v>
      </c>
      <c r="C2306" s="266"/>
      <c r="D2306" s="546">
        <f>SUM(D2307)</f>
        <v>70</v>
      </c>
      <c r="E2306" s="546">
        <f>SUM(E2307)</f>
        <v>20</v>
      </c>
      <c r="F2306" s="546">
        <f>SUM(F2307)</f>
        <v>20</v>
      </c>
      <c r="G2306" s="546">
        <f>SUM(G2307)</f>
        <v>0</v>
      </c>
      <c r="H2306" s="445"/>
    </row>
    <row r="2307" spans="1:8" s="13" customFormat="1" ht="12.75" hidden="1" outlineLevel="1">
      <c r="A2307" s="38"/>
      <c r="B2307" s="44" t="s">
        <v>260</v>
      </c>
      <c r="C2307" s="128" t="s">
        <v>363</v>
      </c>
      <c r="D2307" s="428">
        <v>70</v>
      </c>
      <c r="E2307" s="157">
        <v>20</v>
      </c>
      <c r="F2307" s="157">
        <v>20</v>
      </c>
      <c r="G2307" s="157"/>
      <c r="H2307" s="192">
        <v>3</v>
      </c>
    </row>
    <row r="2308" spans="1:8" s="13" customFormat="1" ht="12.75" collapsed="1">
      <c r="A2308" s="19" t="s">
        <v>289</v>
      </c>
      <c r="B2308" s="134" t="s">
        <v>69</v>
      </c>
      <c r="C2308" s="60"/>
      <c r="D2308" s="421">
        <f>SUM(D2309:D2418)</f>
        <v>224492</v>
      </c>
      <c r="E2308" s="421">
        <f>SUM(E2309:E2418)</f>
        <v>151865</v>
      </c>
      <c r="F2308" s="421">
        <f>SUM(F2309:F2418)</f>
        <v>88308</v>
      </c>
      <c r="G2308" s="421">
        <f>SUM(G2309:G2418)</f>
        <v>19980</v>
      </c>
      <c r="H2308" s="132"/>
    </row>
    <row r="2309" spans="1:8" s="13" customFormat="1" ht="12.75" hidden="1" outlineLevel="1">
      <c r="A2309" s="25"/>
      <c r="B2309" s="196" t="s">
        <v>168</v>
      </c>
      <c r="C2309" s="189" t="s">
        <v>365</v>
      </c>
      <c r="D2309" s="328">
        <v>4800</v>
      </c>
      <c r="E2309" s="154">
        <v>4030</v>
      </c>
      <c r="F2309" s="154">
        <v>4030</v>
      </c>
      <c r="G2309" s="154"/>
      <c r="H2309" s="155" t="s">
        <v>469</v>
      </c>
    </row>
    <row r="2310" spans="1:8" s="13" customFormat="1" ht="12.75" hidden="1" outlineLevel="1">
      <c r="A2310" s="25"/>
      <c r="B2310" s="43"/>
      <c r="C2310" s="189" t="s">
        <v>468</v>
      </c>
      <c r="D2310" s="328">
        <v>7000</v>
      </c>
      <c r="E2310" s="154">
        <v>4336</v>
      </c>
      <c r="F2310" s="154">
        <v>4336</v>
      </c>
      <c r="G2310" s="154"/>
      <c r="H2310" s="155" t="s">
        <v>469</v>
      </c>
    </row>
    <row r="2311" spans="1:8" s="13" customFormat="1" ht="12.75" hidden="1" outlineLevel="1">
      <c r="A2311" s="25"/>
      <c r="B2311" s="43"/>
      <c r="C2311" s="189" t="s">
        <v>398</v>
      </c>
      <c r="D2311" s="328">
        <v>2250</v>
      </c>
      <c r="E2311" s="154">
        <v>290</v>
      </c>
      <c r="F2311" s="154">
        <v>290</v>
      </c>
      <c r="G2311" s="154"/>
      <c r="H2311" s="155">
        <v>1.7</v>
      </c>
    </row>
    <row r="2312" spans="1:8" s="13" customFormat="1" ht="12.75" hidden="1" outlineLevel="1">
      <c r="A2312" s="25"/>
      <c r="B2312" s="43"/>
      <c r="C2312" s="189" t="s">
        <v>372</v>
      </c>
      <c r="D2312" s="328">
        <v>270</v>
      </c>
      <c r="E2312" s="154">
        <v>260</v>
      </c>
      <c r="F2312" s="154">
        <v>260</v>
      </c>
      <c r="G2312" s="154"/>
      <c r="H2312" s="155">
        <v>0.3</v>
      </c>
    </row>
    <row r="2313" spans="1:8" s="13" customFormat="1" ht="12.75" hidden="1" outlineLevel="1">
      <c r="A2313" s="25"/>
      <c r="B2313" s="43"/>
      <c r="C2313" s="189" t="s">
        <v>470</v>
      </c>
      <c r="D2313" s="328">
        <v>2500</v>
      </c>
      <c r="E2313" s="154">
        <v>1263</v>
      </c>
      <c r="F2313" s="154">
        <v>1263</v>
      </c>
      <c r="G2313" s="154"/>
      <c r="H2313" s="155">
        <v>1.8</v>
      </c>
    </row>
    <row r="2314" spans="1:8" s="13" customFormat="1" ht="12.75" hidden="1" outlineLevel="1">
      <c r="A2314" s="25"/>
      <c r="B2314" s="43"/>
      <c r="C2314" s="189" t="s">
        <v>393</v>
      </c>
      <c r="D2314" s="328">
        <v>720</v>
      </c>
      <c r="E2314" s="154">
        <v>202</v>
      </c>
      <c r="F2314" s="154">
        <v>202</v>
      </c>
      <c r="G2314" s="154"/>
      <c r="H2314" s="155">
        <v>0.2</v>
      </c>
    </row>
    <row r="2315" spans="1:8" s="13" customFormat="1" ht="12.75" hidden="1" outlineLevel="1">
      <c r="A2315" s="25"/>
      <c r="B2315" s="43"/>
      <c r="C2315" s="189" t="s">
        <v>396</v>
      </c>
      <c r="D2315" s="328">
        <v>500</v>
      </c>
      <c r="E2315" s="154">
        <v>318</v>
      </c>
      <c r="F2315" s="154">
        <v>315</v>
      </c>
      <c r="G2315" s="154"/>
      <c r="H2315" s="155">
        <v>0.45</v>
      </c>
    </row>
    <row r="2316" spans="1:8" s="13" customFormat="1" ht="12.75" hidden="1" outlineLevel="1">
      <c r="A2316" s="25"/>
      <c r="B2316" s="43"/>
      <c r="C2316" s="189" t="s">
        <v>471</v>
      </c>
      <c r="D2316" s="328">
        <v>200</v>
      </c>
      <c r="E2316" s="154">
        <v>37</v>
      </c>
      <c r="F2316" s="154">
        <v>37</v>
      </c>
      <c r="G2316" s="154"/>
      <c r="H2316" s="155">
        <v>1</v>
      </c>
    </row>
    <row r="2317" spans="1:8" s="13" customFormat="1" ht="12.75" hidden="1" outlineLevel="1">
      <c r="A2317" s="25"/>
      <c r="B2317" s="43"/>
      <c r="C2317" s="189" t="s">
        <v>412</v>
      </c>
      <c r="D2317" s="328">
        <v>3000</v>
      </c>
      <c r="E2317" s="154">
        <v>4</v>
      </c>
      <c r="F2317" s="154">
        <v>4</v>
      </c>
      <c r="G2317" s="154"/>
      <c r="H2317" s="155">
        <v>2.3</v>
      </c>
    </row>
    <row r="2318" spans="1:8" s="13" customFormat="1" ht="12.75" hidden="1" outlineLevel="1">
      <c r="A2318" s="25"/>
      <c r="B2318" s="43"/>
      <c r="C2318" s="189" t="s">
        <v>364</v>
      </c>
      <c r="D2318" s="328">
        <v>500</v>
      </c>
      <c r="E2318" s="154">
        <v>415</v>
      </c>
      <c r="F2318" s="154">
        <v>415</v>
      </c>
      <c r="G2318" s="154"/>
      <c r="H2318" s="155">
        <v>0.6</v>
      </c>
    </row>
    <row r="2319" spans="1:8" s="13" customFormat="1" ht="12.75" hidden="1" outlineLevel="1">
      <c r="A2319" s="25"/>
      <c r="B2319" s="43"/>
      <c r="C2319" s="189" t="s">
        <v>382</v>
      </c>
      <c r="D2319" s="328">
        <v>200</v>
      </c>
      <c r="E2319" s="154">
        <v>176</v>
      </c>
      <c r="F2319" s="154">
        <v>165</v>
      </c>
      <c r="G2319" s="154"/>
      <c r="H2319" s="155">
        <v>0.25</v>
      </c>
    </row>
    <row r="2320" spans="1:8" s="13" customFormat="1" ht="12.75" hidden="1" outlineLevel="1">
      <c r="A2320" s="25"/>
      <c r="B2320" s="43"/>
      <c r="C2320" s="189" t="s">
        <v>385</v>
      </c>
      <c r="D2320" s="328">
        <v>668</v>
      </c>
      <c r="E2320" s="154">
        <v>668</v>
      </c>
      <c r="F2320" s="154">
        <v>638</v>
      </c>
      <c r="G2320" s="154"/>
      <c r="H2320" s="155">
        <v>0.2</v>
      </c>
    </row>
    <row r="2321" spans="1:8" s="13" customFormat="1" ht="12.75" hidden="1" outlineLevel="1">
      <c r="A2321" s="25"/>
      <c r="B2321" s="43"/>
      <c r="C2321" s="189" t="s">
        <v>408</v>
      </c>
      <c r="D2321" s="328">
        <v>480</v>
      </c>
      <c r="E2321" s="154">
        <v>480</v>
      </c>
      <c r="F2321" s="154">
        <v>24</v>
      </c>
      <c r="G2321" s="154"/>
      <c r="H2321" s="155">
        <v>0.2</v>
      </c>
    </row>
    <row r="2322" spans="1:8" s="13" customFormat="1" ht="12.75" hidden="1" outlineLevel="1">
      <c r="A2322" s="25"/>
      <c r="B2322" s="43"/>
      <c r="C2322" s="189" t="s">
        <v>373</v>
      </c>
      <c r="D2322" s="328">
        <v>38</v>
      </c>
      <c r="E2322" s="154">
        <v>38</v>
      </c>
      <c r="F2322" s="154">
        <v>38</v>
      </c>
      <c r="G2322" s="154"/>
      <c r="H2322" s="155">
        <v>0.5</v>
      </c>
    </row>
    <row r="2323" spans="1:8" s="13" customFormat="1" ht="12.75" hidden="1" outlineLevel="1">
      <c r="A2323" s="25"/>
      <c r="B2323" s="43"/>
      <c r="C2323" s="189" t="s">
        <v>470</v>
      </c>
      <c r="D2323" s="328">
        <v>612</v>
      </c>
      <c r="E2323" s="154">
        <v>612</v>
      </c>
      <c r="F2323" s="154">
        <v>612</v>
      </c>
      <c r="G2323" s="154"/>
      <c r="H2323" s="155">
        <v>1.3</v>
      </c>
    </row>
    <row r="2324" spans="1:8" s="13" customFormat="1" ht="12.75" hidden="1" outlineLevel="1">
      <c r="A2324" s="25"/>
      <c r="B2324" s="43"/>
      <c r="C2324" s="189" t="s">
        <v>472</v>
      </c>
      <c r="D2324" s="328">
        <v>505</v>
      </c>
      <c r="E2324" s="154">
        <v>505</v>
      </c>
      <c r="F2324" s="154">
        <v>493</v>
      </c>
      <c r="G2324" s="154"/>
      <c r="H2324" s="155">
        <v>6</v>
      </c>
    </row>
    <row r="2325" spans="1:8" s="13" customFormat="1" ht="12.75" hidden="1" outlineLevel="1">
      <c r="A2325" s="25"/>
      <c r="B2325" s="43"/>
      <c r="C2325" s="189" t="s">
        <v>372</v>
      </c>
      <c r="D2325" s="328">
        <v>2210</v>
      </c>
      <c r="E2325" s="154">
        <v>453</v>
      </c>
      <c r="F2325" s="154">
        <v>453</v>
      </c>
      <c r="G2325" s="154"/>
      <c r="H2325" s="155" t="s">
        <v>386</v>
      </c>
    </row>
    <row r="2326" spans="1:8" s="13" customFormat="1" ht="12.75" hidden="1" outlineLevel="1">
      <c r="A2326" s="25"/>
      <c r="B2326" s="43"/>
      <c r="C2326" s="189" t="s">
        <v>368</v>
      </c>
      <c r="D2326" s="328">
        <v>2184</v>
      </c>
      <c r="E2326" s="154">
        <v>869</v>
      </c>
      <c r="F2326" s="154">
        <v>869</v>
      </c>
      <c r="G2326" s="154"/>
      <c r="H2326" s="155" t="s">
        <v>422</v>
      </c>
    </row>
    <row r="2327" spans="1:8" s="13" customFormat="1" ht="12.75" hidden="1" outlineLevel="1">
      <c r="A2327" s="25"/>
      <c r="B2327" s="43"/>
      <c r="C2327" s="189" t="s">
        <v>371</v>
      </c>
      <c r="D2327" s="328">
        <v>2000</v>
      </c>
      <c r="E2327" s="154">
        <v>205</v>
      </c>
      <c r="F2327" s="154">
        <v>205</v>
      </c>
      <c r="G2327" s="154"/>
      <c r="H2327" s="155">
        <v>1.7</v>
      </c>
    </row>
    <row r="2328" spans="1:8" s="13" customFormat="1" ht="12.75" hidden="1" outlineLevel="1">
      <c r="A2328" s="25"/>
      <c r="B2328" s="43"/>
      <c r="C2328" s="189" t="s">
        <v>364</v>
      </c>
      <c r="D2328" s="328">
        <v>560</v>
      </c>
      <c r="E2328" s="154">
        <v>20</v>
      </c>
      <c r="F2328" s="154">
        <v>20</v>
      </c>
      <c r="G2328" s="154"/>
      <c r="H2328" s="155">
        <v>1.4</v>
      </c>
    </row>
    <row r="2329" spans="1:8" s="13" customFormat="1" ht="12.75" hidden="1" outlineLevel="1">
      <c r="A2329" s="25"/>
      <c r="B2329" s="43"/>
      <c r="C2329" s="189" t="s">
        <v>371</v>
      </c>
      <c r="D2329" s="328">
        <v>2000</v>
      </c>
      <c r="E2329" s="154">
        <v>25</v>
      </c>
      <c r="F2329" s="154">
        <v>25</v>
      </c>
      <c r="G2329" s="154"/>
      <c r="H2329" s="155">
        <v>1.6</v>
      </c>
    </row>
    <row r="2330" spans="1:8" s="13" customFormat="1" ht="12.75" hidden="1" outlineLevel="1">
      <c r="A2330" s="25"/>
      <c r="B2330" s="43"/>
      <c r="C2330" s="189" t="s">
        <v>365</v>
      </c>
      <c r="D2330" s="328">
        <v>5000</v>
      </c>
      <c r="E2330" s="154">
        <v>4102</v>
      </c>
      <c r="F2330" s="154">
        <v>4102</v>
      </c>
      <c r="G2330" s="154"/>
      <c r="H2330" s="155">
        <v>1</v>
      </c>
    </row>
    <row r="2331" spans="1:8" s="13" customFormat="1" ht="12.75" hidden="1" outlineLevel="1">
      <c r="A2331" s="25"/>
      <c r="B2331" s="43"/>
      <c r="C2331" s="189" t="s">
        <v>365</v>
      </c>
      <c r="D2331" s="328">
        <v>1200</v>
      </c>
      <c r="E2331" s="154">
        <v>783</v>
      </c>
      <c r="F2331" s="154">
        <v>783</v>
      </c>
      <c r="G2331" s="154"/>
      <c r="H2331" s="155">
        <v>1.5</v>
      </c>
    </row>
    <row r="2332" spans="1:8" s="13" customFormat="1" ht="12.75" hidden="1" outlineLevel="1">
      <c r="A2332" s="25"/>
      <c r="B2332" s="43"/>
      <c r="C2332" s="189" t="s">
        <v>379</v>
      </c>
      <c r="D2332" s="328">
        <v>1800</v>
      </c>
      <c r="E2332" s="154">
        <v>1700</v>
      </c>
      <c r="F2332" s="154"/>
      <c r="G2332" s="154">
        <v>1700</v>
      </c>
      <c r="H2332" s="155">
        <v>0.2</v>
      </c>
    </row>
    <row r="2333" spans="1:8" s="13" customFormat="1" ht="12.75" hidden="1" outlineLevel="1">
      <c r="A2333" s="25"/>
      <c r="B2333" s="43"/>
      <c r="C2333" s="189" t="s">
        <v>468</v>
      </c>
      <c r="D2333" s="328">
        <v>5000</v>
      </c>
      <c r="E2333" s="154">
        <v>1550</v>
      </c>
      <c r="F2333" s="154">
        <v>1550</v>
      </c>
      <c r="G2333" s="154"/>
      <c r="H2333" s="155">
        <v>1</v>
      </c>
    </row>
    <row r="2334" spans="1:8" s="13" customFormat="1" ht="12.75" hidden="1" outlineLevel="1">
      <c r="A2334" s="25"/>
      <c r="B2334" s="43"/>
      <c r="C2334" s="189" t="s">
        <v>370</v>
      </c>
      <c r="D2334" s="328">
        <v>5203</v>
      </c>
      <c r="E2334" s="154">
        <v>4694</v>
      </c>
      <c r="F2334" s="154">
        <v>4694</v>
      </c>
      <c r="G2334" s="154"/>
      <c r="H2334" s="155">
        <v>2</v>
      </c>
    </row>
    <row r="2335" spans="1:8" s="13" customFormat="1" ht="12.75" hidden="1" outlineLevel="1">
      <c r="A2335" s="25"/>
      <c r="B2335" s="43"/>
      <c r="C2335" s="189" t="s">
        <v>471</v>
      </c>
      <c r="D2335" s="328">
        <v>3820</v>
      </c>
      <c r="E2335" s="154">
        <v>3501</v>
      </c>
      <c r="F2335" s="154">
        <v>3501</v>
      </c>
      <c r="G2335" s="154"/>
      <c r="H2335" s="155"/>
    </row>
    <row r="2336" spans="1:8" s="13" customFormat="1" ht="12.75" hidden="1" outlineLevel="1">
      <c r="A2336" s="25"/>
      <c r="B2336" s="43"/>
      <c r="C2336" s="189" t="s">
        <v>370</v>
      </c>
      <c r="D2336" s="328">
        <v>10000</v>
      </c>
      <c r="E2336" s="154">
        <v>4694</v>
      </c>
      <c r="F2336" s="154">
        <v>4694</v>
      </c>
      <c r="G2336" s="154"/>
      <c r="H2336" s="155">
        <v>1.5</v>
      </c>
    </row>
    <row r="2337" spans="1:8" s="13" customFormat="1" ht="12.75" hidden="1" outlineLevel="1">
      <c r="A2337" s="25"/>
      <c r="B2337" s="43"/>
      <c r="C2337" s="189" t="s">
        <v>473</v>
      </c>
      <c r="D2337" s="328">
        <v>3600</v>
      </c>
      <c r="E2337" s="154">
        <v>1767</v>
      </c>
      <c r="F2337" s="154">
        <v>1767</v>
      </c>
      <c r="G2337" s="154"/>
      <c r="H2337" s="155">
        <v>2.5</v>
      </c>
    </row>
    <row r="2338" spans="1:8" s="13" customFormat="1" ht="12.75" hidden="1" outlineLevel="1">
      <c r="A2338" s="25"/>
      <c r="B2338" s="43"/>
      <c r="C2338" s="189" t="s">
        <v>474</v>
      </c>
      <c r="D2338" s="328">
        <v>1900</v>
      </c>
      <c r="E2338" s="154">
        <v>1140</v>
      </c>
      <c r="F2338" s="154">
        <v>1140</v>
      </c>
      <c r="G2338" s="154"/>
      <c r="H2338" s="155"/>
    </row>
    <row r="2339" spans="1:8" s="13" customFormat="1" ht="12.75" hidden="1" outlineLevel="1">
      <c r="A2339" s="25"/>
      <c r="B2339" s="43"/>
      <c r="C2339" s="189" t="s">
        <v>475</v>
      </c>
      <c r="D2339" s="328">
        <v>2120</v>
      </c>
      <c r="E2339" s="154">
        <v>470</v>
      </c>
      <c r="F2339" s="154">
        <v>445</v>
      </c>
      <c r="G2339" s="154"/>
      <c r="H2339" s="155">
        <v>2.5</v>
      </c>
    </row>
    <row r="2340" spans="1:8" s="13" customFormat="1" ht="12.75" hidden="1" outlineLevel="1">
      <c r="A2340" s="25"/>
      <c r="B2340" s="43"/>
      <c r="C2340" s="189" t="s">
        <v>476</v>
      </c>
      <c r="D2340" s="328">
        <v>1000</v>
      </c>
      <c r="E2340" s="154">
        <v>94</v>
      </c>
      <c r="F2340" s="154">
        <v>64</v>
      </c>
      <c r="G2340" s="154"/>
      <c r="H2340" s="155">
        <v>3</v>
      </c>
    </row>
    <row r="2341" spans="1:8" s="13" customFormat="1" ht="12.75" hidden="1" outlineLevel="1">
      <c r="A2341" s="25"/>
      <c r="B2341" s="141" t="s">
        <v>180</v>
      </c>
      <c r="C2341" s="189" t="s">
        <v>515</v>
      </c>
      <c r="D2341" s="328"/>
      <c r="E2341" s="154">
        <v>1490</v>
      </c>
      <c r="F2341" s="154">
        <v>1490</v>
      </c>
      <c r="G2341" s="154"/>
      <c r="H2341" s="155">
        <v>1.23</v>
      </c>
    </row>
    <row r="2342" spans="1:8" s="13" customFormat="1" ht="12.75" hidden="1" outlineLevel="1">
      <c r="A2342" s="25"/>
      <c r="B2342" s="43"/>
      <c r="C2342" s="189" t="s">
        <v>379</v>
      </c>
      <c r="D2342" s="328"/>
      <c r="E2342" s="154">
        <v>720</v>
      </c>
      <c r="F2342" s="154">
        <v>720</v>
      </c>
      <c r="G2342" s="154"/>
      <c r="H2342" s="155">
        <v>0.95</v>
      </c>
    </row>
    <row r="2343" spans="1:8" s="13" customFormat="1" ht="12.75" hidden="1" outlineLevel="1">
      <c r="A2343" s="25"/>
      <c r="B2343" s="43"/>
      <c r="C2343" s="189" t="s">
        <v>366</v>
      </c>
      <c r="D2343" s="328"/>
      <c r="E2343" s="154">
        <v>1290</v>
      </c>
      <c r="F2343" s="154">
        <v>1290</v>
      </c>
      <c r="G2343" s="154"/>
      <c r="H2343" s="155">
        <v>0.73</v>
      </c>
    </row>
    <row r="2344" spans="1:8" s="13" customFormat="1" ht="12.75" hidden="1" outlineLevel="1">
      <c r="A2344" s="25"/>
      <c r="B2344" s="43"/>
      <c r="C2344" s="189" t="s">
        <v>414</v>
      </c>
      <c r="D2344" s="328"/>
      <c r="E2344" s="154">
        <v>1570</v>
      </c>
      <c r="F2344" s="154">
        <v>1570</v>
      </c>
      <c r="G2344" s="154"/>
      <c r="H2344" s="155">
        <v>0.53</v>
      </c>
    </row>
    <row r="2345" spans="1:8" s="13" customFormat="1" ht="12.75" hidden="1" outlineLevel="1">
      <c r="A2345" s="25"/>
      <c r="B2345" s="43"/>
      <c r="C2345" s="189" t="s">
        <v>382</v>
      </c>
      <c r="D2345" s="328"/>
      <c r="E2345" s="154">
        <v>1240</v>
      </c>
      <c r="F2345" s="154">
        <v>1240</v>
      </c>
      <c r="G2345" s="154"/>
      <c r="H2345" s="155">
        <v>0.31</v>
      </c>
    </row>
    <row r="2346" spans="1:8" s="13" customFormat="1" ht="12.75" hidden="1" outlineLevel="1">
      <c r="A2346" s="25"/>
      <c r="B2346" s="43"/>
      <c r="C2346" s="189"/>
      <c r="D2346" s="328"/>
      <c r="E2346" s="154">
        <v>69</v>
      </c>
      <c r="F2346" s="154">
        <v>69</v>
      </c>
      <c r="G2346" s="154"/>
      <c r="H2346" s="155">
        <v>2</v>
      </c>
    </row>
    <row r="2347" spans="1:8" s="13" customFormat="1" ht="12.75" hidden="1" outlineLevel="1">
      <c r="A2347" s="25"/>
      <c r="B2347" s="43"/>
      <c r="C2347" s="189"/>
      <c r="D2347" s="328"/>
      <c r="E2347" s="154">
        <v>36</v>
      </c>
      <c r="F2347" s="154">
        <v>36</v>
      </c>
      <c r="G2347" s="154"/>
      <c r="H2347" s="155">
        <v>3</v>
      </c>
    </row>
    <row r="2348" spans="1:8" s="13" customFormat="1" ht="12.75" hidden="1" outlineLevel="1">
      <c r="A2348" s="25"/>
      <c r="B2348" s="43"/>
      <c r="C2348" s="189"/>
      <c r="D2348" s="328"/>
      <c r="E2348" s="154">
        <v>19</v>
      </c>
      <c r="F2348" s="154">
        <v>19</v>
      </c>
      <c r="G2348" s="154"/>
      <c r="H2348" s="155" t="s">
        <v>523</v>
      </c>
    </row>
    <row r="2349" spans="1:8" s="13" customFormat="1" ht="12.75" hidden="1" outlineLevel="1">
      <c r="A2349" s="25"/>
      <c r="B2349" s="208" t="s">
        <v>194</v>
      </c>
      <c r="C2349" s="189" t="s">
        <v>368</v>
      </c>
      <c r="D2349" s="328">
        <v>4560</v>
      </c>
      <c r="E2349" s="154">
        <v>2000</v>
      </c>
      <c r="F2349" s="154">
        <v>0</v>
      </c>
      <c r="G2349" s="154">
        <v>0</v>
      </c>
      <c r="H2349" s="155">
        <v>0.15</v>
      </c>
    </row>
    <row r="2350" spans="1:8" s="13" customFormat="1" ht="12.75" hidden="1" outlineLevel="1">
      <c r="A2350" s="25"/>
      <c r="B2350" s="43"/>
      <c r="C2350" s="189" t="s">
        <v>364</v>
      </c>
      <c r="D2350" s="328">
        <v>1510</v>
      </c>
      <c r="E2350" s="154">
        <v>1153</v>
      </c>
      <c r="F2350" s="154">
        <v>1153</v>
      </c>
      <c r="G2350" s="154">
        <v>0</v>
      </c>
      <c r="H2350" s="155">
        <v>0.7</v>
      </c>
    </row>
    <row r="2351" spans="1:8" s="13" customFormat="1" ht="12.75" hidden="1" outlineLevel="1">
      <c r="A2351" s="25"/>
      <c r="B2351" s="43"/>
      <c r="C2351" s="189" t="s">
        <v>617</v>
      </c>
      <c r="D2351" s="328">
        <v>6</v>
      </c>
      <c r="E2351" s="154">
        <v>6</v>
      </c>
      <c r="F2351" s="154">
        <v>0</v>
      </c>
      <c r="G2351" s="154">
        <v>6</v>
      </c>
      <c r="H2351" s="155">
        <v>5</v>
      </c>
    </row>
    <row r="2352" spans="1:8" s="13" customFormat="1" ht="12.75" hidden="1" outlineLevel="1">
      <c r="A2352" s="25"/>
      <c r="B2352" s="43"/>
      <c r="C2352" s="189" t="s">
        <v>657</v>
      </c>
      <c r="D2352" s="328">
        <v>9</v>
      </c>
      <c r="E2352" s="154">
        <v>9</v>
      </c>
      <c r="F2352" s="154">
        <v>0</v>
      </c>
      <c r="G2352" s="154">
        <v>9</v>
      </c>
      <c r="H2352" s="155">
        <v>6</v>
      </c>
    </row>
    <row r="2353" spans="1:8" s="13" customFormat="1" ht="12.75" hidden="1" outlineLevel="1">
      <c r="A2353" s="25"/>
      <c r="B2353" s="43"/>
      <c r="C2353" s="189" t="s">
        <v>468</v>
      </c>
      <c r="D2353" s="328">
        <v>2000</v>
      </c>
      <c r="E2353" s="154">
        <v>363</v>
      </c>
      <c r="F2353" s="154">
        <v>323</v>
      </c>
      <c r="G2353" s="154">
        <v>0</v>
      </c>
      <c r="H2353" s="155">
        <v>1.5</v>
      </c>
    </row>
    <row r="2354" spans="1:8" s="13" customFormat="1" ht="12.75" hidden="1" outlineLevel="1">
      <c r="A2354" s="25"/>
      <c r="B2354" s="43" t="s">
        <v>260</v>
      </c>
      <c r="C2354" s="189" t="s">
        <v>381</v>
      </c>
      <c r="D2354" s="328">
        <v>703</v>
      </c>
      <c r="E2354" s="154">
        <v>689</v>
      </c>
      <c r="F2354" s="154">
        <v>689</v>
      </c>
      <c r="G2354" s="154"/>
      <c r="H2354" s="155">
        <v>0.9</v>
      </c>
    </row>
    <row r="2355" spans="1:8" s="13" customFormat="1" ht="12.75" hidden="1" outlineLevel="1">
      <c r="A2355" s="25"/>
      <c r="B2355" s="43"/>
      <c r="C2355" s="189" t="s">
        <v>373</v>
      </c>
      <c r="D2355" s="328">
        <v>2478</v>
      </c>
      <c r="E2355" s="154">
        <v>2478</v>
      </c>
      <c r="F2355" s="154"/>
      <c r="G2355" s="154"/>
      <c r="H2355" s="155">
        <v>0.5</v>
      </c>
    </row>
    <row r="2356" spans="1:8" s="13" customFormat="1" ht="12.75" hidden="1" outlineLevel="1">
      <c r="A2356" s="25"/>
      <c r="B2356" s="43"/>
      <c r="C2356" s="189" t="s">
        <v>364</v>
      </c>
      <c r="D2356" s="328">
        <v>3060</v>
      </c>
      <c r="E2356" s="154">
        <v>2798</v>
      </c>
      <c r="F2356" s="154">
        <v>2798</v>
      </c>
      <c r="G2356" s="154"/>
      <c r="H2356" s="155">
        <v>1.4</v>
      </c>
    </row>
    <row r="2357" spans="1:8" s="13" customFormat="1" ht="12.75" hidden="1" outlineLevel="1">
      <c r="A2357" s="25"/>
      <c r="B2357" s="43"/>
      <c r="C2357" s="189" t="s">
        <v>371</v>
      </c>
      <c r="D2357" s="328">
        <v>2020</v>
      </c>
      <c r="E2357" s="154">
        <v>1912</v>
      </c>
      <c r="F2357" s="154">
        <v>1912</v>
      </c>
      <c r="G2357" s="154"/>
      <c r="H2357" s="155">
        <v>1.7</v>
      </c>
    </row>
    <row r="2358" spans="1:8" s="13" customFormat="1" ht="12.75" hidden="1" outlineLevel="1">
      <c r="A2358" s="25"/>
      <c r="B2358" s="43"/>
      <c r="C2358" s="189" t="s">
        <v>415</v>
      </c>
      <c r="D2358" s="328">
        <v>1539</v>
      </c>
      <c r="E2358" s="154">
        <v>1503</v>
      </c>
      <c r="F2358" s="154">
        <v>1503</v>
      </c>
      <c r="G2358" s="154"/>
      <c r="H2358" s="155">
        <v>1.8</v>
      </c>
    </row>
    <row r="2359" spans="1:8" s="13" customFormat="1" ht="12.75" hidden="1" outlineLevel="1">
      <c r="A2359" s="25"/>
      <c r="B2359" s="43"/>
      <c r="C2359" s="189" t="s">
        <v>563</v>
      </c>
      <c r="D2359" s="328">
        <v>1500</v>
      </c>
      <c r="E2359" s="154">
        <v>838</v>
      </c>
      <c r="F2359" s="154">
        <v>708</v>
      </c>
      <c r="G2359" s="154"/>
      <c r="H2359" s="155">
        <v>1.55</v>
      </c>
    </row>
    <row r="2360" spans="1:8" s="13" customFormat="1" ht="12.75" hidden="1" outlineLevel="1">
      <c r="A2360" s="25"/>
      <c r="B2360" s="43"/>
      <c r="C2360" s="189" t="s">
        <v>363</v>
      </c>
      <c r="D2360" s="328">
        <v>215</v>
      </c>
      <c r="E2360" s="154">
        <v>85</v>
      </c>
      <c r="F2360" s="154"/>
      <c r="G2360" s="154">
        <v>85</v>
      </c>
      <c r="H2360" s="155">
        <v>3</v>
      </c>
    </row>
    <row r="2361" spans="1:8" s="13" customFormat="1" ht="12.75" hidden="1" outlineLevel="1">
      <c r="A2361" s="25"/>
      <c r="B2361" s="43"/>
      <c r="C2361" s="189" t="s">
        <v>643</v>
      </c>
      <c r="D2361" s="328">
        <v>792</v>
      </c>
      <c r="E2361" s="154">
        <v>759</v>
      </c>
      <c r="F2361" s="154"/>
      <c r="G2361" s="154">
        <v>759</v>
      </c>
      <c r="H2361" s="155">
        <v>3</v>
      </c>
    </row>
    <row r="2362" spans="1:8" s="13" customFormat="1" ht="12.75" hidden="1" outlineLevel="1">
      <c r="A2362" s="25"/>
      <c r="B2362" s="43"/>
      <c r="C2362" s="189" t="s">
        <v>595</v>
      </c>
      <c r="D2362" s="328">
        <v>2890</v>
      </c>
      <c r="E2362" s="154">
        <v>2856</v>
      </c>
      <c r="F2362" s="154"/>
      <c r="G2362" s="154">
        <v>2856</v>
      </c>
      <c r="H2362" s="155">
        <v>4</v>
      </c>
    </row>
    <row r="2363" spans="1:8" s="13" customFormat="1" ht="12.75" hidden="1" outlineLevel="1">
      <c r="A2363" s="25"/>
      <c r="B2363" s="43"/>
      <c r="C2363" s="189" t="s">
        <v>393</v>
      </c>
      <c r="D2363" s="328">
        <v>3310</v>
      </c>
      <c r="E2363" s="154">
        <v>3127</v>
      </c>
      <c r="F2363" s="154">
        <v>3127</v>
      </c>
      <c r="G2363" s="154">
        <v>0</v>
      </c>
      <c r="H2363" s="190">
        <v>0.35203070035177486</v>
      </c>
    </row>
    <row r="2364" spans="1:8" s="13" customFormat="1" ht="12.75" hidden="1" outlineLevel="1">
      <c r="A2364" s="25"/>
      <c r="B2364" s="43"/>
      <c r="C2364" s="189" t="s">
        <v>372</v>
      </c>
      <c r="D2364" s="328">
        <v>886</v>
      </c>
      <c r="E2364" s="154">
        <v>866</v>
      </c>
      <c r="F2364" s="154"/>
      <c r="G2364" s="154"/>
      <c r="H2364" s="190">
        <v>0.4341801385681293</v>
      </c>
    </row>
    <row r="2365" spans="1:8" s="13" customFormat="1" ht="12.75" hidden="1" outlineLevel="1">
      <c r="A2365" s="25"/>
      <c r="B2365" s="43"/>
      <c r="C2365" s="189" t="s">
        <v>368</v>
      </c>
      <c r="D2365" s="328">
        <v>7150</v>
      </c>
      <c r="E2365" s="154">
        <v>4776</v>
      </c>
      <c r="F2365" s="154">
        <v>4776</v>
      </c>
      <c r="G2365" s="154"/>
      <c r="H2365" s="190">
        <v>0.575502512562814</v>
      </c>
    </row>
    <row r="2366" spans="1:8" s="13" customFormat="1" ht="12.75" hidden="1" outlineLevel="1">
      <c r="A2366" s="25"/>
      <c r="B2366" s="43"/>
      <c r="C2366" s="189" t="s">
        <v>396</v>
      </c>
      <c r="D2366" s="328">
        <v>2744</v>
      </c>
      <c r="E2366" s="154">
        <v>2720</v>
      </c>
      <c r="F2366" s="154">
        <v>2720</v>
      </c>
      <c r="G2366" s="154">
        <v>0</v>
      </c>
      <c r="H2366" s="190">
        <v>0.8259558823529413</v>
      </c>
    </row>
    <row r="2367" spans="1:8" s="13" customFormat="1" ht="12.75" hidden="1" outlineLevel="1">
      <c r="A2367" s="25"/>
      <c r="B2367" s="43"/>
      <c r="C2367" s="189" t="s">
        <v>365</v>
      </c>
      <c r="D2367" s="328">
        <v>1520</v>
      </c>
      <c r="E2367" s="154">
        <v>1193</v>
      </c>
      <c r="F2367" s="154">
        <v>298</v>
      </c>
      <c r="G2367" s="154"/>
      <c r="H2367" s="190">
        <v>0.697652975691534</v>
      </c>
    </row>
    <row r="2368" spans="1:8" s="13" customFormat="1" ht="12.75" hidden="1" outlineLevel="1">
      <c r="A2368" s="25"/>
      <c r="B2368" s="43"/>
      <c r="C2368" s="189" t="s">
        <v>471</v>
      </c>
      <c r="D2368" s="328">
        <v>2642</v>
      </c>
      <c r="E2368" s="154">
        <v>2642</v>
      </c>
      <c r="F2368" s="154"/>
      <c r="G2368" s="154"/>
      <c r="H2368" s="155">
        <v>1</v>
      </c>
    </row>
    <row r="2369" spans="1:8" s="13" customFormat="1" ht="12.75" hidden="1" outlineLevel="1">
      <c r="A2369" s="25"/>
      <c r="B2369" s="43"/>
      <c r="C2369" s="189" t="s">
        <v>470</v>
      </c>
      <c r="D2369" s="328">
        <v>1793</v>
      </c>
      <c r="E2369" s="154">
        <v>1793</v>
      </c>
      <c r="F2369" s="154"/>
      <c r="G2369" s="154"/>
      <c r="H2369" s="155">
        <v>1.45</v>
      </c>
    </row>
    <row r="2370" spans="1:8" s="13" customFormat="1" ht="12.75" hidden="1" outlineLevel="1">
      <c r="A2370" s="25"/>
      <c r="B2370" s="43"/>
      <c r="C2370" s="189" t="s">
        <v>395</v>
      </c>
      <c r="D2370" s="328">
        <v>218</v>
      </c>
      <c r="E2370" s="154">
        <v>210</v>
      </c>
      <c r="F2370" s="154"/>
      <c r="G2370" s="154">
        <v>210</v>
      </c>
      <c r="H2370" s="155">
        <v>3</v>
      </c>
    </row>
    <row r="2371" spans="1:8" s="13" customFormat="1" ht="12.75" hidden="1" outlineLevel="1">
      <c r="A2371" s="25"/>
      <c r="B2371" s="43"/>
      <c r="C2371" s="189" t="s">
        <v>548</v>
      </c>
      <c r="D2371" s="328">
        <v>750</v>
      </c>
      <c r="E2371" s="154">
        <v>731</v>
      </c>
      <c r="F2371" s="154"/>
      <c r="G2371" s="154">
        <v>731</v>
      </c>
      <c r="H2371" s="190">
        <v>3</v>
      </c>
    </row>
    <row r="2372" spans="1:8" s="13" customFormat="1" ht="12.75" hidden="1" outlineLevel="1">
      <c r="A2372" s="25"/>
      <c r="B2372" s="43"/>
      <c r="C2372" s="189" t="s">
        <v>392</v>
      </c>
      <c r="D2372" s="328">
        <v>2284</v>
      </c>
      <c r="E2372" s="154">
        <v>2281</v>
      </c>
      <c r="F2372" s="154"/>
      <c r="G2372" s="154">
        <v>0</v>
      </c>
      <c r="H2372" s="190">
        <v>0.527181060938185</v>
      </c>
    </row>
    <row r="2373" spans="1:8" s="13" customFormat="1" ht="12.75" hidden="1" outlineLevel="1">
      <c r="A2373" s="25"/>
      <c r="B2373" s="43"/>
      <c r="C2373" s="189" t="s">
        <v>389</v>
      </c>
      <c r="D2373" s="328">
        <v>200</v>
      </c>
      <c r="E2373" s="154">
        <v>95</v>
      </c>
      <c r="F2373" s="154">
        <v>95</v>
      </c>
      <c r="G2373" s="154"/>
      <c r="H2373" s="190">
        <v>0.6</v>
      </c>
    </row>
    <row r="2374" spans="1:8" s="13" customFormat="1" ht="12.75" hidden="1" outlineLevel="1">
      <c r="A2374" s="25"/>
      <c r="B2374" s="43"/>
      <c r="C2374" s="189" t="s">
        <v>383</v>
      </c>
      <c r="D2374" s="328">
        <v>1240</v>
      </c>
      <c r="E2374" s="154">
        <v>820</v>
      </c>
      <c r="F2374" s="154"/>
      <c r="G2374" s="154"/>
      <c r="H2374" s="155">
        <v>0.5</v>
      </c>
    </row>
    <row r="2375" spans="1:8" s="13" customFormat="1" ht="12.75" hidden="1" outlineLevel="1">
      <c r="A2375" s="25"/>
      <c r="B2375" s="43"/>
      <c r="C2375" s="189" t="s">
        <v>401</v>
      </c>
      <c r="D2375" s="328">
        <v>1100</v>
      </c>
      <c r="E2375" s="154">
        <v>1100</v>
      </c>
      <c r="F2375" s="154"/>
      <c r="G2375" s="154">
        <v>0</v>
      </c>
      <c r="H2375" s="155">
        <v>1.5</v>
      </c>
    </row>
    <row r="2376" spans="1:8" s="13" customFormat="1" ht="12.75" hidden="1" outlineLevel="1">
      <c r="A2376" s="25"/>
      <c r="B2376" s="43"/>
      <c r="C2376" s="189" t="s">
        <v>472</v>
      </c>
      <c r="D2376" s="328">
        <v>7458</v>
      </c>
      <c r="E2376" s="154">
        <v>7458</v>
      </c>
      <c r="F2376" s="154"/>
      <c r="G2376" s="154"/>
      <c r="H2376" s="190">
        <v>1.9787208366854383</v>
      </c>
    </row>
    <row r="2377" spans="1:8" s="13" customFormat="1" ht="12.75" hidden="1" outlineLevel="1">
      <c r="A2377" s="25"/>
      <c r="B2377" s="43"/>
      <c r="C2377" s="189" t="s">
        <v>395</v>
      </c>
      <c r="D2377" s="328">
        <v>30</v>
      </c>
      <c r="E2377" s="154">
        <v>10</v>
      </c>
      <c r="F2377" s="154">
        <v>10</v>
      </c>
      <c r="G2377" s="154"/>
      <c r="H2377" s="190">
        <v>2.5</v>
      </c>
    </row>
    <row r="2378" spans="1:8" s="13" customFormat="1" ht="12.75" hidden="1" outlineLevel="1">
      <c r="A2378" s="25"/>
      <c r="B2378" s="43"/>
      <c r="C2378" s="189" t="s">
        <v>395</v>
      </c>
      <c r="D2378" s="328">
        <v>50</v>
      </c>
      <c r="E2378" s="154">
        <v>40</v>
      </c>
      <c r="F2378" s="154">
        <v>40</v>
      </c>
      <c r="G2378" s="154"/>
      <c r="H2378" s="155">
        <v>1.5</v>
      </c>
    </row>
    <row r="2379" spans="1:8" s="13" customFormat="1" ht="12.75" hidden="1" outlineLevel="1">
      <c r="A2379" s="25"/>
      <c r="B2379" s="43"/>
      <c r="C2379" s="189"/>
      <c r="D2379" s="328">
        <v>1000</v>
      </c>
      <c r="E2379" s="154">
        <v>986</v>
      </c>
      <c r="F2379" s="154">
        <v>986</v>
      </c>
      <c r="G2379" s="154"/>
      <c r="H2379" s="155" t="s">
        <v>785</v>
      </c>
    </row>
    <row r="2380" spans="1:8" s="13" customFormat="1" ht="12.75" hidden="1" outlineLevel="1">
      <c r="A2380" s="25"/>
      <c r="B2380" s="43"/>
      <c r="C2380" s="189"/>
      <c r="D2380" s="328">
        <v>2000</v>
      </c>
      <c r="E2380" s="154">
        <v>1953</v>
      </c>
      <c r="F2380" s="154">
        <v>1953</v>
      </c>
      <c r="G2380" s="154"/>
      <c r="H2380" s="155" t="s">
        <v>787</v>
      </c>
    </row>
    <row r="2381" spans="1:8" s="13" customFormat="1" ht="12.75" hidden="1" outlineLevel="1">
      <c r="A2381" s="25"/>
      <c r="B2381" s="43"/>
      <c r="C2381" s="189"/>
      <c r="D2381" s="328">
        <v>5200</v>
      </c>
      <c r="E2381" s="154">
        <v>5020</v>
      </c>
      <c r="F2381" s="154"/>
      <c r="G2381" s="154">
        <v>5020</v>
      </c>
      <c r="H2381" s="155" t="s">
        <v>784</v>
      </c>
    </row>
    <row r="2382" spans="1:8" s="13" customFormat="1" ht="12.75" hidden="1" outlineLevel="1">
      <c r="A2382" s="25"/>
      <c r="B2382" s="43"/>
      <c r="C2382" s="189" t="s">
        <v>788</v>
      </c>
      <c r="D2382" s="328">
        <v>270</v>
      </c>
      <c r="E2382" s="154">
        <v>270</v>
      </c>
      <c r="F2382" s="154"/>
      <c r="G2382" s="154">
        <v>270</v>
      </c>
      <c r="H2382" s="155">
        <v>2.1</v>
      </c>
    </row>
    <row r="2383" spans="1:8" s="13" customFormat="1" ht="12.75" hidden="1" outlineLevel="1">
      <c r="A2383" s="25"/>
      <c r="B2383" s="43"/>
      <c r="C2383" s="189" t="s">
        <v>789</v>
      </c>
      <c r="D2383" s="328">
        <v>100</v>
      </c>
      <c r="E2383" s="154">
        <v>100</v>
      </c>
      <c r="F2383" s="154"/>
      <c r="G2383" s="154">
        <v>100</v>
      </c>
      <c r="H2383" s="155">
        <v>2.2</v>
      </c>
    </row>
    <row r="2384" spans="1:8" s="13" customFormat="1" ht="12.75" hidden="1" outlineLevel="1">
      <c r="A2384" s="25"/>
      <c r="B2384" s="43"/>
      <c r="C2384" s="189" t="s">
        <v>611</v>
      </c>
      <c r="D2384" s="328">
        <v>120</v>
      </c>
      <c r="E2384" s="154">
        <v>120</v>
      </c>
      <c r="F2384" s="154"/>
      <c r="G2384" s="154">
        <v>120</v>
      </c>
      <c r="H2384" s="155">
        <v>2.3</v>
      </c>
    </row>
    <row r="2385" spans="1:8" s="13" customFormat="1" ht="12.75" hidden="1" outlineLevel="1">
      <c r="A2385" s="25"/>
      <c r="B2385" s="43"/>
      <c r="C2385" s="189" t="s">
        <v>790</v>
      </c>
      <c r="D2385" s="328">
        <v>350</v>
      </c>
      <c r="E2385" s="154">
        <v>350</v>
      </c>
      <c r="F2385" s="154"/>
      <c r="G2385" s="154">
        <v>350</v>
      </c>
      <c r="H2385" s="155">
        <v>2.4</v>
      </c>
    </row>
    <row r="2386" spans="1:8" s="13" customFormat="1" ht="12.75" hidden="1" outlineLevel="1">
      <c r="A2386" s="25"/>
      <c r="B2386" s="43"/>
      <c r="C2386" s="189" t="s">
        <v>791</v>
      </c>
      <c r="D2386" s="328">
        <v>324</v>
      </c>
      <c r="E2386" s="154">
        <v>324</v>
      </c>
      <c r="F2386" s="154"/>
      <c r="G2386" s="154">
        <v>324</v>
      </c>
      <c r="H2386" s="155">
        <v>3.2</v>
      </c>
    </row>
    <row r="2387" spans="1:8" s="13" customFormat="1" ht="12.75" hidden="1" outlineLevel="1">
      <c r="A2387" s="25"/>
      <c r="B2387" s="26" t="s">
        <v>248</v>
      </c>
      <c r="C2387" s="189" t="s">
        <v>613</v>
      </c>
      <c r="D2387" s="328">
        <v>520</v>
      </c>
      <c r="E2387" s="154">
        <v>495</v>
      </c>
      <c r="F2387" s="154">
        <v>495</v>
      </c>
      <c r="G2387" s="154">
        <v>0</v>
      </c>
      <c r="H2387" s="155" t="s">
        <v>614</v>
      </c>
    </row>
    <row r="2388" spans="1:8" s="13" customFormat="1" ht="12.75" hidden="1" outlineLevel="1">
      <c r="A2388" s="25"/>
      <c r="B2388" s="43"/>
      <c r="C2388" s="189" t="s">
        <v>366</v>
      </c>
      <c r="D2388" s="328">
        <v>1830</v>
      </c>
      <c r="E2388" s="154">
        <v>1786</v>
      </c>
      <c r="F2388" s="154">
        <v>0</v>
      </c>
      <c r="G2388" s="154">
        <v>0</v>
      </c>
      <c r="H2388" s="155">
        <v>0.4</v>
      </c>
    </row>
    <row r="2389" spans="1:8" s="13" customFormat="1" ht="12.75" hidden="1" outlineLevel="1">
      <c r="A2389" s="25"/>
      <c r="B2389" s="43"/>
      <c r="C2389" s="189" t="s">
        <v>385</v>
      </c>
      <c r="D2389" s="328">
        <v>2400</v>
      </c>
      <c r="E2389" s="154">
        <v>2155</v>
      </c>
      <c r="F2389" s="154">
        <v>0</v>
      </c>
      <c r="G2389" s="154">
        <v>0</v>
      </c>
      <c r="H2389" s="155">
        <v>0.55</v>
      </c>
    </row>
    <row r="2390" spans="1:8" s="13" customFormat="1" ht="12.75" hidden="1" outlineLevel="1">
      <c r="A2390" s="25"/>
      <c r="B2390" s="43"/>
      <c r="C2390" s="189" t="s">
        <v>373</v>
      </c>
      <c r="D2390" s="328">
        <v>1300</v>
      </c>
      <c r="E2390" s="154">
        <v>1150</v>
      </c>
      <c r="F2390" s="154">
        <v>0</v>
      </c>
      <c r="G2390" s="154">
        <v>0</v>
      </c>
      <c r="H2390" s="155">
        <v>0.8</v>
      </c>
    </row>
    <row r="2391" spans="1:8" s="13" customFormat="1" ht="12.75" hidden="1" outlineLevel="1">
      <c r="A2391" s="25"/>
      <c r="B2391" s="43"/>
      <c r="C2391" s="189" t="s">
        <v>374</v>
      </c>
      <c r="D2391" s="328">
        <v>2130</v>
      </c>
      <c r="E2391" s="154">
        <v>1601</v>
      </c>
      <c r="F2391" s="154">
        <v>701</v>
      </c>
      <c r="G2391" s="154">
        <v>0</v>
      </c>
      <c r="H2391" s="155">
        <v>1.15</v>
      </c>
    </row>
    <row r="2392" spans="1:8" s="13" customFormat="1" ht="12.75" hidden="1" outlineLevel="1">
      <c r="A2392" s="25"/>
      <c r="B2392" s="43"/>
      <c r="C2392" s="189" t="s">
        <v>393</v>
      </c>
      <c r="D2392" s="328">
        <v>7000</v>
      </c>
      <c r="E2392" s="154">
        <v>4048</v>
      </c>
      <c r="F2392" s="154">
        <v>0</v>
      </c>
      <c r="G2392" s="154">
        <v>0</v>
      </c>
      <c r="H2392" s="155">
        <v>0.45</v>
      </c>
    </row>
    <row r="2393" spans="1:8" s="13" customFormat="1" ht="12.75" hidden="1" outlineLevel="1">
      <c r="A2393" s="25"/>
      <c r="B2393" s="43"/>
      <c r="C2393" s="189" t="s">
        <v>372</v>
      </c>
      <c r="D2393" s="328">
        <v>930</v>
      </c>
      <c r="E2393" s="154">
        <v>900</v>
      </c>
      <c r="F2393" s="154">
        <v>0</v>
      </c>
      <c r="G2393" s="154">
        <v>0</v>
      </c>
      <c r="H2393" s="155">
        <v>0.24</v>
      </c>
    </row>
    <row r="2394" spans="1:8" s="13" customFormat="1" ht="12.75" hidden="1" outlineLevel="1">
      <c r="A2394" s="25"/>
      <c r="B2394" s="43"/>
      <c r="C2394" s="189" t="s">
        <v>368</v>
      </c>
      <c r="D2394" s="328">
        <v>320</v>
      </c>
      <c r="E2394" s="154">
        <v>300</v>
      </c>
      <c r="F2394" s="154">
        <v>0</v>
      </c>
      <c r="G2394" s="154">
        <v>0</v>
      </c>
      <c r="H2394" s="155">
        <v>0.7</v>
      </c>
    </row>
    <row r="2395" spans="1:8" s="13" customFormat="1" ht="12.75" hidden="1" outlineLevel="1">
      <c r="A2395" s="25"/>
      <c r="B2395" s="43"/>
      <c r="C2395" s="189" t="s">
        <v>396</v>
      </c>
      <c r="D2395" s="328">
        <v>4850</v>
      </c>
      <c r="E2395" s="154">
        <v>3560</v>
      </c>
      <c r="F2395" s="154">
        <v>2380</v>
      </c>
      <c r="G2395" s="154">
        <v>0</v>
      </c>
      <c r="H2395" s="155">
        <v>0.65</v>
      </c>
    </row>
    <row r="2396" spans="1:8" s="13" customFormat="1" ht="12.75" hidden="1" outlineLevel="1">
      <c r="A2396" s="25"/>
      <c r="B2396" s="43"/>
      <c r="C2396" s="189" t="s">
        <v>468</v>
      </c>
      <c r="D2396" s="328">
        <v>9200</v>
      </c>
      <c r="E2396" s="154">
        <v>550</v>
      </c>
      <c r="F2396" s="154">
        <v>550</v>
      </c>
      <c r="G2396" s="154">
        <v>0</v>
      </c>
      <c r="H2396" s="155">
        <v>1.3</v>
      </c>
    </row>
    <row r="2397" spans="1:8" s="13" customFormat="1" ht="12.75" hidden="1" outlineLevel="1">
      <c r="A2397" s="25"/>
      <c r="B2397" s="43"/>
      <c r="C2397" s="189" t="s">
        <v>370</v>
      </c>
      <c r="D2397" s="328">
        <v>2730</v>
      </c>
      <c r="E2397" s="154">
        <v>1101</v>
      </c>
      <c r="F2397" s="154">
        <v>0</v>
      </c>
      <c r="G2397" s="154">
        <v>1101</v>
      </c>
      <c r="H2397" s="155">
        <v>1</v>
      </c>
    </row>
    <row r="2398" spans="1:8" s="13" customFormat="1" ht="12.75" hidden="1" outlineLevel="1">
      <c r="A2398" s="25"/>
      <c r="B2398" s="43"/>
      <c r="C2398" s="189" t="s">
        <v>470</v>
      </c>
      <c r="D2398" s="328">
        <v>2010</v>
      </c>
      <c r="E2398" s="154">
        <v>1855</v>
      </c>
      <c r="F2398" s="154">
        <v>0</v>
      </c>
      <c r="G2398" s="154">
        <v>1855</v>
      </c>
      <c r="H2398" s="155">
        <v>1.3</v>
      </c>
    </row>
    <row r="2399" spans="1:8" s="13" customFormat="1" ht="12.75" hidden="1" outlineLevel="1">
      <c r="A2399" s="25"/>
      <c r="B2399" s="43"/>
      <c r="C2399" s="189" t="s">
        <v>553</v>
      </c>
      <c r="D2399" s="328">
        <v>41</v>
      </c>
      <c r="E2399" s="154">
        <v>41</v>
      </c>
      <c r="F2399" s="154">
        <v>0</v>
      </c>
      <c r="G2399" s="154">
        <v>41</v>
      </c>
      <c r="H2399" s="155">
        <v>1.4</v>
      </c>
    </row>
    <row r="2400" spans="1:8" s="13" customFormat="1" ht="12.75" hidden="1" outlineLevel="1">
      <c r="A2400" s="25"/>
      <c r="B2400" s="43"/>
      <c r="C2400" s="189" t="s">
        <v>408</v>
      </c>
      <c r="D2400" s="328">
        <v>5500</v>
      </c>
      <c r="E2400" s="154">
        <v>4710</v>
      </c>
      <c r="F2400" s="154">
        <v>0</v>
      </c>
      <c r="G2400" s="154">
        <v>4400</v>
      </c>
      <c r="H2400" s="155">
        <v>0.2</v>
      </c>
    </row>
    <row r="2401" spans="1:8" s="13" customFormat="1" ht="12.75" hidden="1" outlineLevel="1">
      <c r="A2401" s="25"/>
      <c r="B2401" s="43"/>
      <c r="C2401" s="189" t="s">
        <v>389</v>
      </c>
      <c r="D2401" s="328">
        <v>2500</v>
      </c>
      <c r="E2401" s="154">
        <v>2500</v>
      </c>
      <c r="F2401" s="154">
        <v>1000</v>
      </c>
      <c r="G2401" s="154">
        <v>0</v>
      </c>
      <c r="H2401" s="155">
        <v>0.85</v>
      </c>
    </row>
    <row r="2402" spans="1:8" s="13" customFormat="1" ht="12.75" hidden="1" outlineLevel="1">
      <c r="A2402" s="25"/>
      <c r="B2402" s="43"/>
      <c r="C2402" s="189" t="s">
        <v>383</v>
      </c>
      <c r="D2402" s="328">
        <v>11750</v>
      </c>
      <c r="E2402" s="154">
        <v>10201</v>
      </c>
      <c r="F2402" s="154">
        <v>8090</v>
      </c>
      <c r="G2402" s="154">
        <v>0</v>
      </c>
      <c r="H2402" s="155">
        <v>1</v>
      </c>
    </row>
    <row r="2403" spans="1:8" s="13" customFormat="1" ht="12.75" hidden="1" outlineLevel="1">
      <c r="A2403" s="25"/>
      <c r="B2403" s="43"/>
      <c r="C2403" s="189" t="s">
        <v>401</v>
      </c>
      <c r="D2403" s="328">
        <v>1500</v>
      </c>
      <c r="E2403" s="154">
        <v>448</v>
      </c>
      <c r="F2403" s="154">
        <v>448</v>
      </c>
      <c r="G2403" s="154">
        <v>0</v>
      </c>
      <c r="H2403" s="155">
        <v>1</v>
      </c>
    </row>
    <row r="2404" spans="1:8" s="13" customFormat="1" ht="12.75" hidden="1" outlineLevel="1">
      <c r="A2404" s="25"/>
      <c r="B2404" s="43"/>
      <c r="C2404" s="189" t="s">
        <v>615</v>
      </c>
      <c r="D2404" s="328">
        <v>3250</v>
      </c>
      <c r="E2404" s="154">
        <v>1908</v>
      </c>
      <c r="F2404" s="154">
        <v>1908</v>
      </c>
      <c r="G2404" s="154">
        <v>0</v>
      </c>
      <c r="H2404" s="155">
        <v>0.65</v>
      </c>
    </row>
    <row r="2405" spans="1:8" s="13" customFormat="1" ht="12.75" hidden="1" outlineLevel="1">
      <c r="A2405" s="25"/>
      <c r="B2405" s="43"/>
      <c r="C2405" s="189" t="s">
        <v>398</v>
      </c>
      <c r="D2405" s="328">
        <v>6000</v>
      </c>
      <c r="E2405" s="154">
        <v>267</v>
      </c>
      <c r="F2405" s="154">
        <v>0</v>
      </c>
      <c r="G2405" s="154">
        <v>0</v>
      </c>
      <c r="H2405" s="155">
        <v>0.55</v>
      </c>
    </row>
    <row r="2406" spans="1:8" s="13" customFormat="1" ht="12.75" hidden="1" outlineLevel="1">
      <c r="A2406" s="25"/>
      <c r="B2406" s="43"/>
      <c r="C2406" s="189" t="s">
        <v>534</v>
      </c>
      <c r="D2406" s="328">
        <v>3500</v>
      </c>
      <c r="E2406" s="154">
        <v>3500</v>
      </c>
      <c r="F2406" s="154">
        <v>0</v>
      </c>
      <c r="G2406" s="154">
        <v>0</v>
      </c>
      <c r="H2406" s="155">
        <v>0.7</v>
      </c>
    </row>
    <row r="2407" spans="1:8" s="13" customFormat="1" ht="12.75" hidden="1" outlineLevel="1">
      <c r="A2407" s="25"/>
      <c r="B2407" s="43"/>
      <c r="C2407" s="189" t="s">
        <v>38</v>
      </c>
      <c r="D2407" s="328">
        <v>4000</v>
      </c>
      <c r="E2407" s="154">
        <v>0</v>
      </c>
      <c r="F2407" s="154">
        <v>2000</v>
      </c>
      <c r="G2407" s="154">
        <v>0</v>
      </c>
      <c r="H2407" s="155">
        <v>0</v>
      </c>
    </row>
    <row r="2408" spans="1:8" s="13" customFormat="1" ht="12.75" hidden="1" outlineLevel="1">
      <c r="A2408" s="25"/>
      <c r="B2408" s="43"/>
      <c r="C2408" s="189" t="s">
        <v>519</v>
      </c>
      <c r="D2408" s="328">
        <v>950</v>
      </c>
      <c r="E2408" s="154">
        <v>160</v>
      </c>
      <c r="F2408" s="154">
        <v>0</v>
      </c>
      <c r="G2408" s="154">
        <v>0</v>
      </c>
      <c r="H2408" s="155">
        <v>2.5</v>
      </c>
    </row>
    <row r="2409" spans="1:8" s="13" customFormat="1" ht="12.75" hidden="1" outlineLevel="1">
      <c r="A2409" s="25"/>
      <c r="B2409" s="43"/>
      <c r="C2409" s="189" t="s">
        <v>616</v>
      </c>
      <c r="D2409" s="328">
        <v>1500</v>
      </c>
      <c r="E2409" s="154">
        <v>650</v>
      </c>
      <c r="F2409" s="154">
        <v>0</v>
      </c>
      <c r="G2409" s="154">
        <v>0</v>
      </c>
      <c r="H2409" s="155">
        <v>2.8</v>
      </c>
    </row>
    <row r="2410" spans="1:8" s="13" customFormat="1" ht="12.75" hidden="1" outlineLevel="1">
      <c r="A2410" s="25"/>
      <c r="B2410" s="43"/>
      <c r="C2410" s="189" t="s">
        <v>617</v>
      </c>
      <c r="D2410" s="328">
        <v>1700</v>
      </c>
      <c r="E2410" s="154">
        <v>840</v>
      </c>
      <c r="F2410" s="154">
        <v>0</v>
      </c>
      <c r="G2410" s="154">
        <v>0</v>
      </c>
      <c r="H2410" s="155">
        <v>3</v>
      </c>
    </row>
    <row r="2411" spans="1:8" s="13" customFormat="1" ht="12.75" hidden="1" outlineLevel="1">
      <c r="A2411" s="25"/>
      <c r="B2411" s="43"/>
      <c r="C2411" s="189" t="s">
        <v>618</v>
      </c>
      <c r="D2411" s="328">
        <v>1200</v>
      </c>
      <c r="E2411" s="154">
        <v>750</v>
      </c>
      <c r="F2411" s="154">
        <v>0</v>
      </c>
      <c r="G2411" s="154">
        <v>0</v>
      </c>
      <c r="H2411" s="155">
        <v>3.2</v>
      </c>
    </row>
    <row r="2412" spans="1:8" s="13" customFormat="1" ht="12.75" hidden="1" outlineLevel="1">
      <c r="A2412" s="25"/>
      <c r="B2412" s="43"/>
      <c r="C2412" s="189" t="s">
        <v>619</v>
      </c>
      <c r="D2412" s="328">
        <v>2000</v>
      </c>
      <c r="E2412" s="154">
        <v>311</v>
      </c>
      <c r="F2412" s="154">
        <v>311</v>
      </c>
      <c r="G2412" s="154">
        <v>0</v>
      </c>
      <c r="H2412" s="155">
        <v>1.3</v>
      </c>
    </row>
    <row r="2413" spans="1:8" s="13" customFormat="1" ht="12.75" hidden="1" outlineLevel="1">
      <c r="A2413" s="25"/>
      <c r="B2413" s="212" t="s">
        <v>98</v>
      </c>
      <c r="C2413" s="27" t="s">
        <v>688</v>
      </c>
      <c r="D2413" s="253">
        <v>830</v>
      </c>
      <c r="E2413" s="154">
        <v>738</v>
      </c>
      <c r="F2413" s="154">
        <v>738</v>
      </c>
      <c r="G2413" s="154"/>
      <c r="H2413" s="155">
        <v>0.4</v>
      </c>
    </row>
    <row r="2414" spans="1:8" s="13" customFormat="1" ht="12.75" hidden="1" outlineLevel="1">
      <c r="A2414" s="25"/>
      <c r="B2414" s="212"/>
      <c r="C2414" s="27" t="s">
        <v>665</v>
      </c>
      <c r="D2414" s="253">
        <v>600</v>
      </c>
      <c r="E2414" s="154">
        <v>558</v>
      </c>
      <c r="F2414" s="154">
        <v>558</v>
      </c>
      <c r="G2414" s="154"/>
      <c r="H2414" s="155">
        <v>0.45</v>
      </c>
    </row>
    <row r="2415" spans="1:8" s="13" customFormat="1" ht="12.75" hidden="1" outlineLevel="1">
      <c r="A2415" s="25"/>
      <c r="B2415" s="212"/>
      <c r="C2415" s="27" t="s">
        <v>678</v>
      </c>
      <c r="D2415" s="253">
        <v>200</v>
      </c>
      <c r="E2415" s="154">
        <v>185</v>
      </c>
      <c r="F2415" s="154">
        <v>185</v>
      </c>
      <c r="G2415" s="154"/>
      <c r="H2415" s="155">
        <v>0.6</v>
      </c>
    </row>
    <row r="2416" spans="1:8" s="13" customFormat="1" ht="12.75" hidden="1" outlineLevel="1">
      <c r="A2416" s="25"/>
      <c r="B2416" s="43"/>
      <c r="C2416" s="27" t="s">
        <v>698</v>
      </c>
      <c r="D2416" s="253">
        <v>120</v>
      </c>
      <c r="E2416" s="154">
        <v>63</v>
      </c>
      <c r="F2416" s="154">
        <v>20</v>
      </c>
      <c r="G2416" s="154">
        <v>43</v>
      </c>
      <c r="H2416" s="155">
        <v>2</v>
      </c>
    </row>
    <row r="2417" spans="1:8" s="13" customFormat="1" ht="12.75" hidden="1" outlineLevel="1">
      <c r="A2417" s="25"/>
      <c r="B2417" s="43"/>
      <c r="C2417" s="27" t="s">
        <v>716</v>
      </c>
      <c r="D2417" s="224">
        <v>150</v>
      </c>
      <c r="E2417" s="154">
        <v>65</v>
      </c>
      <c r="F2417" s="154">
        <v>65</v>
      </c>
      <c r="G2417" s="154"/>
      <c r="H2417" s="155">
        <v>2.15</v>
      </c>
    </row>
    <row r="2418" spans="1:8" s="13" customFormat="1" ht="12.75" hidden="1" outlineLevel="1">
      <c r="A2418" s="49"/>
      <c r="B2418" s="75"/>
      <c r="C2418" s="51" t="s">
        <v>693</v>
      </c>
      <c r="D2418" s="231">
        <v>2120</v>
      </c>
      <c r="E2418" s="198">
        <v>1900</v>
      </c>
      <c r="F2418" s="198">
        <v>1900</v>
      </c>
      <c r="G2418" s="198"/>
      <c r="H2418" s="211">
        <v>0.75</v>
      </c>
    </row>
    <row r="2419" spans="1:8" s="13" customFormat="1" ht="13.5" collapsed="1" thickBot="1">
      <c r="A2419" s="19" t="s">
        <v>290</v>
      </c>
      <c r="B2419" s="20" t="s">
        <v>46</v>
      </c>
      <c r="C2419" s="30"/>
      <c r="D2419" s="185">
        <f>SUM(D2420:D2424)</f>
        <v>2285</v>
      </c>
      <c r="E2419" s="185">
        <f>SUM(E2420:E2424)</f>
        <v>1215</v>
      </c>
      <c r="F2419" s="185">
        <f>SUM(F2420:F2424)</f>
        <v>750</v>
      </c>
      <c r="G2419" s="185">
        <f>SUM(G2420:G2424)</f>
        <v>5</v>
      </c>
      <c r="H2419" s="200"/>
    </row>
    <row r="2420" spans="1:8" s="13" customFormat="1" ht="12.75" hidden="1" outlineLevel="1">
      <c r="A2420" s="25"/>
      <c r="B2420" s="208" t="s">
        <v>194</v>
      </c>
      <c r="C2420" s="27" t="s">
        <v>38</v>
      </c>
      <c r="D2420" s="154">
        <v>5</v>
      </c>
      <c r="E2420" s="154">
        <v>5</v>
      </c>
      <c r="F2420" s="154">
        <v>0</v>
      </c>
      <c r="G2420" s="154">
        <v>5</v>
      </c>
      <c r="H2420" s="155">
        <v>4</v>
      </c>
    </row>
    <row r="2421" spans="1:8" s="13" customFormat="1" ht="12.75" hidden="1" outlineLevel="1">
      <c r="A2421" s="49"/>
      <c r="B2421" s="75" t="s">
        <v>260</v>
      </c>
      <c r="C2421" s="51" t="s">
        <v>476</v>
      </c>
      <c r="D2421" s="198">
        <v>80</v>
      </c>
      <c r="E2421" s="198">
        <v>50</v>
      </c>
      <c r="F2421" s="198">
        <v>50</v>
      </c>
      <c r="G2421" s="198"/>
      <c r="H2421" s="211">
        <v>2</v>
      </c>
    </row>
    <row r="2422" spans="1:8" s="13" customFormat="1" ht="12.75" hidden="1" outlineLevel="1">
      <c r="A2422" s="49"/>
      <c r="B2422" s="239"/>
      <c r="C2422" s="51" t="s">
        <v>476</v>
      </c>
      <c r="D2422" s="198">
        <v>800</v>
      </c>
      <c r="E2422" s="198">
        <v>500</v>
      </c>
      <c r="F2422" s="198">
        <v>500</v>
      </c>
      <c r="G2422" s="198"/>
      <c r="H2422" s="211">
        <v>2.5</v>
      </c>
    </row>
    <row r="2423" spans="1:8" s="13" customFormat="1" ht="12.75" hidden="1" outlineLevel="1">
      <c r="A2423" s="49"/>
      <c r="B2423" s="239"/>
      <c r="C2423" s="51" t="s">
        <v>476</v>
      </c>
      <c r="D2423" s="198">
        <v>400</v>
      </c>
      <c r="E2423" s="198">
        <v>200</v>
      </c>
      <c r="F2423" s="198">
        <v>200</v>
      </c>
      <c r="G2423" s="198"/>
      <c r="H2423" s="211">
        <v>3</v>
      </c>
    </row>
    <row r="2424" spans="1:8" s="13" customFormat="1" ht="13.5" hidden="1" outlineLevel="1" thickBot="1">
      <c r="A2424" s="49"/>
      <c r="B2424" s="59" t="s">
        <v>248</v>
      </c>
      <c r="C2424" s="51" t="s">
        <v>374</v>
      </c>
      <c r="D2424" s="198">
        <v>1000</v>
      </c>
      <c r="E2424" s="198">
        <v>460</v>
      </c>
      <c r="F2424" s="198">
        <v>0</v>
      </c>
      <c r="G2424" s="198">
        <v>0</v>
      </c>
      <c r="H2424" s="211">
        <v>0.4</v>
      </c>
    </row>
    <row r="2425" spans="1:8" ht="13.5" collapsed="1" thickBot="1">
      <c r="A2425" s="547" t="s">
        <v>96</v>
      </c>
      <c r="B2425" s="548" t="s">
        <v>35</v>
      </c>
      <c r="C2425" s="549"/>
      <c r="D2425" s="550">
        <f>D2228+D2232+D2236+D2251+D2255+D2261+D2265+D2306+D2308+D2419</f>
        <v>334136</v>
      </c>
      <c r="E2425" s="550">
        <f>E2228+E2232+E2236+E2251+E2255+E2261+E2265+E2306+E2308+E2419</f>
        <v>225573</v>
      </c>
      <c r="F2425" s="550">
        <f>F2228+F2232+F2236+F2251+F2255+F2261+F2265+F2306+F2308+F2419</f>
        <v>129767</v>
      </c>
      <c r="G2425" s="550">
        <f>G2228+G2232+G2236+G2251+G2255+G2261+G2265+G2306+G2308+G2419</f>
        <v>31363</v>
      </c>
      <c r="H2425" s="551"/>
    </row>
    <row r="2426" spans="1:8" s="13" customFormat="1" ht="13.5" thickBot="1">
      <c r="A2426" s="92"/>
      <c r="B2426" s="616" t="s">
        <v>26</v>
      </c>
      <c r="C2426" s="616"/>
      <c r="D2426" s="616"/>
      <c r="E2426" s="616"/>
      <c r="F2426" s="616"/>
      <c r="G2426" s="616"/>
      <c r="H2426" s="93"/>
    </row>
    <row r="2427" spans="1:8" s="13" customFormat="1" ht="12.75">
      <c r="A2427" s="71"/>
      <c r="B2427" s="613" t="s">
        <v>25</v>
      </c>
      <c r="C2427" s="613"/>
      <c r="D2427" s="613"/>
      <c r="E2427" s="613"/>
      <c r="F2427" s="613"/>
      <c r="G2427" s="613"/>
      <c r="H2427" s="552"/>
    </row>
    <row r="2428" spans="1:8" s="13" customFormat="1" ht="12.75">
      <c r="A2428" s="100"/>
      <c r="B2428" s="101" t="s">
        <v>8</v>
      </c>
      <c r="C2428" s="102"/>
      <c r="D2428" s="553"/>
      <c r="E2428" s="554"/>
      <c r="F2428" s="554"/>
      <c r="G2428" s="554"/>
      <c r="H2428" s="555"/>
    </row>
    <row r="2429" spans="1:8" s="13" customFormat="1" ht="13.5" thickBot="1">
      <c r="A2429" s="556"/>
      <c r="B2429" s="557" t="s">
        <v>816</v>
      </c>
      <c r="C2429" s="558"/>
      <c r="D2429" s="559">
        <v>0</v>
      </c>
      <c r="E2429" s="560">
        <v>0</v>
      </c>
      <c r="F2429" s="560">
        <v>0</v>
      </c>
      <c r="G2429" s="560">
        <v>0</v>
      </c>
      <c r="H2429" s="561"/>
    </row>
    <row r="2430" spans="1:8" s="13" customFormat="1" ht="13.5" thickBot="1">
      <c r="A2430" s="71"/>
      <c r="B2430" s="72" t="s">
        <v>9</v>
      </c>
      <c r="C2430" s="562"/>
      <c r="D2430" s="563"/>
      <c r="E2430" s="17"/>
      <c r="F2430" s="17"/>
      <c r="G2430" s="17"/>
      <c r="H2430" s="18"/>
    </row>
    <row r="2431" spans="1:8" s="13" customFormat="1" ht="13.5" thickBot="1">
      <c r="A2431" s="95"/>
      <c r="B2431" s="96" t="s">
        <v>177</v>
      </c>
      <c r="C2431" s="97"/>
      <c r="D2431" s="564">
        <v>0</v>
      </c>
      <c r="E2431" s="564">
        <v>0</v>
      </c>
      <c r="F2431" s="564">
        <v>0</v>
      </c>
      <c r="G2431" s="564">
        <v>0</v>
      </c>
      <c r="H2431" s="565"/>
    </row>
    <row r="2432" spans="1:8" ht="13.5" thickBot="1">
      <c r="A2432" s="87"/>
      <c r="B2432" s="88" t="s">
        <v>259</v>
      </c>
      <c r="C2432" s="110"/>
      <c r="D2432" s="173">
        <v>0</v>
      </c>
      <c r="E2432" s="173">
        <v>0</v>
      </c>
      <c r="F2432" s="173">
        <v>0</v>
      </c>
      <c r="G2432" s="173">
        <v>0</v>
      </c>
      <c r="H2432" s="566"/>
    </row>
    <row r="2433" spans="1:8" ht="12.75" customHeight="1">
      <c r="A2433" s="197"/>
      <c r="B2433" s="618" t="s">
        <v>32</v>
      </c>
      <c r="C2433" s="619"/>
      <c r="D2433" s="619"/>
      <c r="E2433" s="619"/>
      <c r="F2433" s="619"/>
      <c r="G2433" s="620"/>
      <c r="H2433" s="199"/>
    </row>
    <row r="2434" spans="1:8" ht="12.75" customHeight="1">
      <c r="A2434" s="177"/>
      <c r="B2434" s="101" t="s">
        <v>8</v>
      </c>
      <c r="C2434" s="102"/>
      <c r="D2434" s="553"/>
      <c r="E2434" s="554"/>
      <c r="F2434" s="554"/>
      <c r="G2434" s="554"/>
      <c r="H2434" s="555"/>
    </row>
    <row r="2435" spans="1:8" s="13" customFormat="1" ht="15" customHeight="1">
      <c r="A2435" s="19" t="s">
        <v>3</v>
      </c>
      <c r="B2435" s="20" t="s">
        <v>174</v>
      </c>
      <c r="C2435" s="184"/>
      <c r="D2435" s="122">
        <f>SUM(D2436)</f>
        <v>45</v>
      </c>
      <c r="E2435" s="122">
        <f>SUM(E2436)</f>
        <v>5</v>
      </c>
      <c r="F2435" s="122">
        <f>SUM(F2436)</f>
        <v>5</v>
      </c>
      <c r="G2435" s="122">
        <f>SUM(G2436)</f>
        <v>0</v>
      </c>
      <c r="H2435" s="200"/>
    </row>
    <row r="2436" spans="1:8" s="13" customFormat="1" ht="12.75" hidden="1" outlineLevel="1">
      <c r="A2436" s="49"/>
      <c r="B2436" s="238" t="s">
        <v>168</v>
      </c>
      <c r="C2436" s="124" t="s">
        <v>480</v>
      </c>
      <c r="D2436" s="125">
        <v>45</v>
      </c>
      <c r="E2436" s="198">
        <v>5</v>
      </c>
      <c r="F2436" s="198">
        <v>5</v>
      </c>
      <c r="G2436" s="198"/>
      <c r="H2436" s="211">
        <v>1.5</v>
      </c>
    </row>
    <row r="2437" spans="1:8" s="13" customFormat="1" ht="25.5" collapsed="1">
      <c r="A2437" s="19" t="s">
        <v>261</v>
      </c>
      <c r="B2437" s="20" t="s">
        <v>175</v>
      </c>
      <c r="C2437" s="184"/>
      <c r="D2437" s="122">
        <f>SUM(D2438:D2440)</f>
        <v>130</v>
      </c>
      <c r="E2437" s="122">
        <f>SUM(E2438:E2440)</f>
        <v>77</v>
      </c>
      <c r="F2437" s="122">
        <f>SUM(F2438:F2440)</f>
        <v>77</v>
      </c>
      <c r="G2437" s="122">
        <f>SUM(G2438:G2440)</f>
        <v>0</v>
      </c>
      <c r="H2437" s="200"/>
    </row>
    <row r="2438" spans="1:8" s="13" customFormat="1" ht="12.75" hidden="1" outlineLevel="1">
      <c r="A2438" s="25"/>
      <c r="B2438" s="196" t="s">
        <v>168</v>
      </c>
      <c r="C2438" s="189" t="s">
        <v>477</v>
      </c>
      <c r="D2438" s="328">
        <v>50</v>
      </c>
      <c r="E2438" s="154">
        <v>35</v>
      </c>
      <c r="F2438" s="154">
        <v>35</v>
      </c>
      <c r="G2438" s="154"/>
      <c r="H2438" s="155">
        <v>1.1</v>
      </c>
    </row>
    <row r="2439" spans="1:8" s="13" customFormat="1" ht="12.75" hidden="1" outlineLevel="1">
      <c r="A2439" s="25"/>
      <c r="B2439" s="58"/>
      <c r="C2439" s="189" t="s">
        <v>478</v>
      </c>
      <c r="D2439" s="328">
        <v>50</v>
      </c>
      <c r="E2439" s="154">
        <v>36</v>
      </c>
      <c r="F2439" s="154">
        <v>36</v>
      </c>
      <c r="G2439" s="154"/>
      <c r="H2439" s="155">
        <v>1.25</v>
      </c>
    </row>
    <row r="2440" spans="1:8" s="13" customFormat="1" ht="12.75" hidden="1" outlineLevel="1">
      <c r="A2440" s="38"/>
      <c r="B2440" s="44"/>
      <c r="C2440" s="128" t="s">
        <v>479</v>
      </c>
      <c r="D2440" s="129">
        <v>30</v>
      </c>
      <c r="E2440" s="157">
        <v>6</v>
      </c>
      <c r="F2440" s="157">
        <v>6</v>
      </c>
      <c r="G2440" s="157"/>
      <c r="H2440" s="158">
        <v>1.5</v>
      </c>
    </row>
    <row r="2441" spans="1:8" ht="12.75" customHeight="1" collapsed="1">
      <c r="A2441" s="221" t="s">
        <v>262</v>
      </c>
      <c r="B2441" s="37" t="s">
        <v>46</v>
      </c>
      <c r="C2441" s="266"/>
      <c r="D2441" s="415">
        <f>SUM(D2442:D2444)</f>
        <v>184</v>
      </c>
      <c r="E2441" s="415">
        <f>SUM(E2442:E2444)</f>
        <v>128</v>
      </c>
      <c r="F2441" s="415">
        <f>SUM(F2442:F2444)</f>
        <v>128</v>
      </c>
      <c r="G2441" s="415">
        <f>SUM(G2442:G2444)</f>
        <v>0</v>
      </c>
      <c r="H2441" s="160"/>
    </row>
    <row r="2442" spans="1:8" ht="12.75" customHeight="1" hidden="1" outlineLevel="1">
      <c r="A2442" s="195"/>
      <c r="B2442" s="26" t="s">
        <v>248</v>
      </c>
      <c r="C2442" s="189" t="s">
        <v>620</v>
      </c>
      <c r="D2442" s="328">
        <v>184</v>
      </c>
      <c r="E2442" s="154">
        <v>128</v>
      </c>
      <c r="F2442" s="154">
        <v>128</v>
      </c>
      <c r="G2442" s="154">
        <v>0</v>
      </c>
      <c r="H2442" s="155">
        <v>1</v>
      </c>
    </row>
    <row r="2443" spans="1:8" ht="12.75" customHeight="1" hidden="1" outlineLevel="1">
      <c r="A2443" s="195"/>
      <c r="B2443" s="567"/>
      <c r="C2443" s="189" t="s">
        <v>621</v>
      </c>
      <c r="D2443" s="328" t="s">
        <v>622</v>
      </c>
      <c r="E2443" s="154" t="s">
        <v>623</v>
      </c>
      <c r="F2443" s="154">
        <v>0</v>
      </c>
      <c r="G2443" s="154">
        <v>0</v>
      </c>
      <c r="H2443" s="155" t="s">
        <v>511</v>
      </c>
    </row>
    <row r="2444" spans="1:8" ht="12.75" customHeight="1" hidden="1" outlineLevel="1">
      <c r="A2444" s="201"/>
      <c r="B2444" s="568"/>
      <c r="C2444" s="128" t="s">
        <v>408</v>
      </c>
      <c r="D2444" s="129" t="s">
        <v>624</v>
      </c>
      <c r="E2444" s="157" t="s">
        <v>625</v>
      </c>
      <c r="F2444" s="157">
        <v>0</v>
      </c>
      <c r="G2444" s="157">
        <v>0</v>
      </c>
      <c r="H2444" s="158" t="s">
        <v>626</v>
      </c>
    </row>
    <row r="2445" spans="1:8" ht="12.75" customHeight="1" collapsed="1" thickBot="1">
      <c r="A2445" s="193" t="s">
        <v>263</v>
      </c>
      <c r="B2445" s="20" t="s">
        <v>43</v>
      </c>
      <c r="C2445" s="184"/>
      <c r="D2445" s="122">
        <f>SUM(D2446:D2447)</f>
        <v>32</v>
      </c>
      <c r="E2445" s="122">
        <f>SUM(E2446:E2447)</f>
        <v>15</v>
      </c>
      <c r="F2445" s="122">
        <f>SUM(F2446:F2447)</f>
        <v>15</v>
      </c>
      <c r="G2445" s="122">
        <f>SUM(G2446:G2447)</f>
        <v>0</v>
      </c>
      <c r="H2445" s="200"/>
    </row>
    <row r="2446" spans="1:8" ht="12.75" customHeight="1" hidden="1" outlineLevel="1">
      <c r="A2446" s="203"/>
      <c r="B2446" s="50" t="s">
        <v>248</v>
      </c>
      <c r="C2446" s="204" t="s">
        <v>627</v>
      </c>
      <c r="D2446" s="321">
        <v>17</v>
      </c>
      <c r="E2446" s="296">
        <v>7</v>
      </c>
      <c r="F2446" s="296">
        <v>7</v>
      </c>
      <c r="G2446" s="296">
        <v>0</v>
      </c>
      <c r="H2446" s="206">
        <v>3.2</v>
      </c>
    </row>
    <row r="2447" spans="1:8" ht="12.75" customHeight="1" hidden="1" outlineLevel="1" thickBot="1">
      <c r="A2447" s="197"/>
      <c r="B2447" s="75"/>
      <c r="C2447" s="124" t="s">
        <v>620</v>
      </c>
      <c r="D2447" s="125">
        <v>15</v>
      </c>
      <c r="E2447" s="198">
        <v>8</v>
      </c>
      <c r="F2447" s="198">
        <v>8</v>
      </c>
      <c r="G2447" s="198">
        <v>0</v>
      </c>
      <c r="H2447" s="211">
        <v>2</v>
      </c>
    </row>
    <row r="2448" spans="1:8" ht="12.75" customHeight="1" collapsed="1" thickBot="1">
      <c r="A2448" s="66"/>
      <c r="B2448" s="67" t="s">
        <v>258</v>
      </c>
      <c r="C2448" s="68"/>
      <c r="D2448" s="151">
        <f>D2435+D2437+D2441+D2445</f>
        <v>391</v>
      </c>
      <c r="E2448" s="151">
        <f>E2435+E2437+E2441+E2445</f>
        <v>225</v>
      </c>
      <c r="F2448" s="151">
        <f>F2435+F2437+F2441+F2445</f>
        <v>225</v>
      </c>
      <c r="G2448" s="151">
        <f>G2435+G2437+G2441+G2445</f>
        <v>0</v>
      </c>
      <c r="H2448" s="569"/>
    </row>
    <row r="2449" spans="1:8" ht="12.75" customHeight="1">
      <c r="A2449" s="14"/>
      <c r="B2449" s="72" t="s">
        <v>9</v>
      </c>
      <c r="C2449" s="562"/>
      <c r="D2449" s="563"/>
      <c r="E2449" s="17"/>
      <c r="F2449" s="17"/>
      <c r="G2449" s="17"/>
      <c r="H2449" s="18"/>
    </row>
    <row r="2450" spans="1:8" ht="12.75" customHeight="1">
      <c r="A2450" s="193" t="s">
        <v>3</v>
      </c>
      <c r="B2450" s="20" t="s">
        <v>283</v>
      </c>
      <c r="C2450" s="184"/>
      <c r="D2450" s="122">
        <f>SUM(D2451:D2452)</f>
        <v>0</v>
      </c>
      <c r="E2450" s="122">
        <f>SUM(E2451:E2452)</f>
        <v>95</v>
      </c>
      <c r="F2450" s="122">
        <f>SUM(F2451:F2452)</f>
        <v>95</v>
      </c>
      <c r="G2450" s="122">
        <f>SUM(G2451:G2452)</f>
        <v>0</v>
      </c>
      <c r="H2450" s="200"/>
    </row>
    <row r="2451" spans="1:8" ht="12.75" customHeight="1" hidden="1" outlineLevel="1">
      <c r="A2451" s="203"/>
      <c r="B2451" s="50" t="s">
        <v>248</v>
      </c>
      <c r="C2451" s="204" t="s">
        <v>413</v>
      </c>
      <c r="D2451" s="321">
        <v>0</v>
      </c>
      <c r="E2451" s="296">
        <v>56</v>
      </c>
      <c r="F2451" s="296">
        <v>56</v>
      </c>
      <c r="G2451" s="296">
        <v>0</v>
      </c>
      <c r="H2451" s="206">
        <v>1</v>
      </c>
    </row>
    <row r="2452" spans="1:8" ht="12.75" customHeight="1" hidden="1" outlineLevel="1">
      <c r="A2452" s="201"/>
      <c r="B2452" s="39"/>
      <c r="C2452" s="128" t="s">
        <v>366</v>
      </c>
      <c r="D2452" s="129">
        <v>0</v>
      </c>
      <c r="E2452" s="157">
        <v>39</v>
      </c>
      <c r="F2452" s="157">
        <v>39</v>
      </c>
      <c r="G2452" s="157">
        <v>0</v>
      </c>
      <c r="H2452" s="158">
        <v>1.4</v>
      </c>
    </row>
    <row r="2453" spans="1:8" ht="12.75" customHeight="1" collapsed="1">
      <c r="A2453" s="221" t="s">
        <v>261</v>
      </c>
      <c r="B2453" s="37" t="s">
        <v>78</v>
      </c>
      <c r="C2453" s="266"/>
      <c r="D2453" s="415">
        <f>SUM(D2454:D2455)</f>
        <v>0</v>
      </c>
      <c r="E2453" s="415">
        <f>SUM(E2454:E2455)</f>
        <v>275</v>
      </c>
      <c r="F2453" s="415">
        <f>SUM(F2454:F2455)</f>
        <v>275</v>
      </c>
      <c r="G2453" s="415">
        <f>SUM(G2454:G2455)</f>
        <v>0</v>
      </c>
      <c r="H2453" s="160"/>
    </row>
    <row r="2454" spans="1:8" ht="12.75" customHeight="1" hidden="1" outlineLevel="1">
      <c r="A2454" s="195"/>
      <c r="B2454" s="26" t="s">
        <v>248</v>
      </c>
      <c r="C2454" s="189" t="s">
        <v>406</v>
      </c>
      <c r="D2454" s="328">
        <v>0</v>
      </c>
      <c r="E2454" s="154">
        <v>157</v>
      </c>
      <c r="F2454" s="154">
        <v>157</v>
      </c>
      <c r="G2454" s="154">
        <v>0</v>
      </c>
      <c r="H2454" s="155">
        <v>2</v>
      </c>
    </row>
    <row r="2455" spans="1:8" ht="12.75" customHeight="1" hidden="1" outlineLevel="1">
      <c r="A2455" s="197"/>
      <c r="B2455" s="75"/>
      <c r="C2455" s="124" t="s">
        <v>364</v>
      </c>
      <c r="D2455" s="125">
        <v>0</v>
      </c>
      <c r="E2455" s="198">
        <v>118</v>
      </c>
      <c r="F2455" s="198">
        <v>118</v>
      </c>
      <c r="G2455" s="198">
        <v>0</v>
      </c>
      <c r="H2455" s="211">
        <v>1.7</v>
      </c>
    </row>
    <row r="2456" spans="1:8" ht="12.75" customHeight="1" collapsed="1">
      <c r="A2456" s="193" t="s">
        <v>262</v>
      </c>
      <c r="B2456" s="20" t="s">
        <v>52</v>
      </c>
      <c r="C2456" s="184"/>
      <c r="D2456" s="122">
        <f>SUM(D2457)</f>
        <v>0</v>
      </c>
      <c r="E2456" s="122">
        <f>SUM(E2457)</f>
        <v>196</v>
      </c>
      <c r="F2456" s="122">
        <f>SUM(F2457)</f>
        <v>196</v>
      </c>
      <c r="G2456" s="122">
        <f>SUM(G2457)</f>
        <v>0</v>
      </c>
      <c r="H2456" s="200"/>
    </row>
    <row r="2457" spans="1:8" ht="12.75" customHeight="1" hidden="1" outlineLevel="1">
      <c r="A2457" s="201"/>
      <c r="B2457" s="39" t="s">
        <v>248</v>
      </c>
      <c r="C2457" s="128" t="s">
        <v>368</v>
      </c>
      <c r="D2457" s="129">
        <v>0</v>
      </c>
      <c r="E2457" s="157">
        <v>196</v>
      </c>
      <c r="F2457" s="157">
        <v>196</v>
      </c>
      <c r="G2457" s="157">
        <v>0</v>
      </c>
      <c r="H2457" s="158">
        <v>1.3</v>
      </c>
    </row>
    <row r="2458" spans="1:8" s="13" customFormat="1" ht="12.75" collapsed="1">
      <c r="A2458" s="19" t="s">
        <v>263</v>
      </c>
      <c r="B2458" s="20" t="s">
        <v>493</v>
      </c>
      <c r="C2458" s="184"/>
      <c r="D2458" s="122">
        <f>SUM(D2459)</f>
        <v>15</v>
      </c>
      <c r="E2458" s="122">
        <f>SUM(E2459)</f>
        <v>12</v>
      </c>
      <c r="F2458" s="122">
        <f>SUM(F2459)</f>
        <v>12</v>
      </c>
      <c r="G2458" s="122">
        <f>SUM(G2459)</f>
        <v>0</v>
      </c>
      <c r="H2458" s="200"/>
    </row>
    <row r="2459" spans="1:8" s="13" customFormat="1" ht="12.75" hidden="1" outlineLevel="1">
      <c r="A2459" s="38"/>
      <c r="B2459" s="300" t="s">
        <v>168</v>
      </c>
      <c r="C2459" s="128" t="s">
        <v>479</v>
      </c>
      <c r="D2459" s="129">
        <v>15</v>
      </c>
      <c r="E2459" s="157">
        <v>12</v>
      </c>
      <c r="F2459" s="157">
        <v>12</v>
      </c>
      <c r="G2459" s="157"/>
      <c r="H2459" s="158">
        <v>2.5</v>
      </c>
    </row>
    <row r="2460" spans="1:8" s="13" customFormat="1" ht="26.25" collapsed="1" thickBot="1">
      <c r="A2460" s="36" t="s">
        <v>285</v>
      </c>
      <c r="B2460" s="37" t="s">
        <v>494</v>
      </c>
      <c r="C2460" s="266"/>
      <c r="D2460" s="415">
        <f>SUM(D2461)</f>
        <v>20</v>
      </c>
      <c r="E2460" s="415">
        <f>SUM(E2461)</f>
        <v>18</v>
      </c>
      <c r="F2460" s="415">
        <f>SUM(F2461)</f>
        <v>18</v>
      </c>
      <c r="G2460" s="415">
        <f>SUM(G2461)</f>
        <v>0</v>
      </c>
      <c r="H2460" s="160"/>
    </row>
    <row r="2461" spans="1:14" s="13" customFormat="1" ht="13.5" hidden="1" outlineLevel="1" thickBot="1">
      <c r="A2461" s="49"/>
      <c r="B2461" s="238" t="s">
        <v>168</v>
      </c>
      <c r="C2461" s="124" t="s">
        <v>481</v>
      </c>
      <c r="D2461" s="125">
        <v>20</v>
      </c>
      <c r="E2461" s="198">
        <v>18</v>
      </c>
      <c r="F2461" s="198">
        <v>18</v>
      </c>
      <c r="G2461" s="198"/>
      <c r="H2461" s="211">
        <v>1.5</v>
      </c>
      <c r="K2461" s="113"/>
      <c r="L2461" s="113"/>
      <c r="M2461" s="113"/>
      <c r="N2461" s="113"/>
    </row>
    <row r="2462" spans="1:14" ht="12.75" customHeight="1" collapsed="1" thickBot="1">
      <c r="A2462" s="66"/>
      <c r="B2462" s="67" t="s">
        <v>177</v>
      </c>
      <c r="C2462" s="68"/>
      <c r="D2462" s="151">
        <f>D2450+D2453+D2456+D2458+D2460</f>
        <v>35</v>
      </c>
      <c r="E2462" s="151">
        <f>E2450+E2453+E2456+E2458+E2460</f>
        <v>596</v>
      </c>
      <c r="F2462" s="151">
        <f>F2450+F2453+F2456+F2458+F2460</f>
        <v>596</v>
      </c>
      <c r="G2462" s="151">
        <f>G2450+G2453+G2456+G2458+G2460</f>
        <v>0</v>
      </c>
      <c r="H2462" s="569"/>
      <c r="K2462" s="7"/>
      <c r="L2462" s="7"/>
      <c r="M2462" s="7"/>
      <c r="N2462" s="7"/>
    </row>
    <row r="2463" spans="1:14" ht="12.75" customHeight="1">
      <c r="A2463" s="14"/>
      <c r="B2463" s="72" t="s">
        <v>7</v>
      </c>
      <c r="C2463" s="562"/>
      <c r="D2463" s="563"/>
      <c r="E2463" s="17"/>
      <c r="F2463" s="17"/>
      <c r="G2463" s="17"/>
      <c r="H2463" s="18"/>
      <c r="K2463" s="7"/>
      <c r="L2463" s="7"/>
      <c r="M2463" s="7"/>
      <c r="N2463" s="7"/>
    </row>
    <row r="2464" spans="1:8" ht="12.75" customHeight="1" thickBot="1">
      <c r="A2464" s="221" t="s">
        <v>3</v>
      </c>
      <c r="B2464" s="37" t="s">
        <v>212</v>
      </c>
      <c r="C2464" s="266"/>
      <c r="D2464" s="415">
        <f>SUM(D2465)</f>
        <v>48</v>
      </c>
      <c r="E2464" s="415">
        <f>SUM(E2465)</f>
        <v>48</v>
      </c>
      <c r="F2464" s="415">
        <f>SUM(F2465)</f>
        <v>48</v>
      </c>
      <c r="G2464" s="415">
        <f>SUM(G2465)</f>
        <v>0</v>
      </c>
      <c r="H2464" s="160"/>
    </row>
    <row r="2465" spans="1:8" s="13" customFormat="1" ht="13.5" customHeight="1" hidden="1" outlineLevel="1" thickBot="1">
      <c r="A2465" s="49"/>
      <c r="B2465" s="239" t="s">
        <v>194</v>
      </c>
      <c r="C2465" s="417" t="s">
        <v>381</v>
      </c>
      <c r="D2465" s="251">
        <v>48</v>
      </c>
      <c r="E2465" s="251">
        <v>48</v>
      </c>
      <c r="F2465" s="251">
        <v>48</v>
      </c>
      <c r="G2465" s="251">
        <v>0</v>
      </c>
      <c r="H2465" s="467">
        <v>1.55</v>
      </c>
    </row>
    <row r="2466" spans="1:8" s="13" customFormat="1" ht="13.5" customHeight="1" collapsed="1" thickBot="1">
      <c r="A2466" s="66"/>
      <c r="B2466" s="67" t="s">
        <v>249</v>
      </c>
      <c r="C2466" s="161"/>
      <c r="D2466" s="474">
        <f>SUM(D2464)</f>
        <v>48</v>
      </c>
      <c r="E2466" s="474">
        <f>SUM(E2464)</f>
        <v>48</v>
      </c>
      <c r="F2466" s="474">
        <f>SUM(F2464)</f>
        <v>48</v>
      </c>
      <c r="G2466" s="474">
        <f>SUM(G2464)</f>
        <v>0</v>
      </c>
      <c r="H2466" s="489"/>
    </row>
    <row r="2467" spans="1:8" s="13" customFormat="1" ht="13.5" customHeight="1" thickBot="1">
      <c r="A2467" s="87"/>
      <c r="B2467" s="88" t="s">
        <v>259</v>
      </c>
      <c r="C2467" s="172"/>
      <c r="D2467" s="570">
        <f>D2448+D2462+D2466</f>
        <v>474</v>
      </c>
      <c r="E2467" s="570">
        <f>E2448+E2462+E2466</f>
        <v>869</v>
      </c>
      <c r="F2467" s="570">
        <f>F2448+F2462+F2466</f>
        <v>869</v>
      </c>
      <c r="G2467" s="570">
        <f>G2448+G2462+G2466</f>
        <v>0</v>
      </c>
      <c r="H2467" s="571"/>
    </row>
    <row r="2468" spans="1:11" s="13" customFormat="1" ht="13.5" customHeight="1">
      <c r="A2468" s="114"/>
      <c r="B2468" s="612" t="s">
        <v>33</v>
      </c>
      <c r="C2468" s="623"/>
      <c r="D2468" s="623"/>
      <c r="E2468" s="623"/>
      <c r="F2468" s="623"/>
      <c r="G2468" s="623"/>
      <c r="H2468" s="382"/>
      <c r="K2468" s="4"/>
    </row>
    <row r="2469" spans="1:8" s="13" customFormat="1" ht="13.5" customHeight="1">
      <c r="A2469" s="100"/>
      <c r="B2469" s="101" t="s">
        <v>9</v>
      </c>
      <c r="C2469" s="533"/>
      <c r="D2469" s="460"/>
      <c r="E2469" s="460"/>
      <c r="F2469" s="460"/>
      <c r="G2469" s="460"/>
      <c r="H2469" s="461"/>
    </row>
    <row r="2470" spans="1:8" s="13" customFormat="1" ht="13.5" customHeight="1">
      <c r="A2470" s="19" t="s">
        <v>3</v>
      </c>
      <c r="B2470" s="20" t="s">
        <v>795</v>
      </c>
      <c r="C2470" s="30"/>
      <c r="D2470" s="22">
        <f>SUM(D2471)</f>
        <v>15</v>
      </c>
      <c r="E2470" s="22">
        <f>SUM(E2471)</f>
        <v>10</v>
      </c>
      <c r="F2470" s="22">
        <f>SUM(F2471)</f>
        <v>10</v>
      </c>
      <c r="G2470" s="22">
        <f>SUM(G2471)</f>
        <v>0</v>
      </c>
      <c r="H2470" s="54"/>
    </row>
    <row r="2471" spans="1:8" s="13" customFormat="1" ht="13.5" customHeight="1" hidden="1" outlineLevel="1">
      <c r="A2471" s="38"/>
      <c r="B2471" s="44" t="s">
        <v>260</v>
      </c>
      <c r="C2471" s="40" t="s">
        <v>371</v>
      </c>
      <c r="D2471" s="41">
        <v>15</v>
      </c>
      <c r="E2471" s="41">
        <v>10</v>
      </c>
      <c r="F2471" s="41">
        <v>10</v>
      </c>
      <c r="G2471" s="41">
        <v>0</v>
      </c>
      <c r="H2471" s="42">
        <v>2.2</v>
      </c>
    </row>
    <row r="2472" spans="1:8" s="13" customFormat="1" ht="26.25" customHeight="1" collapsed="1">
      <c r="A2472" s="36" t="s">
        <v>261</v>
      </c>
      <c r="B2472" s="37" t="s">
        <v>530</v>
      </c>
      <c r="C2472" s="60"/>
      <c r="D2472" s="78">
        <f>SUM(D2473:D2477)</f>
        <v>5916</v>
      </c>
      <c r="E2472" s="78">
        <f>SUM(E2473:E2477)</f>
        <v>4590</v>
      </c>
      <c r="F2472" s="78">
        <f>SUM(F2473:F2477)</f>
        <v>1158</v>
      </c>
      <c r="G2472" s="78">
        <f>SUM(G2473:G2477)</f>
        <v>0</v>
      </c>
      <c r="H2472" s="54"/>
    </row>
    <row r="2473" spans="1:8" s="13" customFormat="1" ht="13.5" customHeight="1" hidden="1" outlineLevel="1">
      <c r="A2473" s="25"/>
      <c r="B2473" s="141" t="s">
        <v>180</v>
      </c>
      <c r="C2473" s="27" t="s">
        <v>525</v>
      </c>
      <c r="D2473" s="28">
        <v>760</v>
      </c>
      <c r="E2473" s="28">
        <v>482</v>
      </c>
      <c r="F2473" s="28">
        <v>0</v>
      </c>
      <c r="G2473" s="28"/>
      <c r="H2473" s="29"/>
    </row>
    <row r="2474" spans="1:8" s="13" customFormat="1" ht="13.5" customHeight="1" hidden="1" outlineLevel="1">
      <c r="A2474" s="25"/>
      <c r="B2474" s="43"/>
      <c r="C2474" s="27" t="s">
        <v>526</v>
      </c>
      <c r="D2474" s="28">
        <v>665</v>
      </c>
      <c r="E2474" s="28">
        <v>641</v>
      </c>
      <c r="F2474" s="28">
        <v>411</v>
      </c>
      <c r="G2474" s="28"/>
      <c r="H2474" s="29"/>
    </row>
    <row r="2475" spans="1:8" s="13" customFormat="1" ht="13.5" customHeight="1" hidden="1" outlineLevel="1">
      <c r="A2475" s="25"/>
      <c r="B2475" s="43"/>
      <c r="C2475" s="27" t="s">
        <v>527</v>
      </c>
      <c r="D2475" s="28">
        <v>1045</v>
      </c>
      <c r="E2475" s="28">
        <v>630</v>
      </c>
      <c r="F2475" s="28">
        <v>630</v>
      </c>
      <c r="G2475" s="28"/>
      <c r="H2475" s="29"/>
    </row>
    <row r="2476" spans="1:8" s="13" customFormat="1" ht="13.5" customHeight="1" hidden="1" outlineLevel="1">
      <c r="A2476" s="25"/>
      <c r="B2476" s="26" t="s">
        <v>248</v>
      </c>
      <c r="C2476" s="27" t="s">
        <v>628</v>
      </c>
      <c r="D2476" s="28">
        <v>2720</v>
      </c>
      <c r="E2476" s="28">
        <v>2720</v>
      </c>
      <c r="F2476" s="28">
        <v>0</v>
      </c>
      <c r="G2476" s="28">
        <v>0</v>
      </c>
      <c r="H2476" s="29" t="s">
        <v>543</v>
      </c>
    </row>
    <row r="2477" spans="1:8" s="13" customFormat="1" ht="13.5" customHeight="1" hidden="1" outlineLevel="1">
      <c r="A2477" s="38"/>
      <c r="B2477" s="44"/>
      <c r="C2477" s="40" t="s">
        <v>481</v>
      </c>
      <c r="D2477" s="41">
        <v>726</v>
      </c>
      <c r="E2477" s="41">
        <v>117</v>
      </c>
      <c r="F2477" s="41">
        <v>117</v>
      </c>
      <c r="G2477" s="41">
        <v>0</v>
      </c>
      <c r="H2477" s="42" t="s">
        <v>629</v>
      </c>
    </row>
    <row r="2478" spans="1:8" s="13" customFormat="1" ht="24" customHeight="1" collapsed="1">
      <c r="A2478" s="36" t="s">
        <v>262</v>
      </c>
      <c r="B2478" s="37" t="s">
        <v>638</v>
      </c>
      <c r="C2478" s="143"/>
      <c r="D2478" s="314">
        <f>SUM(D2479:D2480)</f>
        <v>1180</v>
      </c>
      <c r="E2478" s="314">
        <f>SUM(E2479:E2480)</f>
        <v>1040</v>
      </c>
      <c r="F2478" s="314">
        <f>SUM(F2479:F2480)</f>
        <v>100</v>
      </c>
      <c r="G2478" s="314">
        <f>SUM(G2479:G2480)</f>
        <v>0</v>
      </c>
      <c r="H2478" s="144"/>
    </row>
    <row r="2479" spans="1:8" s="13" customFormat="1" ht="13.5" customHeight="1" hidden="1" outlineLevel="1">
      <c r="A2479" s="25"/>
      <c r="B2479" s="26" t="s">
        <v>248</v>
      </c>
      <c r="C2479" s="27" t="s">
        <v>628</v>
      </c>
      <c r="D2479" s="28">
        <v>940</v>
      </c>
      <c r="E2479" s="28">
        <v>940</v>
      </c>
      <c r="F2479" s="28">
        <v>0</v>
      </c>
      <c r="G2479" s="28">
        <v>0</v>
      </c>
      <c r="H2479" s="29" t="s">
        <v>543</v>
      </c>
    </row>
    <row r="2480" spans="1:8" s="13" customFormat="1" ht="13.5" customHeight="1" hidden="1" outlineLevel="1">
      <c r="A2480" s="38"/>
      <c r="B2480" s="220"/>
      <c r="C2480" s="40" t="s">
        <v>481</v>
      </c>
      <c r="D2480" s="41">
        <v>240</v>
      </c>
      <c r="E2480" s="41">
        <v>100</v>
      </c>
      <c r="F2480" s="41">
        <v>100</v>
      </c>
      <c r="G2480" s="41">
        <v>0</v>
      </c>
      <c r="H2480" s="42" t="s">
        <v>629</v>
      </c>
    </row>
    <row r="2481" spans="1:8" s="13" customFormat="1" ht="26.25" customHeight="1" collapsed="1">
      <c r="A2481" s="36" t="s">
        <v>263</v>
      </c>
      <c r="B2481" s="37" t="s">
        <v>639</v>
      </c>
      <c r="C2481" s="143"/>
      <c r="D2481" s="314">
        <f>SUM(D2482:D2483)</f>
        <v>960</v>
      </c>
      <c r="E2481" s="314">
        <f>SUM(E2482:E2483)</f>
        <v>790</v>
      </c>
      <c r="F2481" s="314">
        <f>SUM(F2482:F2483)</f>
        <v>30</v>
      </c>
      <c r="G2481" s="314">
        <f>SUM(G2482:G2483)</f>
        <v>0</v>
      </c>
      <c r="H2481" s="144"/>
    </row>
    <row r="2482" spans="1:8" s="13" customFormat="1" ht="13.5" customHeight="1" hidden="1" outlineLevel="1">
      <c r="A2482" s="25"/>
      <c r="B2482" s="26" t="s">
        <v>248</v>
      </c>
      <c r="C2482" s="27" t="s">
        <v>628</v>
      </c>
      <c r="D2482" s="28">
        <v>760</v>
      </c>
      <c r="E2482" s="28">
        <v>760</v>
      </c>
      <c r="F2482" s="28">
        <v>0</v>
      </c>
      <c r="G2482" s="28">
        <v>0</v>
      </c>
      <c r="H2482" s="29" t="s">
        <v>543</v>
      </c>
    </row>
    <row r="2483" spans="1:8" s="13" customFormat="1" ht="13.5" customHeight="1" hidden="1" outlineLevel="1">
      <c r="A2483" s="38"/>
      <c r="B2483" s="44"/>
      <c r="C2483" s="40" t="s">
        <v>481</v>
      </c>
      <c r="D2483" s="41">
        <v>200</v>
      </c>
      <c r="E2483" s="41">
        <v>30</v>
      </c>
      <c r="F2483" s="41">
        <v>30</v>
      </c>
      <c r="G2483" s="41">
        <v>0</v>
      </c>
      <c r="H2483" s="42" t="s">
        <v>629</v>
      </c>
    </row>
    <row r="2484" spans="1:8" s="13" customFormat="1" ht="24.75" customHeight="1" collapsed="1">
      <c r="A2484" s="36" t="s">
        <v>285</v>
      </c>
      <c r="B2484" s="37" t="s">
        <v>640</v>
      </c>
      <c r="C2484" s="143"/>
      <c r="D2484" s="314">
        <f>SUM(D2485)</f>
        <v>410</v>
      </c>
      <c r="E2484" s="314">
        <f>SUM(E2485)</f>
        <v>410</v>
      </c>
      <c r="F2484" s="314">
        <f>SUM(F2485)</f>
        <v>0</v>
      </c>
      <c r="G2484" s="314">
        <f>SUM(G2485)</f>
        <v>0</v>
      </c>
      <c r="H2484" s="144"/>
    </row>
    <row r="2485" spans="1:8" s="13" customFormat="1" ht="13.5" customHeight="1" hidden="1" outlineLevel="1">
      <c r="A2485" s="38"/>
      <c r="B2485" s="39" t="s">
        <v>248</v>
      </c>
      <c r="C2485" s="40" t="s">
        <v>628</v>
      </c>
      <c r="D2485" s="41">
        <v>410</v>
      </c>
      <c r="E2485" s="41">
        <v>410</v>
      </c>
      <c r="F2485" s="41">
        <v>0</v>
      </c>
      <c r="G2485" s="41">
        <v>0</v>
      </c>
      <c r="H2485" s="42" t="s">
        <v>543</v>
      </c>
    </row>
    <row r="2486" spans="1:8" s="13" customFormat="1" ht="30" customHeight="1" collapsed="1">
      <c r="A2486" s="36" t="s">
        <v>286</v>
      </c>
      <c r="B2486" s="37" t="s">
        <v>641</v>
      </c>
      <c r="C2486" s="33"/>
      <c r="D2486" s="47">
        <f>SUM(D2487:D2488)</f>
        <v>3918</v>
      </c>
      <c r="E2486" s="47">
        <f>SUM(E2487:E2488)</f>
        <v>2721</v>
      </c>
      <c r="F2486" s="47">
        <f>SUM(F2487:F2488)</f>
        <v>591</v>
      </c>
      <c r="G2486" s="47">
        <f>SUM(G2487:G2488)</f>
        <v>0</v>
      </c>
      <c r="H2486" s="35"/>
    </row>
    <row r="2487" spans="1:8" s="13" customFormat="1" ht="13.5" customHeight="1" hidden="1" outlineLevel="1">
      <c r="A2487" s="25"/>
      <c r="B2487" s="26" t="s">
        <v>248</v>
      </c>
      <c r="C2487" s="27" t="s">
        <v>628</v>
      </c>
      <c r="D2487" s="28">
        <v>2130</v>
      </c>
      <c r="E2487" s="28">
        <v>2130</v>
      </c>
      <c r="F2487" s="28">
        <v>0</v>
      </c>
      <c r="G2487" s="28">
        <v>0</v>
      </c>
      <c r="H2487" s="29" t="s">
        <v>543</v>
      </c>
    </row>
    <row r="2488" spans="1:8" s="13" customFormat="1" ht="13.5" customHeight="1" hidden="1" outlineLevel="1">
      <c r="A2488" s="38"/>
      <c r="B2488" s="44"/>
      <c r="C2488" s="40" t="s">
        <v>481</v>
      </c>
      <c r="D2488" s="41">
        <v>1788</v>
      </c>
      <c r="E2488" s="41">
        <v>591</v>
      </c>
      <c r="F2488" s="41">
        <v>591</v>
      </c>
      <c r="G2488" s="41">
        <v>0</v>
      </c>
      <c r="H2488" s="42" t="s">
        <v>629</v>
      </c>
    </row>
    <row r="2489" spans="1:8" s="13" customFormat="1" ht="25.5" customHeight="1" collapsed="1">
      <c r="A2489" s="36" t="s">
        <v>287</v>
      </c>
      <c r="B2489" s="37" t="s">
        <v>531</v>
      </c>
      <c r="C2489" s="33"/>
      <c r="D2489" s="47">
        <f>SUM(D2490:D2494)</f>
        <v>11120</v>
      </c>
      <c r="E2489" s="47">
        <f>SUM(E2490:E2494)</f>
        <v>8890</v>
      </c>
      <c r="F2489" s="47">
        <f>SUM(F2490:F2494)</f>
        <v>1977</v>
      </c>
      <c r="G2489" s="47">
        <f>SUM(G2490:G2494)</f>
        <v>0</v>
      </c>
      <c r="H2489" s="35"/>
    </row>
    <row r="2490" spans="1:8" s="13" customFormat="1" ht="13.5" customHeight="1" hidden="1" outlineLevel="1">
      <c r="A2490" s="25"/>
      <c r="B2490" s="141" t="s">
        <v>180</v>
      </c>
      <c r="C2490" s="27" t="s">
        <v>525</v>
      </c>
      <c r="D2490" s="28">
        <v>940</v>
      </c>
      <c r="E2490" s="28">
        <v>534</v>
      </c>
      <c r="F2490" s="28">
        <v>0</v>
      </c>
      <c r="G2490" s="28"/>
      <c r="H2490" s="29"/>
    </row>
    <row r="2491" spans="1:8" s="13" customFormat="1" ht="13.5" customHeight="1" hidden="1" outlineLevel="1">
      <c r="A2491" s="25"/>
      <c r="B2491" s="43"/>
      <c r="C2491" s="27" t="s">
        <v>526</v>
      </c>
      <c r="D2491" s="28">
        <v>535</v>
      </c>
      <c r="E2491" s="28">
        <v>514</v>
      </c>
      <c r="F2491" s="28">
        <v>295</v>
      </c>
      <c r="G2491" s="28"/>
      <c r="H2491" s="29"/>
    </row>
    <row r="2492" spans="1:8" s="13" customFormat="1" ht="13.5" customHeight="1" hidden="1" outlineLevel="1">
      <c r="A2492" s="25"/>
      <c r="B2492" s="43"/>
      <c r="C2492" s="27" t="s">
        <v>527</v>
      </c>
      <c r="D2492" s="28">
        <v>1185</v>
      </c>
      <c r="E2492" s="28">
        <v>702</v>
      </c>
      <c r="F2492" s="28">
        <v>702</v>
      </c>
      <c r="G2492" s="28"/>
      <c r="H2492" s="29"/>
    </row>
    <row r="2493" spans="1:8" s="13" customFormat="1" ht="13.5" customHeight="1" hidden="1" outlineLevel="1">
      <c r="A2493" s="25"/>
      <c r="B2493" s="26" t="s">
        <v>248</v>
      </c>
      <c r="C2493" s="27" t="s">
        <v>628</v>
      </c>
      <c r="D2493" s="28">
        <v>6160</v>
      </c>
      <c r="E2493" s="28">
        <v>6160</v>
      </c>
      <c r="F2493" s="28">
        <v>0</v>
      </c>
      <c r="G2493" s="28">
        <v>0</v>
      </c>
      <c r="H2493" s="29" t="s">
        <v>543</v>
      </c>
    </row>
    <row r="2494" spans="1:8" s="13" customFormat="1" ht="13.5" customHeight="1" hidden="1" outlineLevel="1">
      <c r="A2494" s="25"/>
      <c r="B2494" s="43"/>
      <c r="C2494" s="27" t="s">
        <v>481</v>
      </c>
      <c r="D2494" s="28">
        <v>2300</v>
      </c>
      <c r="E2494" s="28">
        <v>980</v>
      </c>
      <c r="F2494" s="28">
        <v>980</v>
      </c>
      <c r="G2494" s="28">
        <v>0</v>
      </c>
      <c r="H2494" s="29" t="s">
        <v>629</v>
      </c>
    </row>
    <row r="2495" spans="1:8" s="13" customFormat="1" ht="13.5" customHeight="1" collapsed="1" thickBot="1">
      <c r="A2495" s="19"/>
      <c r="B2495" s="20" t="s">
        <v>330</v>
      </c>
      <c r="C2495" s="30"/>
      <c r="D2495" s="22">
        <f>SUM(D2496)</f>
        <v>120</v>
      </c>
      <c r="E2495" s="22">
        <f>SUM(E2496)</f>
        <v>80</v>
      </c>
      <c r="F2495" s="22">
        <f>SUM(F2496)</f>
        <v>80</v>
      </c>
      <c r="G2495" s="22">
        <f>SUM(G2496)</f>
        <v>0</v>
      </c>
      <c r="H2495" s="54"/>
    </row>
    <row r="2496" spans="1:8" s="13" customFormat="1" ht="13.5" customHeight="1" hidden="1" outlineLevel="1" thickBot="1">
      <c r="A2496" s="38"/>
      <c r="B2496" s="39" t="s">
        <v>248</v>
      </c>
      <c r="C2496" s="40" t="s">
        <v>380</v>
      </c>
      <c r="D2496" s="41">
        <v>120</v>
      </c>
      <c r="E2496" s="41">
        <v>80</v>
      </c>
      <c r="F2496" s="41">
        <v>80</v>
      </c>
      <c r="G2496" s="41">
        <v>0</v>
      </c>
      <c r="H2496" s="42">
        <v>0.7</v>
      </c>
    </row>
    <row r="2497" spans="1:11" s="13" customFormat="1" ht="13.5" customHeight="1" collapsed="1" thickBot="1">
      <c r="A2497" s="66" t="s">
        <v>1</v>
      </c>
      <c r="B2497" s="67" t="s">
        <v>205</v>
      </c>
      <c r="C2497" s="68"/>
      <c r="D2497" s="151">
        <f>D2470+D2472+D2478+D2481+D2484+D2486+D2489+D2495</f>
        <v>23639</v>
      </c>
      <c r="E2497" s="151">
        <f>E2470+E2472+E2478+E2481+E2484+E2486+E2489+E2495</f>
        <v>18531</v>
      </c>
      <c r="F2497" s="151">
        <f>F2470+F2472+F2478+F2481+F2484+F2486+F2489+F2495</f>
        <v>3946</v>
      </c>
      <c r="G2497" s="151">
        <f>G2470+G2472+G2478+G2481+G2484+G2486+G2489+G2495</f>
        <v>0</v>
      </c>
      <c r="H2497" s="569" t="s">
        <v>1</v>
      </c>
      <c r="K2497" s="572"/>
    </row>
    <row r="2498" spans="1:11" s="13" customFormat="1" ht="13.5" customHeight="1">
      <c r="A2498" s="71"/>
      <c r="B2498" s="72" t="s">
        <v>7</v>
      </c>
      <c r="C2498" s="573"/>
      <c r="D2498" s="574"/>
      <c r="E2498" s="574"/>
      <c r="F2498" s="574"/>
      <c r="G2498" s="574"/>
      <c r="H2498" s="575"/>
      <c r="K2498" s="572"/>
    </row>
    <row r="2499" spans="1:11" s="13" customFormat="1" ht="13.5" customHeight="1">
      <c r="A2499" s="114" t="s">
        <v>3</v>
      </c>
      <c r="B2499" s="94" t="s">
        <v>229</v>
      </c>
      <c r="C2499" s="576"/>
      <c r="D2499" s="167">
        <f>SUM(D2500:D2503)</f>
        <v>2120</v>
      </c>
      <c r="E2499" s="167">
        <f>SUM(E2500:E2503)</f>
        <v>1313</v>
      </c>
      <c r="F2499" s="167">
        <f>SUM(F2500:F2503)</f>
        <v>282</v>
      </c>
      <c r="G2499" s="167">
        <f>SUM(G2500:G2503)</f>
        <v>306</v>
      </c>
      <c r="H2499" s="115"/>
      <c r="K2499" s="572"/>
    </row>
    <row r="2500" spans="1:11" s="13" customFormat="1" ht="13.5" customHeight="1" hidden="1" outlineLevel="1">
      <c r="A2500" s="25"/>
      <c r="B2500" s="43" t="s">
        <v>260</v>
      </c>
      <c r="C2500" s="416" t="s">
        <v>792</v>
      </c>
      <c r="D2500" s="328">
        <v>1020</v>
      </c>
      <c r="E2500" s="328">
        <v>306</v>
      </c>
      <c r="F2500" s="328">
        <v>0</v>
      </c>
      <c r="G2500" s="328">
        <v>306</v>
      </c>
      <c r="H2500" s="262">
        <v>1.6</v>
      </c>
      <c r="K2500" s="572"/>
    </row>
    <row r="2501" spans="1:11" s="13" customFormat="1" ht="13.5" customHeight="1" hidden="1" outlineLevel="1">
      <c r="A2501" s="25"/>
      <c r="B2501" s="58"/>
      <c r="C2501" s="416" t="s">
        <v>793</v>
      </c>
      <c r="D2501" s="328">
        <v>150</v>
      </c>
      <c r="E2501" s="328">
        <v>132</v>
      </c>
      <c r="F2501" s="328">
        <v>132</v>
      </c>
      <c r="G2501" s="328">
        <v>0</v>
      </c>
      <c r="H2501" s="262">
        <v>0.6</v>
      </c>
      <c r="K2501" s="572"/>
    </row>
    <row r="2502" spans="1:11" s="13" customFormat="1" ht="13.5" customHeight="1" hidden="1" outlineLevel="1">
      <c r="A2502" s="25"/>
      <c r="B2502" s="58"/>
      <c r="C2502" s="416" t="s">
        <v>794</v>
      </c>
      <c r="D2502" s="328">
        <v>150</v>
      </c>
      <c r="E2502" s="328">
        <v>150</v>
      </c>
      <c r="F2502" s="328">
        <v>150</v>
      </c>
      <c r="G2502" s="328">
        <v>0</v>
      </c>
      <c r="H2502" s="262">
        <v>2</v>
      </c>
      <c r="K2502" s="572"/>
    </row>
    <row r="2503" spans="1:8" s="13" customFormat="1" ht="13.5" customHeight="1" hidden="1" outlineLevel="1">
      <c r="A2503" s="49"/>
      <c r="B2503" s="59" t="s">
        <v>248</v>
      </c>
      <c r="C2503" s="417" t="s">
        <v>379</v>
      </c>
      <c r="D2503" s="251">
        <v>800</v>
      </c>
      <c r="E2503" s="251">
        <v>725</v>
      </c>
      <c r="F2503" s="251">
        <v>0</v>
      </c>
      <c r="G2503" s="251">
        <v>0</v>
      </c>
      <c r="H2503" s="467"/>
    </row>
    <row r="2504" spans="1:8" s="13" customFormat="1" ht="13.5" customHeight="1" collapsed="1" thickBot="1">
      <c r="A2504" s="19"/>
      <c r="B2504" s="20" t="s">
        <v>796</v>
      </c>
      <c r="C2504" s="385"/>
      <c r="D2504" s="131">
        <f>SUM(D2505)</f>
        <v>190</v>
      </c>
      <c r="E2504" s="131">
        <f>SUM(E2505)</f>
        <v>190</v>
      </c>
      <c r="F2504" s="131">
        <f>SUM(F2505)</f>
        <v>190</v>
      </c>
      <c r="G2504" s="131">
        <f>SUM(G2505)</f>
        <v>0</v>
      </c>
      <c r="H2504" s="466"/>
    </row>
    <row r="2505" spans="1:8" s="13" customFormat="1" ht="13.5" customHeight="1" hidden="1" outlineLevel="1" thickBot="1">
      <c r="A2505" s="146"/>
      <c r="B2505" s="577" t="s">
        <v>260</v>
      </c>
      <c r="C2505" s="169" t="s">
        <v>794</v>
      </c>
      <c r="D2505" s="578">
        <v>190</v>
      </c>
      <c r="E2505" s="578">
        <v>190</v>
      </c>
      <c r="F2505" s="578">
        <v>190</v>
      </c>
      <c r="G2505" s="578">
        <v>0</v>
      </c>
      <c r="H2505" s="579">
        <v>2</v>
      </c>
    </row>
    <row r="2506" spans="1:8" s="13" customFormat="1" ht="13.5" customHeight="1" collapsed="1" thickBot="1">
      <c r="A2506" s="66"/>
      <c r="B2506" s="67" t="s">
        <v>249</v>
      </c>
      <c r="C2506" s="161"/>
      <c r="D2506" s="474">
        <f>D2499+D2504</f>
        <v>2310</v>
      </c>
      <c r="E2506" s="474">
        <f>E2499+E2504</f>
        <v>1503</v>
      </c>
      <c r="F2506" s="474">
        <f>F2499+F2504</f>
        <v>472</v>
      </c>
      <c r="G2506" s="474">
        <f>G2499+G2504</f>
        <v>306</v>
      </c>
      <c r="H2506" s="489"/>
    </row>
    <row r="2507" spans="1:8" s="13" customFormat="1" ht="13.5" customHeight="1" thickBot="1">
      <c r="A2507" s="87" t="s">
        <v>817</v>
      </c>
      <c r="B2507" s="88" t="s">
        <v>34</v>
      </c>
      <c r="C2507" s="172"/>
      <c r="D2507" s="570">
        <f>D2497+D2506</f>
        <v>25949</v>
      </c>
      <c r="E2507" s="570">
        <f>E2497+E2506</f>
        <v>20034</v>
      </c>
      <c r="F2507" s="570">
        <f>F2497+F2506</f>
        <v>4418</v>
      </c>
      <c r="G2507" s="570">
        <f>G2497+G2506</f>
        <v>306</v>
      </c>
      <c r="H2507" s="571"/>
    </row>
    <row r="2508" spans="1:8" ht="13.5" customHeight="1">
      <c r="A2508" s="14"/>
      <c r="B2508" s="613" t="s">
        <v>6</v>
      </c>
      <c r="C2508" s="613"/>
      <c r="D2508" s="613"/>
      <c r="E2508" s="613"/>
      <c r="F2508" s="613"/>
      <c r="G2508" s="613"/>
      <c r="H2508" s="552"/>
    </row>
    <row r="2509" spans="1:8" ht="13.5" customHeight="1">
      <c r="A2509" s="177"/>
      <c r="B2509" s="178" t="s">
        <v>2</v>
      </c>
      <c r="C2509" s="179" t="s">
        <v>0</v>
      </c>
      <c r="D2509" s="580">
        <f>D65+D89+D115+D815+D1784+D2030+D2218+D2425+D2429+D2448</f>
        <v>1441997</v>
      </c>
      <c r="E2509" s="580">
        <f>E65+E89+E115+E815+E1784+E2030+E2218+E2425+E2429+E2448</f>
        <v>993926</v>
      </c>
      <c r="F2509" s="580">
        <f>F65+F89+F115+F815+F1784+F2030+F2218+F2425+F2429+F2448</f>
        <v>665721</v>
      </c>
      <c r="G2509" s="580">
        <f>G65+G89+G115+G815+G1784+G2030+G2218+G2425+G2429+G2448</f>
        <v>89043</v>
      </c>
      <c r="H2509" s="181" t="s">
        <v>0</v>
      </c>
    </row>
    <row r="2510" spans="1:8" ht="13.5" customHeight="1">
      <c r="A2510" s="177"/>
      <c r="B2510" s="178" t="s">
        <v>4</v>
      </c>
      <c r="C2510" s="179" t="s">
        <v>0</v>
      </c>
      <c r="D2510" s="580">
        <f>D83+D91+D123+D1486+D1797+D2053+D2220+D2431+D2462+D2497</f>
        <v>225774</v>
      </c>
      <c r="E2510" s="580">
        <f>E83+E91+E123+E1486+E1797+E2053+E2220+E2431+E2462+E2497</f>
        <v>145051</v>
      </c>
      <c r="F2510" s="580">
        <f>F83+F91+F123+F1486+F1797+F2053+F2220+F2431+F2462+F2497</f>
        <v>105662</v>
      </c>
      <c r="G2510" s="580">
        <f>G83+G91+G123+G1486+G1797+G2053+G2220+G2431+G2462+G2497</f>
        <v>19250</v>
      </c>
      <c r="H2510" s="181" t="s">
        <v>0</v>
      </c>
    </row>
    <row r="2511" spans="1:12" ht="12.75">
      <c r="A2511" s="177"/>
      <c r="B2511" s="178" t="s">
        <v>10</v>
      </c>
      <c r="C2511" s="179" t="s">
        <v>0</v>
      </c>
      <c r="D2511" s="580">
        <f>D85+D93+D127+D1758+D1923+D2210+D2222+D2466+D2506</f>
        <v>57814</v>
      </c>
      <c r="E2511" s="580">
        <f>E85+E93+E127+E1758+E1923+E2210+E2222+E2466+E2506</f>
        <v>40644</v>
      </c>
      <c r="F2511" s="580">
        <f>F85+F93+F127+F1758+F1923+F2210+F2222+F2466+F2506</f>
        <v>37948</v>
      </c>
      <c r="G2511" s="580">
        <f>G85+G93+G127+G1758+G1923+G2210+G2222+G2466+G2506</f>
        <v>1348</v>
      </c>
      <c r="H2511" s="181" t="s">
        <v>0</v>
      </c>
      <c r="J2511" s="7"/>
      <c r="K2511" s="7"/>
      <c r="L2511" s="7"/>
    </row>
    <row r="2512" spans="1:13" s="13" customFormat="1" ht="13.5" thickBot="1">
      <c r="A2512" s="581"/>
      <c r="B2512" s="582" t="s">
        <v>34</v>
      </c>
      <c r="C2512" s="583" t="s">
        <v>0</v>
      </c>
      <c r="D2512" s="584">
        <f>SUM(D2509:D2511)</f>
        <v>1725585</v>
      </c>
      <c r="E2512" s="584">
        <f>SUM(E2509:E2511)</f>
        <v>1179621</v>
      </c>
      <c r="F2512" s="584">
        <f>SUM(F2509:F2511)</f>
        <v>809331</v>
      </c>
      <c r="G2512" s="584">
        <f>SUM(G2509:G2511)</f>
        <v>109641</v>
      </c>
      <c r="H2512" s="585" t="s">
        <v>0</v>
      </c>
      <c r="J2512" s="7"/>
      <c r="K2512" s="7"/>
      <c r="L2512" s="7"/>
      <c r="M2512" s="7"/>
    </row>
    <row r="2513" spans="1:13" s="13" customFormat="1" ht="12.75">
      <c r="A2513" s="586"/>
      <c r="B2513" s="587"/>
      <c r="C2513" s="586"/>
      <c r="D2513" s="380"/>
      <c r="E2513" s="380"/>
      <c r="F2513" s="380"/>
      <c r="G2513" s="380"/>
      <c r="H2513" s="588"/>
      <c r="J2513" s="7"/>
      <c r="K2513" s="7"/>
      <c r="L2513" s="7"/>
      <c r="M2513" s="7"/>
    </row>
    <row r="2514" spans="1:8" s="13" customFormat="1" ht="12.75">
      <c r="A2514" s="589"/>
      <c r="B2514" s="590"/>
      <c r="C2514" s="591"/>
      <c r="D2514" s="593"/>
      <c r="E2514" s="621"/>
      <c r="F2514" s="621"/>
      <c r="G2514" s="588"/>
      <c r="H2514" s="593"/>
    </row>
    <row r="2515" ht="12.75">
      <c r="H2515" s="4"/>
    </row>
    <row r="2516" spans="2:8" ht="11.25" customHeight="1">
      <c r="B2516" s="587"/>
      <c r="H2516" s="4"/>
    </row>
    <row r="2517" spans="2:8" ht="15" customHeight="1">
      <c r="B2517" s="587"/>
      <c r="H2517" s="4"/>
    </row>
    <row r="2518" spans="2:8" ht="12.75" customHeight="1">
      <c r="B2518" s="596"/>
      <c r="H2518" s="4"/>
    </row>
    <row r="2519" spans="1:7" s="13" customFormat="1" ht="12.75">
      <c r="A2519" s="594"/>
      <c r="B2519" s="1"/>
      <c r="C2519" s="2"/>
      <c r="D2519" s="597"/>
      <c r="E2519" s="597"/>
      <c r="F2519" s="597"/>
      <c r="G2519" s="597"/>
    </row>
    <row r="2520" ht="12.75">
      <c r="H2520" s="4"/>
    </row>
    <row r="2521" ht="12.75">
      <c r="H2521" s="4"/>
    </row>
    <row r="2522" ht="12.75">
      <c r="H2522" s="4"/>
    </row>
    <row r="2523" ht="12.75">
      <c r="H2523" s="4"/>
    </row>
    <row r="2524" spans="1:7" s="13" customFormat="1" ht="12.75">
      <c r="A2524" s="594"/>
      <c r="B2524" s="1"/>
      <c r="C2524" s="2"/>
      <c r="D2524" s="3"/>
      <c r="E2524" s="595"/>
      <c r="F2524" s="3"/>
      <c r="G2524" s="3"/>
    </row>
    <row r="2525" spans="1:7" s="13" customFormat="1" ht="12.75">
      <c r="A2525" s="594"/>
      <c r="B2525" s="1"/>
      <c r="C2525" s="2"/>
      <c r="D2525" s="3"/>
      <c r="E2525" s="595"/>
      <c r="F2525" s="3"/>
      <c r="G2525" s="3"/>
    </row>
    <row r="2526" spans="1:7" s="13" customFormat="1" ht="12.75">
      <c r="A2526" s="594"/>
      <c r="B2526" s="1"/>
      <c r="C2526" s="2"/>
      <c r="D2526" s="3"/>
      <c r="E2526" s="595"/>
      <c r="F2526" s="3"/>
      <c r="G2526" s="3"/>
    </row>
    <row r="2527" spans="1:7" s="13" customFormat="1" ht="12.75">
      <c r="A2527" s="594"/>
      <c r="B2527" s="1"/>
      <c r="C2527" s="2"/>
      <c r="D2527" s="3"/>
      <c r="E2527" s="595"/>
      <c r="F2527" s="3"/>
      <c r="G2527" s="3"/>
    </row>
    <row r="2528" spans="1:7" s="13" customFormat="1" ht="12.75">
      <c r="A2528" s="594"/>
      <c r="B2528" s="1"/>
      <c r="C2528" s="2"/>
      <c r="D2528" s="3"/>
      <c r="E2528" s="595"/>
      <c r="F2528" s="3"/>
      <c r="G2528" s="3"/>
    </row>
    <row r="2529" ht="12.75">
      <c r="H2529" s="4"/>
    </row>
    <row r="2530" ht="12.75">
      <c r="H2530" s="4"/>
    </row>
    <row r="2531" ht="12.75">
      <c r="H2531" s="4"/>
    </row>
    <row r="2532" ht="12.75">
      <c r="H2532" s="4"/>
    </row>
    <row r="2533" ht="12.75">
      <c r="H2533" s="4"/>
    </row>
    <row r="2534" ht="12.75">
      <c r="H2534" s="4"/>
    </row>
    <row r="2535" ht="12.75">
      <c r="H2535" s="4"/>
    </row>
    <row r="2536" ht="12.75">
      <c r="H2536" s="4"/>
    </row>
    <row r="2537" ht="12.75">
      <c r="H2537" s="4"/>
    </row>
    <row r="2538" ht="12.75">
      <c r="H2538" s="4"/>
    </row>
    <row r="2539" ht="12.75">
      <c r="H2539" s="4"/>
    </row>
    <row r="2540" ht="12.75">
      <c r="H2540" s="4"/>
    </row>
    <row r="2541" ht="12.75">
      <c r="H2541" s="4"/>
    </row>
    <row r="2542" ht="12.75">
      <c r="H2542" s="4"/>
    </row>
    <row r="2543" ht="12.75">
      <c r="H2543" s="4"/>
    </row>
    <row r="2544" spans="1:8" s="13" customFormat="1" ht="12.75">
      <c r="A2544" s="594"/>
      <c r="B2544" s="1"/>
      <c r="C2544" s="2"/>
      <c r="D2544" s="3"/>
      <c r="E2544" s="595"/>
      <c r="F2544" s="3"/>
      <c r="G2544" s="3"/>
      <c r="H2544" s="3"/>
    </row>
    <row r="2545" spans="1:8" s="13" customFormat="1" ht="12.75">
      <c r="A2545" s="594"/>
      <c r="B2545" s="1"/>
      <c r="C2545" s="2"/>
      <c r="D2545" s="3"/>
      <c r="E2545" s="595"/>
      <c r="F2545" s="3"/>
      <c r="G2545" s="3"/>
      <c r="H2545" s="3"/>
    </row>
    <row r="2546" spans="1:8" s="13" customFormat="1" ht="12.75">
      <c r="A2546" s="594"/>
      <c r="B2546" s="1"/>
      <c r="C2546" s="2"/>
      <c r="D2546" s="3"/>
      <c r="E2546" s="595"/>
      <c r="F2546" s="3"/>
      <c r="G2546" s="3"/>
      <c r="H2546" s="3"/>
    </row>
    <row r="2547" spans="1:8" s="13" customFormat="1" ht="12.75">
      <c r="A2547" s="594"/>
      <c r="B2547" s="1"/>
      <c r="C2547" s="2"/>
      <c r="D2547" s="3"/>
      <c r="E2547" s="595"/>
      <c r="F2547" s="3"/>
      <c r="G2547" s="3"/>
      <c r="H2547" s="3"/>
    </row>
  </sheetData>
  <mergeCells count="28">
    <mergeCell ref="A1:H1"/>
    <mergeCell ref="B2433:G2433"/>
    <mergeCell ref="E2514:F2514"/>
    <mergeCell ref="B2508:G2508"/>
    <mergeCell ref="B1760:G1760"/>
    <mergeCell ref="B2426:G2426"/>
    <mergeCell ref="B2427:G2427"/>
    <mergeCell ref="B2227:G2227"/>
    <mergeCell ref="B1925:G1925"/>
    <mergeCell ref="B2468:G2468"/>
    <mergeCell ref="B2224:H2224"/>
    <mergeCell ref="B95:G95"/>
    <mergeCell ref="B129:G129"/>
    <mergeCell ref="B2212:H2212"/>
    <mergeCell ref="A6:H6"/>
    <mergeCell ref="D8:D10"/>
    <mergeCell ref="B87:G87"/>
    <mergeCell ref="B8:B10"/>
    <mergeCell ref="E9:E10"/>
    <mergeCell ref="B12:G12"/>
    <mergeCell ref="A3:H3"/>
    <mergeCell ref="F9:F10"/>
    <mergeCell ref="H9:H10"/>
    <mergeCell ref="A4:H4"/>
    <mergeCell ref="A8:A10"/>
    <mergeCell ref="C8:C10"/>
    <mergeCell ref="A5:H5"/>
    <mergeCell ref="E8:H8"/>
  </mergeCells>
  <printOptions/>
  <pageMargins left="0.7874015748031497" right="0.4724409448818898" top="0.5905511811023623" bottom="0.5905511811023623" header="0.2362204724409449" footer="0.2755905511811024"/>
  <pageSetup horizontalDpi="600" verticalDpi="600" orientation="portrait" paperSize="9" scale="9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Name</cp:lastModifiedBy>
  <cp:lastPrinted>2013-01-09T09:35:47Z</cp:lastPrinted>
  <dcterms:created xsi:type="dcterms:W3CDTF">2002-08-11T18:18:21Z</dcterms:created>
  <dcterms:modified xsi:type="dcterms:W3CDTF">2013-01-09T09:57:37Z</dcterms:modified>
  <cp:category/>
  <cp:version/>
  <cp:contentType/>
  <cp:contentStatus/>
</cp:coreProperties>
</file>