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95" activeTab="0"/>
  </bookViews>
  <sheets>
    <sheet name="2013" sheetId="1" r:id="rId1"/>
    <sheet name="Sheet2" sheetId="2" r:id="rId2"/>
  </sheets>
  <definedNames>
    <definedName name="_xlnm.Print_Titles" localSheetId="0">'2013'!$10:$10</definedName>
  </definedNames>
  <calcPr fullCalcOnLoad="1"/>
</workbook>
</file>

<file path=xl/sharedStrings.xml><?xml version="1.0" encoding="utf-8"?>
<sst xmlns="http://schemas.openxmlformats.org/spreadsheetml/2006/main" count="1072" uniqueCount="196">
  <si>
    <t>ОРИЕНТИРОВЪЧЕН  БАЛАНС</t>
  </si>
  <si>
    <t xml:space="preserve">на необходимите фиданки за залесяване и попълване </t>
  </si>
  <si>
    <t>№ по ред</t>
  </si>
  <si>
    <t>Дървесен вид</t>
  </si>
  <si>
    <t>Необходими фиданки, хил. бр.</t>
  </si>
  <si>
    <t>Недостигащи фиданки, хил. бр.</t>
  </si>
  <si>
    <t>Излишни фиданки, хил. бр.</t>
  </si>
  <si>
    <t>І. СЕМЕНИЩНИ ФИДАНКИ</t>
  </si>
  <si>
    <t>Бял бор</t>
  </si>
  <si>
    <t>NNDV</t>
  </si>
  <si>
    <t>Кестен обикновен</t>
  </si>
  <si>
    <t>Шестил</t>
  </si>
  <si>
    <t>Явор обикновен</t>
  </si>
  <si>
    <t>Дъб зимен</t>
  </si>
  <si>
    <t>Дъб червен</t>
  </si>
  <si>
    <t>Акация бяла</t>
  </si>
  <si>
    <t>Дъб цер</t>
  </si>
  <si>
    <t>Дъб летен</t>
  </si>
  <si>
    <t>Махалебка</t>
  </si>
  <si>
    <t>Дъб благун</t>
  </si>
  <si>
    <t>Върба бяла</t>
  </si>
  <si>
    <t>Бор черен</t>
  </si>
  <si>
    <t>Кедър атласки</t>
  </si>
  <si>
    <t>Кедър хималайски</t>
  </si>
  <si>
    <t>Джанка</t>
  </si>
  <si>
    <t>Киселица</t>
  </si>
  <si>
    <t>Скоруша</t>
  </si>
  <si>
    <t>Кестен конски</t>
  </si>
  <si>
    <t>Брекиня</t>
  </si>
  <si>
    <t>Дъб космат</t>
  </si>
  <si>
    <t>ІІІ. ВЕГЕТАТИВНИ ФИДАНКИ</t>
  </si>
  <si>
    <t>ІV. КОНТЕЙНЕРНИ ФИДАНКИ</t>
  </si>
  <si>
    <t>ОБЩО:</t>
  </si>
  <si>
    <t>ЮИДП - Сливен</t>
  </si>
  <si>
    <t>Произведени годни за залесяване фиданки, хил. бр.</t>
  </si>
  <si>
    <t>ИГЛОЛИСТНИ</t>
  </si>
  <si>
    <t>ШИРОКОЛИСТНИ</t>
  </si>
  <si>
    <t>ВСИЧКО:</t>
  </si>
  <si>
    <t>СЗДП - Враца</t>
  </si>
  <si>
    <t>Бор хималайски</t>
  </si>
  <si>
    <t>Дугласка зелена</t>
  </si>
  <si>
    <t>Ела обикновена</t>
  </si>
  <si>
    <t xml:space="preserve">Смърч обикновен </t>
  </si>
  <si>
    <t>Кипарис аризонски</t>
  </si>
  <si>
    <t>Лъжекипарис лавзонов</t>
  </si>
  <si>
    <t>Мура бяла</t>
  </si>
  <si>
    <t>Мура черна</t>
  </si>
  <si>
    <t>Смърч сребрист</t>
  </si>
  <si>
    <t>Туя западна</t>
  </si>
  <si>
    <t>Туя източна</t>
  </si>
  <si>
    <t>Бреза бяла</t>
  </si>
  <si>
    <t>Бук обикновен</t>
  </si>
  <si>
    <t>Див рожков</t>
  </si>
  <si>
    <t>Липа едролистна</t>
  </si>
  <si>
    <t>Липа сребролистна</t>
  </si>
  <si>
    <t>Мекиш</t>
  </si>
  <si>
    <t>Офика</t>
  </si>
  <si>
    <t>Ясен полски</t>
  </si>
  <si>
    <t>Явор палмолистен</t>
  </si>
  <si>
    <t>Явор червен</t>
  </si>
  <si>
    <t>Явор червенолистен</t>
  </si>
  <si>
    <t>Върба миризлива</t>
  </si>
  <si>
    <t>I-37/61 (P. Triplo)</t>
  </si>
  <si>
    <t>СЦДП - Габрово</t>
  </si>
  <si>
    <t>Бряст бял</t>
  </si>
  <si>
    <t>ХРАСТИ</t>
  </si>
  <si>
    <t>Златен дъжд</t>
  </si>
  <si>
    <t>Птиче грозде</t>
  </si>
  <si>
    <t>ІІ. ПИКИРАНИ (ШКОЛУВАНИ) ФИДАНКИ</t>
  </si>
  <si>
    <t>Ела сребриста</t>
  </si>
  <si>
    <t>ВСИЧКО</t>
  </si>
  <si>
    <t>Топола черна</t>
  </si>
  <si>
    <t>Орех обикновен</t>
  </si>
  <si>
    <t>СИДП - Шумен</t>
  </si>
  <si>
    <t>Албиция</t>
  </si>
  <si>
    <t>Гледичия тришипна</t>
  </si>
  <si>
    <t>Копривка</t>
  </si>
  <si>
    <t>Липа дребнолистна</t>
  </si>
  <si>
    <t>Орех черен</t>
  </si>
  <si>
    <t>Платан западен</t>
  </si>
  <si>
    <t>Платан източен</t>
  </si>
  <si>
    <t>Ясен американски</t>
  </si>
  <si>
    <t>Ясен планински</t>
  </si>
  <si>
    <t>Люляк обикновен</t>
  </si>
  <si>
    <t>ЮЦДП - Смолян</t>
  </si>
  <si>
    <t xml:space="preserve">Кипарис обикновен </t>
  </si>
  <si>
    <t>Айлант</t>
  </si>
  <si>
    <t>Пауловня</t>
  </si>
  <si>
    <t>Дъровидна ружа</t>
  </si>
  <si>
    <t>Дюля японска</t>
  </si>
  <si>
    <t>Кисел трън</t>
  </si>
  <si>
    <t>Лавровишня</t>
  </si>
  <si>
    <t>Чашкодрян</t>
  </si>
  <si>
    <t>Леска обикновена</t>
  </si>
  <si>
    <t>ЮЗДП - Благоевград</t>
  </si>
  <si>
    <t>Каталпа обикновена</t>
  </si>
  <si>
    <t>Мелия</t>
  </si>
  <si>
    <t>Пираканта</t>
  </si>
  <si>
    <t>Махония</t>
  </si>
  <si>
    <t>Изготвил,</t>
  </si>
  <si>
    <t>Антонина Костова</t>
  </si>
  <si>
    <t>ОТДЕЛ "ДЪРЖАВНИ ГОРСКИ ПРЕДПРИЯТИЯ", МЗХ</t>
  </si>
  <si>
    <t>Лиственица европейска</t>
  </si>
  <si>
    <t>Секвоя гигантска</t>
  </si>
  <si>
    <t>Албиция ленкоранска</t>
  </si>
  <si>
    <t>Бряст полски</t>
  </si>
  <si>
    <t>Дъб вардимски</t>
  </si>
  <si>
    <t xml:space="preserve">СЦДП - Габрово </t>
  </si>
  <si>
    <t>P. Agate F</t>
  </si>
  <si>
    <t>P. Bachelieri</t>
  </si>
  <si>
    <t>P. А-194</t>
  </si>
  <si>
    <t>P. BL</t>
  </si>
  <si>
    <t>P. I-214</t>
  </si>
  <si>
    <t>P. І-45-51</t>
  </si>
  <si>
    <t>P. І-55/65</t>
  </si>
  <si>
    <t>P. CB - 7</t>
  </si>
  <si>
    <t>P. MC</t>
  </si>
  <si>
    <t>Pannonia</t>
  </si>
  <si>
    <t>Круша обикновена (дива)</t>
  </si>
  <si>
    <t>Арония</t>
  </si>
  <si>
    <t>Мъждрян</t>
  </si>
  <si>
    <t>Ела испанска</t>
  </si>
  <si>
    <t xml:space="preserve">Явор ясенолистен </t>
  </si>
  <si>
    <t>Котонеастър дамеров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</si>
  <si>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</si>
  <si>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</si>
  <si>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</si>
  <si>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</si>
  <si>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</si>
  <si>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</si>
  <si>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</si>
  <si>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</si>
  <si>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</si>
  <si>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</si>
  <si>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</si>
  <si>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</si>
  <si>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</si>
  <si>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</si>
  <si>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</si>
  <si>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</si>
  <si>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</si>
  <si>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</si>
  <si>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</si>
  <si>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</si>
  <si>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</si>
  <si>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</si>
  <si>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</si>
  <si>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</si>
  <si>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</si>
  <si>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</si>
  <si>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</si>
  <si>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</si>
  <si>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</si>
  <si>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Ликвидамбър (амброво дърво)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</si>
  <si>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</si>
  <si>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</si>
  <si>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</si>
  <si>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</si>
  <si>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</si>
  <si>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</si>
  <si>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</si>
  <si>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</si>
  <si>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</si>
  <si>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</si>
  <si>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</si>
  <si>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</si>
  <si>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</si>
  <si>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</si>
  <si>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</si>
  <si>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</si>
  <si>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</si>
  <si>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</si>
  <si>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</si>
  <si>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</si>
  <si>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</si>
  <si>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</si>
  <si>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</si>
  <si>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</si>
  <si>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през вегетационната 2013/2014  година, обобщен за страната</t>
  </si>
  <si>
    <t>Ела гръцка</t>
  </si>
  <si>
    <t>Ела кавказка</t>
  </si>
  <si>
    <t>Кипарис блатен</t>
  </si>
  <si>
    <t xml:space="preserve">Кипарис обикновен пирамидален </t>
  </si>
  <si>
    <t>Акация деалбата</t>
  </si>
  <si>
    <t>Бук обикновен червена форма</t>
  </si>
  <si>
    <t>Череша обикновена (дива)</t>
  </si>
  <si>
    <t>Главен експерт</t>
  </si>
  <si>
    <t xml:space="preserve">Върба </t>
  </si>
  <si>
    <t>P. R-16</t>
  </si>
  <si>
    <t>P. Guardi</t>
  </si>
  <si>
    <t>Дрян обикновен</t>
  </si>
  <si>
    <t xml:space="preserve">Смърч сребрист </t>
  </si>
  <si>
    <t>Дъб американски</t>
  </si>
  <si>
    <t>Бор бял</t>
  </si>
  <si>
    <t>Смърч обикновен</t>
  </si>
  <si>
    <t>Лимониум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</si>
</sst>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0.0"/>
    <numFmt numFmtId="193" formatCode="dd/mm/yy"/>
    <numFmt numFmtId="194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1"/>
      <name val="Calibri"/>
      <family val="2"/>
    </font>
    <font>
      <sz val="11"/>
      <color indexed="48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3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94" fontId="4" fillId="33" borderId="10" xfId="0" applyNumberFormat="1" applyFont="1" applyFill="1" applyBorder="1" applyAlignment="1">
      <alignment horizontal="right" wrapText="1"/>
    </xf>
    <xf numFmtId="194" fontId="4" fillId="33" borderId="11" xfId="0" applyNumberFormat="1" applyFont="1" applyFill="1" applyBorder="1" applyAlignment="1">
      <alignment horizontal="right" wrapText="1"/>
    </xf>
    <xf numFmtId="194" fontId="5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3" borderId="17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194" fontId="4" fillId="0" borderId="19" xfId="0" applyNumberFormat="1" applyFont="1" applyBorder="1" applyAlignment="1">
      <alignment wrapText="1"/>
    </xf>
    <xf numFmtId="194" fontId="4" fillId="0" borderId="20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94" fontId="5" fillId="0" borderId="23" xfId="0" applyNumberFormat="1" applyFont="1" applyBorder="1" applyAlignment="1">
      <alignment wrapText="1"/>
    </xf>
    <xf numFmtId="194" fontId="5" fillId="0" borderId="24" xfId="0" applyNumberFormat="1" applyFont="1" applyBorder="1" applyAlignment="1">
      <alignment wrapText="1"/>
    </xf>
    <xf numFmtId="194" fontId="5" fillId="0" borderId="0" xfId="0" applyNumberFormat="1" applyFont="1" applyAlignment="1">
      <alignment/>
    </xf>
    <xf numFmtId="0" fontId="5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94" fontId="1" fillId="0" borderId="23" xfId="0" applyNumberFormat="1" applyFont="1" applyBorder="1" applyAlignment="1">
      <alignment wrapText="1"/>
    </xf>
    <xf numFmtId="194" fontId="1" fillId="0" borderId="24" xfId="0" applyNumberFormat="1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/>
    </xf>
    <xf numFmtId="194" fontId="5" fillId="0" borderId="27" xfId="0" applyNumberFormat="1" applyFont="1" applyBorder="1" applyAlignment="1">
      <alignment wrapText="1"/>
    </xf>
    <xf numFmtId="194" fontId="5" fillId="0" borderId="28" xfId="0" applyNumberFormat="1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194" fontId="4" fillId="0" borderId="23" xfId="0" applyNumberFormat="1" applyFont="1" applyBorder="1" applyAlignment="1">
      <alignment wrapText="1"/>
    </xf>
    <xf numFmtId="194" fontId="4" fillId="0" borderId="24" xfId="0" applyNumberFormat="1" applyFont="1" applyBorder="1" applyAlignment="1">
      <alignment wrapText="1"/>
    </xf>
    <xf numFmtId="0" fontId="3" fillId="0" borderId="26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194" fontId="5" fillId="0" borderId="31" xfId="0" applyNumberFormat="1" applyFont="1" applyBorder="1" applyAlignment="1">
      <alignment wrapText="1"/>
    </xf>
    <xf numFmtId="194" fontId="5" fillId="0" borderId="32" xfId="0" applyNumberFormat="1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5" fillId="0" borderId="31" xfId="0" applyFont="1" applyBorder="1" applyAlignment="1">
      <alignment/>
    </xf>
    <xf numFmtId="0" fontId="10" fillId="0" borderId="30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4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/>
    </xf>
    <xf numFmtId="194" fontId="5" fillId="0" borderId="12" xfId="0" applyNumberFormat="1" applyFont="1" applyBorder="1" applyAlignment="1">
      <alignment wrapText="1"/>
    </xf>
    <xf numFmtId="194" fontId="5" fillId="0" borderId="35" xfId="0" applyNumberFormat="1" applyFont="1" applyBorder="1" applyAlignment="1">
      <alignment wrapText="1"/>
    </xf>
    <xf numFmtId="0" fontId="3" fillId="0" borderId="30" xfId="0" applyFont="1" applyBorder="1" applyAlignment="1">
      <alignment/>
    </xf>
    <xf numFmtId="194" fontId="5" fillId="0" borderId="19" xfId="0" applyNumberFormat="1" applyFont="1" applyBorder="1" applyAlignment="1">
      <alignment wrapText="1"/>
    </xf>
    <xf numFmtId="194" fontId="5" fillId="0" borderId="20" xfId="0" applyNumberFormat="1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 wrapText="1"/>
    </xf>
    <xf numFmtId="194" fontId="5" fillId="0" borderId="38" xfId="0" applyNumberFormat="1" applyFont="1" applyBorder="1" applyAlignment="1">
      <alignment wrapText="1"/>
    </xf>
    <xf numFmtId="194" fontId="5" fillId="0" borderId="39" xfId="0" applyNumberFormat="1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3" fillId="0" borderId="34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34" xfId="0" applyFont="1" applyBorder="1" applyAlignment="1">
      <alignment wrapText="1"/>
    </xf>
    <xf numFmtId="0" fontId="4" fillId="0" borderId="36" xfId="0" applyFont="1" applyBorder="1" applyAlignment="1">
      <alignment/>
    </xf>
    <xf numFmtId="0" fontId="5" fillId="0" borderId="34" xfId="0" applyFont="1" applyBorder="1" applyAlignment="1">
      <alignment/>
    </xf>
    <xf numFmtId="194" fontId="49" fillId="0" borderId="12" xfId="0" applyNumberFormat="1" applyFont="1" applyBorder="1" applyAlignment="1">
      <alignment wrapText="1"/>
    </xf>
    <xf numFmtId="194" fontId="49" fillId="0" borderId="35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6" xfId="0" applyFont="1" applyBorder="1" applyAlignment="1">
      <alignment/>
    </xf>
    <xf numFmtId="0" fontId="3" fillId="0" borderId="34" xfId="0" applyFont="1" applyBorder="1" applyAlignment="1">
      <alignment wrapText="1"/>
    </xf>
    <xf numFmtId="0" fontId="7" fillId="0" borderId="34" xfId="0" applyFont="1" applyBorder="1" applyAlignment="1">
      <alignment wrapText="1"/>
    </xf>
    <xf numFmtId="194" fontId="5" fillId="0" borderId="12" xfId="0" applyNumberFormat="1" applyFont="1" applyFill="1" applyBorder="1" applyAlignment="1">
      <alignment wrapText="1"/>
    </xf>
    <xf numFmtId="194" fontId="5" fillId="0" borderId="35" xfId="0" applyNumberFormat="1" applyFont="1" applyFill="1" applyBorder="1" applyAlignment="1">
      <alignment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/>
    </xf>
    <xf numFmtId="194" fontId="4" fillId="0" borderId="42" xfId="0" applyNumberFormat="1" applyFont="1" applyBorder="1" applyAlignment="1">
      <alignment wrapText="1"/>
    </xf>
    <xf numFmtId="194" fontId="4" fillId="0" borderId="43" xfId="0" applyNumberFormat="1" applyFont="1" applyBorder="1" applyAlignment="1">
      <alignment wrapText="1"/>
    </xf>
    <xf numFmtId="0" fontId="10" fillId="0" borderId="27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/>
    </xf>
    <xf numFmtId="194" fontId="4" fillId="0" borderId="38" xfId="0" applyNumberFormat="1" applyFont="1" applyBorder="1" applyAlignment="1">
      <alignment wrapText="1"/>
    </xf>
    <xf numFmtId="194" fontId="4" fillId="0" borderId="39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194" fontId="4" fillId="33" borderId="44" xfId="0" applyNumberFormat="1" applyFont="1" applyFill="1" applyBorder="1" applyAlignment="1">
      <alignment horizontal="right" wrapText="1"/>
    </xf>
    <xf numFmtId="194" fontId="4" fillId="33" borderId="45" xfId="0" applyNumberFormat="1" applyFont="1" applyFill="1" applyBorder="1" applyAlignment="1">
      <alignment horizontal="right" wrapText="1"/>
    </xf>
    <xf numFmtId="194" fontId="4" fillId="0" borderId="23" xfId="0" applyNumberFormat="1" applyFont="1" applyBorder="1" applyAlignment="1">
      <alignment horizontal="left" wrapText="1"/>
    </xf>
    <xf numFmtId="194" fontId="4" fillId="0" borderId="31" xfId="0" applyNumberFormat="1" applyFont="1" applyBorder="1" applyAlignment="1">
      <alignment horizontal="right" wrapText="1"/>
    </xf>
    <xf numFmtId="194" fontId="4" fillId="0" borderId="32" xfId="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194" fontId="7" fillId="0" borderId="27" xfId="0" applyNumberFormat="1" applyFont="1" applyBorder="1" applyAlignment="1">
      <alignment horizontal="left" wrapText="1"/>
    </xf>
    <xf numFmtId="194" fontId="5" fillId="0" borderId="27" xfId="0" applyNumberFormat="1" applyFont="1" applyBorder="1" applyAlignment="1">
      <alignment horizontal="right" wrapText="1"/>
    </xf>
    <xf numFmtId="194" fontId="5" fillId="0" borderId="28" xfId="0" applyNumberFormat="1" applyFont="1" applyBorder="1" applyAlignment="1">
      <alignment horizontal="right" wrapText="1"/>
    </xf>
    <xf numFmtId="194" fontId="4" fillId="0" borderId="19" xfId="0" applyNumberFormat="1" applyFont="1" applyBorder="1" applyAlignment="1">
      <alignment horizontal="right" wrapText="1"/>
    </xf>
    <xf numFmtId="194" fontId="4" fillId="0" borderId="20" xfId="0" applyNumberFormat="1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194" fontId="5" fillId="0" borderId="23" xfId="0" applyNumberFormat="1" applyFont="1" applyBorder="1" applyAlignment="1">
      <alignment horizontal="right" wrapText="1"/>
    </xf>
    <xf numFmtId="194" fontId="5" fillId="0" borderId="2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194" fontId="4" fillId="0" borderId="31" xfId="0" applyNumberFormat="1" applyFont="1" applyBorder="1" applyAlignment="1">
      <alignment wrapText="1"/>
    </xf>
    <xf numFmtId="194" fontId="4" fillId="0" borderId="32" xfId="0" applyNumberFormat="1" applyFont="1" applyBorder="1" applyAlignment="1">
      <alignment wrapText="1"/>
    </xf>
    <xf numFmtId="194" fontId="5" fillId="0" borderId="31" xfId="0" applyNumberFormat="1" applyFont="1" applyFill="1" applyBorder="1" applyAlignment="1">
      <alignment wrapText="1"/>
    </xf>
    <xf numFmtId="194" fontId="5" fillId="0" borderId="32" xfId="0" applyNumberFormat="1" applyFont="1" applyFill="1" applyBorder="1" applyAlignment="1">
      <alignment wrapText="1"/>
    </xf>
    <xf numFmtId="0" fontId="9" fillId="0" borderId="26" xfId="0" applyFont="1" applyBorder="1" applyAlignment="1">
      <alignment/>
    </xf>
    <xf numFmtId="0" fontId="9" fillId="0" borderId="34" xfId="0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9" fillId="0" borderId="30" xfId="0" applyFont="1" applyBorder="1" applyAlignment="1">
      <alignment/>
    </xf>
    <xf numFmtId="0" fontId="7" fillId="0" borderId="26" xfId="0" applyFont="1" applyBorder="1" applyAlignment="1">
      <alignment wrapText="1"/>
    </xf>
    <xf numFmtId="0" fontId="11" fillId="0" borderId="29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0" borderId="34" xfId="0" applyFont="1" applyBorder="1" applyAlignment="1">
      <alignment/>
    </xf>
    <xf numFmtId="194" fontId="4" fillId="0" borderId="0" xfId="0" applyNumberFormat="1" applyFont="1" applyAlignment="1">
      <alignment/>
    </xf>
    <xf numFmtId="0" fontId="10" fillId="0" borderId="26" xfId="0" applyFont="1" applyBorder="1" applyAlignment="1">
      <alignment/>
    </xf>
    <xf numFmtId="0" fontId="4" fillId="0" borderId="30" xfId="0" applyFont="1" applyBorder="1" applyAlignment="1">
      <alignment wrapText="1"/>
    </xf>
    <xf numFmtId="0" fontId="7" fillId="0" borderId="34" xfId="0" applyFont="1" applyBorder="1" applyAlignment="1">
      <alignment/>
    </xf>
    <xf numFmtId="0" fontId="7" fillId="0" borderId="26" xfId="0" applyFont="1" applyBorder="1" applyAlignment="1">
      <alignment/>
    </xf>
    <xf numFmtId="0" fontId="49" fillId="0" borderId="22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94" fontId="4" fillId="33" borderId="10" xfId="0" applyNumberFormat="1" applyFont="1" applyFill="1" applyBorder="1" applyAlignment="1">
      <alignment horizontal="right"/>
    </xf>
    <xf numFmtId="194" fontId="4" fillId="33" borderId="11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46" xfId="0" applyFont="1" applyBorder="1" applyAlignment="1">
      <alignment/>
    </xf>
    <xf numFmtId="194" fontId="5" fillId="0" borderId="47" xfId="0" applyNumberFormat="1" applyFont="1" applyBorder="1" applyAlignment="1">
      <alignment wrapText="1"/>
    </xf>
    <xf numFmtId="194" fontId="5" fillId="0" borderId="48" xfId="0" applyNumberFormat="1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30" xfId="0" applyFont="1" applyBorder="1" applyAlignment="1">
      <alignment/>
    </xf>
    <xf numFmtId="0" fontId="4" fillId="34" borderId="50" xfId="0" applyFont="1" applyFill="1" applyBorder="1" applyAlignment="1">
      <alignment horizontal="center" wrapText="1"/>
    </xf>
    <xf numFmtId="0" fontId="4" fillId="34" borderId="51" xfId="0" applyFont="1" applyFill="1" applyBorder="1" applyAlignment="1">
      <alignment wrapText="1"/>
    </xf>
    <xf numFmtId="194" fontId="4" fillId="34" borderId="51" xfId="0" applyNumberFormat="1" applyFont="1" applyFill="1" applyBorder="1" applyAlignment="1">
      <alignment wrapText="1"/>
    </xf>
    <xf numFmtId="194" fontId="4" fillId="34" borderId="52" xfId="0" applyNumberFormat="1" applyFont="1" applyFill="1" applyBorder="1" applyAlignment="1">
      <alignment wrapText="1"/>
    </xf>
    <xf numFmtId="0" fontId="4" fillId="33" borderId="44" xfId="0" applyFont="1" applyFill="1" applyBorder="1" applyAlignment="1">
      <alignment horizontal="left" wrapText="1"/>
    </xf>
    <xf numFmtId="0" fontId="10" fillId="0" borderId="31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94" fontId="4" fillId="0" borderId="10" xfId="0" applyNumberFormat="1" applyFont="1" applyBorder="1" applyAlignment="1">
      <alignment wrapText="1"/>
    </xf>
    <xf numFmtId="194" fontId="4" fillId="0" borderId="11" xfId="0" applyNumberFormat="1" applyFont="1" applyBorder="1" applyAlignment="1">
      <alignment wrapText="1"/>
    </xf>
    <xf numFmtId="0" fontId="5" fillId="0" borderId="33" xfId="0" applyFont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94" fontId="4" fillId="0" borderId="10" xfId="0" applyNumberFormat="1" applyFont="1" applyBorder="1" applyAlignment="1">
      <alignment horizontal="right"/>
    </xf>
    <xf numFmtId="194" fontId="4" fillId="0" borderId="11" xfId="0" applyNumberFormat="1" applyFont="1" applyBorder="1" applyAlignment="1">
      <alignment horizontal="right"/>
    </xf>
    <xf numFmtId="0" fontId="4" fillId="0" borderId="23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194" fontId="2" fillId="0" borderId="31" xfId="0" applyNumberFormat="1" applyFont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194" fontId="49" fillId="0" borderId="27" xfId="0" applyNumberFormat="1" applyFont="1" applyBorder="1" applyAlignment="1">
      <alignment wrapText="1"/>
    </xf>
    <xf numFmtId="194" fontId="49" fillId="0" borderId="28" xfId="0" applyNumberFormat="1" applyFont="1" applyBorder="1" applyAlignment="1">
      <alignment wrapText="1"/>
    </xf>
    <xf numFmtId="0" fontId="7" fillId="0" borderId="26" xfId="0" applyFont="1" applyFill="1" applyBorder="1" applyAlignment="1">
      <alignment wrapText="1"/>
    </xf>
    <xf numFmtId="193" fontId="4" fillId="0" borderId="19" xfId="57" applyFont="1" applyBorder="1" applyAlignment="1">
      <alignment horizontal="left" vertical="center" wrapText="1"/>
      <protection/>
    </xf>
    <xf numFmtId="193" fontId="5" fillId="0" borderId="46" xfId="57" applyFont="1" applyBorder="1" applyAlignment="1">
      <alignment horizontal="left" vertical="center" wrapText="1"/>
      <protection/>
    </xf>
    <xf numFmtId="194" fontId="49" fillId="0" borderId="47" xfId="0" applyNumberFormat="1" applyFont="1" applyBorder="1" applyAlignment="1">
      <alignment wrapText="1"/>
    </xf>
    <xf numFmtId="194" fontId="49" fillId="0" borderId="48" xfId="0" applyNumberFormat="1" applyFont="1" applyBorder="1" applyAlignment="1">
      <alignment wrapText="1"/>
    </xf>
    <xf numFmtId="0" fontId="4" fillId="0" borderId="53" xfId="0" applyFont="1" applyBorder="1" applyAlignment="1">
      <alignment horizontal="center" wrapText="1"/>
    </xf>
    <xf numFmtId="193" fontId="5" fillId="0" borderId="0" xfId="57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93" fontId="50" fillId="0" borderId="12" xfId="57" applyFont="1" applyBorder="1" applyAlignment="1">
      <alignment horizontal="left" vertical="center" wrapText="1"/>
      <protection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37" xfId="0" applyFont="1" applyBorder="1" applyAlignment="1">
      <alignment horizontal="center" wrapText="1"/>
    </xf>
    <xf numFmtId="194" fontId="49" fillId="0" borderId="31" xfId="0" applyNumberFormat="1" applyFont="1" applyBorder="1" applyAlignment="1">
      <alignment wrapText="1"/>
    </xf>
    <xf numFmtId="194" fontId="49" fillId="0" borderId="32" xfId="0" applyNumberFormat="1" applyFont="1" applyBorder="1" applyAlignment="1">
      <alignment wrapText="1"/>
    </xf>
    <xf numFmtId="194" fontId="3" fillId="0" borderId="0" xfId="0" applyNumberFormat="1" applyFont="1" applyAlignment="1">
      <alignment/>
    </xf>
    <xf numFmtId="194" fontId="12" fillId="0" borderId="23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194" fontId="12" fillId="0" borderId="27" xfId="0" applyNumberFormat="1" applyFont="1" applyBorder="1" applyAlignment="1">
      <alignment wrapText="1"/>
    </xf>
    <xf numFmtId="194" fontId="4" fillId="0" borderId="28" xfId="0" applyNumberFormat="1" applyFont="1" applyBorder="1" applyAlignment="1">
      <alignment wrapText="1"/>
    </xf>
    <xf numFmtId="194" fontId="12" fillId="0" borderId="19" xfId="0" applyNumberFormat="1" applyFont="1" applyBorder="1" applyAlignment="1">
      <alignment wrapText="1"/>
    </xf>
    <xf numFmtId="0" fontId="9" fillId="0" borderId="34" xfId="0" applyFont="1" applyBorder="1" applyAlignment="1">
      <alignment wrapText="1"/>
    </xf>
    <xf numFmtId="194" fontId="2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38" xfId="0" applyFont="1" applyBorder="1" applyAlignment="1">
      <alignment/>
    </xf>
    <xf numFmtId="194" fontId="49" fillId="0" borderId="38" xfId="0" applyNumberFormat="1" applyFont="1" applyBorder="1" applyAlignment="1">
      <alignment wrapText="1"/>
    </xf>
    <xf numFmtId="194" fontId="49" fillId="0" borderId="39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46" xfId="0" applyFont="1" applyBorder="1" applyAlignment="1">
      <alignment/>
    </xf>
    <xf numFmtId="0" fontId="4" fillId="0" borderId="47" xfId="0" applyFont="1" applyBorder="1" applyAlignment="1">
      <alignment/>
    </xf>
    <xf numFmtId="194" fontId="4" fillId="0" borderId="47" xfId="0" applyNumberFormat="1" applyFont="1" applyBorder="1" applyAlignment="1">
      <alignment wrapText="1"/>
    </xf>
    <xf numFmtId="194" fontId="4" fillId="0" borderId="48" xfId="0" applyNumberFormat="1" applyFont="1" applyBorder="1" applyAlignment="1">
      <alignment wrapText="1"/>
    </xf>
    <xf numFmtId="0" fontId="4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194" fontId="4" fillId="33" borderId="10" xfId="0" applyNumberFormat="1" applyFont="1" applyFill="1" applyBorder="1" applyAlignment="1">
      <alignment wrapText="1"/>
    </xf>
    <xf numFmtId="194" fontId="4" fillId="33" borderId="11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/>
    </xf>
    <xf numFmtId="194" fontId="4" fillId="0" borderId="19" xfId="0" applyNumberFormat="1" applyFont="1" applyFill="1" applyBorder="1" applyAlignment="1">
      <alignment wrapText="1"/>
    </xf>
    <xf numFmtId="194" fontId="4" fillId="0" borderId="2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/>
    </xf>
    <xf numFmtId="194" fontId="5" fillId="0" borderId="27" xfId="0" applyNumberFormat="1" applyFont="1" applyFill="1" applyBorder="1" applyAlignment="1">
      <alignment wrapText="1"/>
    </xf>
    <xf numFmtId="194" fontId="5" fillId="0" borderId="28" xfId="0" applyNumberFormat="1" applyFont="1" applyFill="1" applyBorder="1" applyAlignment="1">
      <alignment wrapText="1"/>
    </xf>
    <xf numFmtId="0" fontId="5" fillId="0" borderId="3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/>
    </xf>
    <xf numFmtId="194" fontId="5" fillId="0" borderId="38" xfId="0" applyNumberFormat="1" applyFont="1" applyFill="1" applyBorder="1" applyAlignment="1">
      <alignment wrapText="1"/>
    </xf>
    <xf numFmtId="194" fontId="5" fillId="0" borderId="39" xfId="0" applyNumberFormat="1" applyFont="1" applyFill="1" applyBorder="1" applyAlignment="1">
      <alignment wrapText="1"/>
    </xf>
    <xf numFmtId="0" fontId="5" fillId="0" borderId="38" xfId="0" applyFont="1" applyFill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wrapText="1"/>
    </xf>
    <xf numFmtId="2" fontId="4" fillId="0" borderId="55" xfId="0" applyNumberFormat="1" applyFont="1" applyBorder="1" applyAlignment="1">
      <alignment wrapText="1"/>
    </xf>
    <xf numFmtId="2" fontId="4" fillId="0" borderId="56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193" fontId="5" fillId="0" borderId="12" xfId="57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 wrapText="1"/>
    </xf>
    <xf numFmtId="194" fontId="4" fillId="0" borderId="12" xfId="0" applyNumberFormat="1" applyFont="1" applyBorder="1" applyAlignment="1">
      <alignment wrapText="1"/>
    </xf>
    <xf numFmtId="194" fontId="4" fillId="0" borderId="35" xfId="0" applyNumberFormat="1" applyFont="1" applyBorder="1" applyAlignment="1">
      <alignment wrapText="1"/>
    </xf>
    <xf numFmtId="0" fontId="4" fillId="19" borderId="17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wrapText="1"/>
    </xf>
    <xf numFmtId="194" fontId="4" fillId="19" borderId="10" xfId="0" applyNumberFormat="1" applyFont="1" applyFill="1" applyBorder="1" applyAlignment="1">
      <alignment wrapText="1"/>
    </xf>
    <xf numFmtId="0" fontId="4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194" fontId="5" fillId="0" borderId="35" xfId="0" applyNumberFormat="1" applyFont="1" applyFill="1" applyBorder="1" applyAlignment="1">
      <alignment horizontal="right" vertical="top" wrapText="1"/>
    </xf>
    <xf numFmtId="194" fontId="4" fillId="19" borderId="11" xfId="0" applyNumberFormat="1" applyFont="1" applyFill="1" applyBorder="1" applyAlignment="1">
      <alignment wrapText="1"/>
    </xf>
    <xf numFmtId="0" fontId="4" fillId="35" borderId="54" xfId="0" applyFont="1" applyFill="1" applyBorder="1" applyAlignment="1">
      <alignment wrapText="1"/>
    </xf>
    <xf numFmtId="0" fontId="4" fillId="35" borderId="55" xfId="0" applyFont="1" applyFill="1" applyBorder="1" applyAlignment="1">
      <alignment wrapText="1"/>
    </xf>
    <xf numFmtId="2" fontId="4" fillId="35" borderId="55" xfId="0" applyNumberFormat="1" applyFont="1" applyFill="1" applyBorder="1" applyAlignment="1">
      <alignment wrapText="1"/>
    </xf>
    <xf numFmtId="2" fontId="4" fillId="35" borderId="56" xfId="0" applyNumberFormat="1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zoomScaleSheetLayoutView="100" zoomScalePageLayoutView="0" workbookViewId="0" topLeftCell="A382">
      <selection activeCell="A420" sqref="A420"/>
    </sheetView>
  </sheetViews>
  <sheetFormatPr defaultColWidth="9.140625" defaultRowHeight="12.75"/>
  <cols>
    <col min="1" max="1" width="5.57421875" style="5" customWidth="1"/>
    <col min="2" max="2" width="28.421875" style="4" customWidth="1"/>
    <col min="3" max="3" width="15.00390625" style="4" customWidth="1"/>
    <col min="4" max="4" width="12.8515625" style="4" customWidth="1"/>
    <col min="5" max="6" width="14.57421875" style="4" customWidth="1"/>
    <col min="7" max="16384" width="9.140625" style="4" customWidth="1"/>
  </cols>
  <sheetData>
    <row r="1" spans="1:6" ht="15">
      <c r="A1" s="261" t="s">
        <v>101</v>
      </c>
      <c r="B1" s="261"/>
      <c r="C1" s="261"/>
      <c r="D1" s="261"/>
      <c r="E1" s="261"/>
      <c r="F1" s="261"/>
    </row>
    <row r="3" spans="1:6" ht="15">
      <c r="A3" s="265" t="s">
        <v>0</v>
      </c>
      <c r="B3" s="265"/>
      <c r="C3" s="265"/>
      <c r="D3" s="265"/>
      <c r="E3" s="265"/>
      <c r="F3" s="265"/>
    </row>
    <row r="4" spans="1:6" ht="15">
      <c r="A4" s="266" t="s">
        <v>1</v>
      </c>
      <c r="B4" s="266"/>
      <c r="C4" s="266"/>
      <c r="D4" s="266"/>
      <c r="E4" s="266"/>
      <c r="F4" s="266"/>
    </row>
    <row r="5" spans="1:6" ht="15">
      <c r="A5" s="266" t="s">
        <v>178</v>
      </c>
      <c r="B5" s="266"/>
      <c r="C5" s="266"/>
      <c r="D5" s="266"/>
      <c r="E5" s="266"/>
      <c r="F5" s="266"/>
    </row>
    <row r="6" spans="1:6" ht="15">
      <c r="A6" s="266"/>
      <c r="B6" s="266"/>
      <c r="C6" s="266"/>
      <c r="D6" s="266"/>
      <c r="E6" s="266"/>
      <c r="F6" s="266"/>
    </row>
    <row r="7" ht="15.75" thickBot="1"/>
    <row r="8" spans="1:6" ht="47.25" customHeight="1">
      <c r="A8" s="256" t="s">
        <v>2</v>
      </c>
      <c r="B8" s="258" t="s">
        <v>3</v>
      </c>
      <c r="C8" s="249" t="s">
        <v>34</v>
      </c>
      <c r="D8" s="258" t="s">
        <v>4</v>
      </c>
      <c r="E8" s="258" t="s">
        <v>5</v>
      </c>
      <c r="F8" s="251" t="s">
        <v>6</v>
      </c>
    </row>
    <row r="9" spans="1:6" ht="31.5" customHeight="1" thickBot="1">
      <c r="A9" s="257"/>
      <c r="B9" s="259"/>
      <c r="C9" s="250"/>
      <c r="D9" s="259"/>
      <c r="E9" s="259"/>
      <c r="F9" s="252"/>
    </row>
    <row r="10" spans="1:6" ht="1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8">
        <v>6</v>
      </c>
    </row>
    <row r="11" spans="1:6" ht="15">
      <c r="A11" s="253" t="s">
        <v>7</v>
      </c>
      <c r="B11" s="254"/>
      <c r="C11" s="254"/>
      <c r="D11" s="254"/>
      <c r="E11" s="254"/>
      <c r="F11" s="255"/>
    </row>
    <row r="12" spans="1:6" ht="15">
      <c r="A12" s="10"/>
      <c r="B12" s="11" t="s">
        <v>35</v>
      </c>
      <c r="C12" s="1">
        <f>C13+C18+C20+C26+C29+C31+C34+C36+C42+C46+C51+C55+C58+C60+C62+C64+C66+C68+C70+C72+C74+C79+C83+C85</f>
        <v>2732.4359999999997</v>
      </c>
      <c r="D12" s="1">
        <f>D13+D18+D20+D26+D29+D31+D34+D36+D42+D46+D51+D55+D58+D60+D62+D64+D66+D68+D70+D72+D74+D79+D83+D85</f>
        <v>1007.8549999999998</v>
      </c>
      <c r="E12" s="1">
        <f>E13+E18+E20+E26+E29+E31+E34+E36+E42+E46+E51+E55+E58+E60+E62+E64+E66+E68+E70+E72+E74+E79+E83+E85</f>
        <v>135.12300000000002</v>
      </c>
      <c r="F12" s="2">
        <f>F13+F18+F20+F26+F29+F31+F34+F36+F42+F46+F51+F55+F58+F60+F62+F64+F66+F68+F70+F72+F74+F79+F83+F85</f>
        <v>1860.102</v>
      </c>
    </row>
    <row r="13" spans="1:6" ht="15">
      <c r="A13" s="12" t="s">
        <v>124</v>
      </c>
      <c r="B13" s="13" t="s">
        <v>8</v>
      </c>
      <c r="C13" s="14">
        <f>SUM(C14:C17)</f>
        <v>610.623</v>
      </c>
      <c r="D13" s="14">
        <f>SUM(D14:D17)</f>
        <v>338.416</v>
      </c>
      <c r="E13" s="14">
        <f>SUM(E14:E17)</f>
        <v>14.77</v>
      </c>
      <c r="F13" s="15">
        <f>SUM(F14:F17)</f>
        <v>286.977</v>
      </c>
    </row>
    <row r="14" spans="1:8" ht="15">
      <c r="A14" s="16"/>
      <c r="B14" s="17" t="s">
        <v>38</v>
      </c>
      <c r="C14" s="18">
        <v>41.927</v>
      </c>
      <c r="D14" s="18">
        <v>27</v>
      </c>
      <c r="E14" s="18">
        <v>13.37</v>
      </c>
      <c r="F14" s="19">
        <v>28.296999999999997</v>
      </c>
      <c r="H14" s="20"/>
    </row>
    <row r="15" spans="1:8" ht="15">
      <c r="A15" s="16"/>
      <c r="B15" s="21" t="s">
        <v>94</v>
      </c>
      <c r="C15" s="18">
        <v>182.2</v>
      </c>
      <c r="D15" s="18">
        <v>182.2</v>
      </c>
      <c r="E15" s="18"/>
      <c r="F15" s="19"/>
      <c r="H15" s="20"/>
    </row>
    <row r="16" spans="1:8" ht="15">
      <c r="A16" s="16"/>
      <c r="B16" s="22" t="s">
        <v>84</v>
      </c>
      <c r="C16" s="18">
        <v>331.79</v>
      </c>
      <c r="D16" s="23">
        <v>74.50999999999999</v>
      </c>
      <c r="E16" s="23">
        <v>1.4</v>
      </c>
      <c r="F16" s="24">
        <v>258.68</v>
      </c>
      <c r="G16" s="20"/>
      <c r="H16" s="20"/>
    </row>
    <row r="17" spans="1:6" ht="15">
      <c r="A17" s="25"/>
      <c r="B17" s="26" t="s">
        <v>33</v>
      </c>
      <c r="C17" s="27">
        <v>54.706</v>
      </c>
      <c r="D17" s="27">
        <v>54.706</v>
      </c>
      <c r="E17" s="27"/>
      <c r="F17" s="28">
        <v>0</v>
      </c>
    </row>
    <row r="18" spans="1:6" ht="15">
      <c r="A18" s="12" t="s">
        <v>125</v>
      </c>
      <c r="B18" s="60" t="s">
        <v>39</v>
      </c>
      <c r="C18" s="14">
        <f>C19</f>
        <v>0.57</v>
      </c>
      <c r="D18" s="14">
        <f>D19</f>
        <v>0</v>
      </c>
      <c r="E18" s="14">
        <f>E19</f>
        <v>0</v>
      </c>
      <c r="F18" s="15">
        <f>F19</f>
        <v>0.57</v>
      </c>
    </row>
    <row r="19" spans="1:6" ht="15">
      <c r="A19" s="43"/>
      <c r="B19" s="55" t="s">
        <v>38</v>
      </c>
      <c r="C19" s="45">
        <v>0.57</v>
      </c>
      <c r="D19" s="45"/>
      <c r="E19" s="45"/>
      <c r="F19" s="46">
        <v>0.57</v>
      </c>
    </row>
    <row r="20" spans="1:6" ht="15">
      <c r="A20" s="12" t="s">
        <v>126</v>
      </c>
      <c r="B20" s="13" t="s">
        <v>21</v>
      </c>
      <c r="C20" s="14">
        <f>SUM(C21:C25)</f>
        <v>1047.369</v>
      </c>
      <c r="D20" s="14">
        <f>SUM(D21:D25)</f>
        <v>514.6189999999999</v>
      </c>
      <c r="E20" s="14">
        <f>SUM(E21:E25)</f>
        <v>87.941</v>
      </c>
      <c r="F20" s="15">
        <f>SUM(F21:F25)</f>
        <v>620.691</v>
      </c>
    </row>
    <row r="21" spans="1:8" ht="15">
      <c r="A21" s="34"/>
      <c r="B21" s="35" t="s">
        <v>38</v>
      </c>
      <c r="C21" s="36">
        <v>74.55</v>
      </c>
      <c r="D21" s="36">
        <v>9.6</v>
      </c>
      <c r="E21" s="36">
        <v>0</v>
      </c>
      <c r="F21" s="37">
        <v>64.94999999999999</v>
      </c>
      <c r="H21" s="20"/>
    </row>
    <row r="22" spans="1:8" ht="15">
      <c r="A22" s="34"/>
      <c r="B22" s="38" t="s">
        <v>63</v>
      </c>
      <c r="C22" s="36">
        <v>129.4</v>
      </c>
      <c r="D22" s="36">
        <v>7.5</v>
      </c>
      <c r="E22" s="39">
        <v>0</v>
      </c>
      <c r="F22" s="37">
        <v>121.9</v>
      </c>
      <c r="H22" s="20"/>
    </row>
    <row r="23" spans="1:8" ht="15">
      <c r="A23" s="34"/>
      <c r="B23" s="41" t="s">
        <v>94</v>
      </c>
      <c r="C23" s="36">
        <v>171</v>
      </c>
      <c r="D23" s="36">
        <v>193</v>
      </c>
      <c r="E23" s="39">
        <v>30</v>
      </c>
      <c r="F23" s="37">
        <v>8</v>
      </c>
      <c r="G23" s="20"/>
      <c r="H23" s="20"/>
    </row>
    <row r="24" spans="1:8" ht="15">
      <c r="A24" s="34"/>
      <c r="B24" s="42" t="s">
        <v>84</v>
      </c>
      <c r="C24" s="36">
        <v>184.59199999999998</v>
      </c>
      <c r="D24" s="36">
        <v>121.64100000000002</v>
      </c>
      <c r="E24" s="39">
        <v>57.941</v>
      </c>
      <c r="F24" s="37">
        <v>120.892</v>
      </c>
      <c r="G24" s="20"/>
      <c r="H24" s="20"/>
    </row>
    <row r="25" spans="1:6" ht="15">
      <c r="A25" s="43"/>
      <c r="B25" s="44" t="s">
        <v>33</v>
      </c>
      <c r="C25" s="45">
        <v>487.827</v>
      </c>
      <c r="D25" s="45">
        <v>182.878</v>
      </c>
      <c r="E25" s="45"/>
      <c r="F25" s="46">
        <v>304.949</v>
      </c>
    </row>
    <row r="26" spans="1:6" ht="15">
      <c r="A26" s="29" t="s">
        <v>127</v>
      </c>
      <c r="B26" s="30" t="s">
        <v>40</v>
      </c>
      <c r="C26" s="31">
        <f>SUM(C27:C28)</f>
        <v>12.62</v>
      </c>
      <c r="D26" s="31">
        <f>SUM(D27:D28)</f>
        <v>1</v>
      </c>
      <c r="E26" s="31">
        <f>SUM(E27:E28)</f>
        <v>0</v>
      </c>
      <c r="F26" s="32">
        <f>SUM(F27:F28)</f>
        <v>11.62</v>
      </c>
    </row>
    <row r="27" spans="1:11" ht="15">
      <c r="A27" s="34"/>
      <c r="B27" s="47" t="s">
        <v>38</v>
      </c>
      <c r="C27" s="36">
        <v>12.42</v>
      </c>
      <c r="D27" s="36">
        <v>1</v>
      </c>
      <c r="E27" s="36">
        <v>0</v>
      </c>
      <c r="F27" s="37">
        <v>11.42</v>
      </c>
      <c r="K27" s="5"/>
    </row>
    <row r="28" spans="1:11" ht="15">
      <c r="A28" s="34"/>
      <c r="B28" s="42" t="s">
        <v>84</v>
      </c>
      <c r="C28" s="36">
        <v>0.2</v>
      </c>
      <c r="D28" s="36">
        <v>0</v>
      </c>
      <c r="E28" s="36">
        <v>0</v>
      </c>
      <c r="F28" s="37">
        <v>0.2</v>
      </c>
      <c r="K28" s="5"/>
    </row>
    <row r="29" spans="1:11" ht="15">
      <c r="A29" s="12" t="s">
        <v>128</v>
      </c>
      <c r="B29" s="13" t="s">
        <v>179</v>
      </c>
      <c r="C29" s="14">
        <f>C30</f>
        <v>0.14</v>
      </c>
      <c r="D29" s="14">
        <f>D30</f>
        <v>0.14</v>
      </c>
      <c r="E29" s="14">
        <f>E30</f>
        <v>0</v>
      </c>
      <c r="F29" s="15">
        <f>F30</f>
        <v>0</v>
      </c>
      <c r="K29" s="5"/>
    </row>
    <row r="30" spans="1:11" ht="15">
      <c r="A30" s="43"/>
      <c r="B30" s="47" t="s">
        <v>38</v>
      </c>
      <c r="C30" s="45">
        <v>0.14</v>
      </c>
      <c r="D30" s="45">
        <v>0.14</v>
      </c>
      <c r="E30" s="45"/>
      <c r="F30" s="46"/>
      <c r="K30" s="5"/>
    </row>
    <row r="31" spans="1:11" ht="15">
      <c r="A31" s="12" t="s">
        <v>129</v>
      </c>
      <c r="B31" s="50" t="s">
        <v>121</v>
      </c>
      <c r="C31" s="14">
        <f>SUM(C32:C33)</f>
        <v>1.721</v>
      </c>
      <c r="D31" s="14">
        <f>SUM(D32:D33)</f>
        <v>0.411</v>
      </c>
      <c r="E31" s="14">
        <f>SUM(E32:E33)</f>
        <v>0</v>
      </c>
      <c r="F31" s="15">
        <f>SUM(F32:F33)</f>
        <v>1.31</v>
      </c>
      <c r="K31" s="5"/>
    </row>
    <row r="32" spans="1:11" ht="15">
      <c r="A32" s="51"/>
      <c r="B32" s="47" t="s">
        <v>38</v>
      </c>
      <c r="C32" s="52">
        <v>0.411</v>
      </c>
      <c r="D32" s="52">
        <v>0.411</v>
      </c>
      <c r="E32" s="52"/>
      <c r="F32" s="53"/>
      <c r="K32" s="5"/>
    </row>
    <row r="33" spans="1:11" ht="15">
      <c r="A33" s="43"/>
      <c r="B33" s="54" t="s">
        <v>94</v>
      </c>
      <c r="C33" s="45">
        <v>1.31</v>
      </c>
      <c r="D33" s="45"/>
      <c r="E33" s="45"/>
      <c r="F33" s="46">
        <v>1.31</v>
      </c>
      <c r="K33" s="5"/>
    </row>
    <row r="34" spans="1:11" ht="15">
      <c r="A34" s="12" t="s">
        <v>130</v>
      </c>
      <c r="B34" s="13" t="s">
        <v>180</v>
      </c>
      <c r="C34" s="14">
        <f>C35</f>
        <v>1.82</v>
      </c>
      <c r="D34" s="14">
        <f>D35</f>
        <v>1</v>
      </c>
      <c r="E34" s="14">
        <f>E35</f>
        <v>0</v>
      </c>
      <c r="F34" s="15">
        <f>F35</f>
        <v>0.82</v>
      </c>
      <c r="K34" s="5"/>
    </row>
    <row r="35" spans="1:11" ht="15">
      <c r="A35" s="43"/>
      <c r="B35" s="55" t="s">
        <v>38</v>
      </c>
      <c r="C35" s="45">
        <v>1.82</v>
      </c>
      <c r="D35" s="45">
        <v>1</v>
      </c>
      <c r="E35" s="45"/>
      <c r="F35" s="46">
        <v>0.82</v>
      </c>
      <c r="K35" s="5"/>
    </row>
    <row r="36" spans="1:6" ht="15">
      <c r="A36" s="29" t="s">
        <v>131</v>
      </c>
      <c r="B36" s="30" t="s">
        <v>41</v>
      </c>
      <c r="C36" s="31">
        <f>SUM(C37:C41)</f>
        <v>174.269</v>
      </c>
      <c r="D36" s="31">
        <f>SUM(D37:D41)</f>
        <v>32.79</v>
      </c>
      <c r="E36" s="31">
        <f>SUM(E37:E41)</f>
        <v>29</v>
      </c>
      <c r="F36" s="32">
        <f>SUM(F37:F41)</f>
        <v>170.47899999999998</v>
      </c>
    </row>
    <row r="37" spans="1:6" ht="15">
      <c r="A37" s="34"/>
      <c r="B37" s="47" t="s">
        <v>38</v>
      </c>
      <c r="C37" s="36">
        <v>1.785</v>
      </c>
      <c r="D37" s="36"/>
      <c r="E37" s="36"/>
      <c r="F37" s="37">
        <v>1.785</v>
      </c>
    </row>
    <row r="38" spans="1:6" ht="15">
      <c r="A38" s="34"/>
      <c r="B38" s="56" t="s">
        <v>73</v>
      </c>
      <c r="C38" s="36">
        <v>132.094</v>
      </c>
      <c r="D38" s="36">
        <v>0</v>
      </c>
      <c r="E38" s="36">
        <v>0</v>
      </c>
      <c r="F38" s="37">
        <v>132.094</v>
      </c>
    </row>
    <row r="39" spans="1:6" ht="15">
      <c r="A39" s="34"/>
      <c r="B39" s="57" t="s">
        <v>94</v>
      </c>
      <c r="C39" s="36">
        <v>39.589999999999996</v>
      </c>
      <c r="D39" s="36">
        <v>11.79</v>
      </c>
      <c r="E39" s="36">
        <v>8</v>
      </c>
      <c r="F39" s="37">
        <v>35.8</v>
      </c>
    </row>
    <row r="40" spans="1:6" ht="15">
      <c r="A40" s="34"/>
      <c r="B40" s="58" t="s">
        <v>84</v>
      </c>
      <c r="C40" s="36">
        <v>0.8</v>
      </c>
      <c r="D40" s="36">
        <v>0</v>
      </c>
      <c r="E40" s="36">
        <v>0</v>
      </c>
      <c r="F40" s="37">
        <v>0.8</v>
      </c>
    </row>
    <row r="41" spans="1:6" ht="15">
      <c r="A41" s="43"/>
      <c r="B41" s="59" t="s">
        <v>33</v>
      </c>
      <c r="C41" s="45"/>
      <c r="D41" s="45">
        <v>21</v>
      </c>
      <c r="E41" s="45">
        <v>21</v>
      </c>
      <c r="F41" s="46"/>
    </row>
    <row r="42" spans="1:6" ht="15">
      <c r="A42" s="12" t="s">
        <v>132</v>
      </c>
      <c r="B42" s="60" t="s">
        <v>69</v>
      </c>
      <c r="C42" s="14">
        <f>SUM(C43:C45)</f>
        <v>7.202</v>
      </c>
      <c r="D42" s="14">
        <f>SUM(D43:D45)</f>
        <v>5.53</v>
      </c>
      <c r="E42" s="14">
        <f>SUM(E43:E45)</f>
        <v>0</v>
      </c>
      <c r="F42" s="15">
        <f>SUM(F43:F45)</f>
        <v>1.672</v>
      </c>
    </row>
    <row r="43" spans="1:6" ht="15">
      <c r="A43" s="34"/>
      <c r="B43" s="47" t="s">
        <v>38</v>
      </c>
      <c r="C43" s="36">
        <v>0.154</v>
      </c>
      <c r="D43" s="36"/>
      <c r="E43" s="36"/>
      <c r="F43" s="37">
        <v>0.154</v>
      </c>
    </row>
    <row r="44" spans="1:6" ht="15">
      <c r="A44" s="25"/>
      <c r="B44" s="56" t="s">
        <v>73</v>
      </c>
      <c r="C44" s="27">
        <v>0.018</v>
      </c>
      <c r="D44" s="27">
        <v>0</v>
      </c>
      <c r="E44" s="27">
        <v>0</v>
      </c>
      <c r="F44" s="28">
        <v>0.018</v>
      </c>
    </row>
    <row r="45" spans="1:8" ht="15">
      <c r="A45" s="43"/>
      <c r="B45" s="61" t="s">
        <v>94</v>
      </c>
      <c r="C45" s="45">
        <v>7.03</v>
      </c>
      <c r="D45" s="45">
        <v>5.53</v>
      </c>
      <c r="E45" s="45"/>
      <c r="F45" s="46">
        <v>1.5</v>
      </c>
      <c r="H45" s="20"/>
    </row>
    <row r="46" spans="1:6" ht="15">
      <c r="A46" s="29" t="s">
        <v>133</v>
      </c>
      <c r="B46" s="64" t="s">
        <v>22</v>
      </c>
      <c r="C46" s="31">
        <f>SUM(C47:C50)</f>
        <v>50.47</v>
      </c>
      <c r="D46" s="31">
        <f>SUM(D47:D50)</f>
        <v>21.719</v>
      </c>
      <c r="E46" s="31">
        <f>SUM(E47:E50)</f>
        <v>1.3120000000000003</v>
      </c>
      <c r="F46" s="32">
        <f>SUM(F47:F50)</f>
        <v>30.063000000000002</v>
      </c>
    </row>
    <row r="47" spans="1:6" ht="15">
      <c r="A47" s="34"/>
      <c r="B47" s="35" t="s">
        <v>38</v>
      </c>
      <c r="C47" s="36">
        <v>1.8920000000000001</v>
      </c>
      <c r="D47" s="36">
        <v>0</v>
      </c>
      <c r="E47" s="36">
        <v>0</v>
      </c>
      <c r="F47" s="37">
        <v>1.8920000000000001</v>
      </c>
    </row>
    <row r="48" spans="1:8" ht="15">
      <c r="A48" s="34"/>
      <c r="B48" s="41" t="s">
        <v>94</v>
      </c>
      <c r="C48" s="36">
        <v>5.55</v>
      </c>
      <c r="D48" s="36">
        <v>0</v>
      </c>
      <c r="E48" s="36">
        <v>0</v>
      </c>
      <c r="F48" s="37">
        <v>5.55</v>
      </c>
      <c r="H48" s="20"/>
    </row>
    <row r="49" spans="1:7" ht="15">
      <c r="A49" s="34"/>
      <c r="B49" s="42" t="s">
        <v>84</v>
      </c>
      <c r="C49" s="36">
        <v>27.76</v>
      </c>
      <c r="D49" s="36">
        <v>9.112</v>
      </c>
      <c r="E49" s="36">
        <v>1.3120000000000003</v>
      </c>
      <c r="F49" s="37">
        <v>19.96</v>
      </c>
      <c r="G49" s="20"/>
    </row>
    <row r="50" spans="1:6" ht="15">
      <c r="A50" s="25"/>
      <c r="B50" s="26" t="s">
        <v>33</v>
      </c>
      <c r="C50" s="27">
        <v>15.268</v>
      </c>
      <c r="D50" s="27">
        <v>12.607</v>
      </c>
      <c r="E50" s="27"/>
      <c r="F50" s="28">
        <v>2.6610000000000014</v>
      </c>
    </row>
    <row r="51" spans="1:11" ht="15.75" customHeight="1">
      <c r="A51" s="12" t="s">
        <v>134</v>
      </c>
      <c r="B51" s="13" t="s">
        <v>23</v>
      </c>
      <c r="C51" s="14">
        <f>SUM(C52:C54)</f>
        <v>6.980999999999999</v>
      </c>
      <c r="D51" s="14">
        <f>SUM(D52:D54)</f>
        <v>1.8</v>
      </c>
      <c r="E51" s="14">
        <f>SUM(E52:E54)</f>
        <v>0</v>
      </c>
      <c r="F51" s="15">
        <f>SUM(F52:F54)</f>
        <v>5.180999999999999</v>
      </c>
      <c r="K51" s="5"/>
    </row>
    <row r="52" spans="1:10" ht="15.75" customHeight="1">
      <c r="A52" s="34"/>
      <c r="B52" s="35" t="s">
        <v>38</v>
      </c>
      <c r="C52" s="36">
        <v>0.581</v>
      </c>
      <c r="D52" s="36"/>
      <c r="E52" s="36"/>
      <c r="F52" s="37">
        <v>0.581</v>
      </c>
      <c r="J52" s="5"/>
    </row>
    <row r="53" spans="1:10" ht="15.75" customHeight="1">
      <c r="A53" s="34"/>
      <c r="B53" s="41" t="s">
        <v>94</v>
      </c>
      <c r="C53" s="36">
        <v>4.6</v>
      </c>
      <c r="D53" s="36"/>
      <c r="E53" s="36"/>
      <c r="F53" s="37">
        <v>4.6</v>
      </c>
      <c r="J53" s="5"/>
    </row>
    <row r="54" spans="1:10" ht="15.75" customHeight="1">
      <c r="A54" s="25"/>
      <c r="B54" s="42" t="s">
        <v>84</v>
      </c>
      <c r="C54" s="27">
        <v>1.8</v>
      </c>
      <c r="D54" s="27">
        <v>1.8</v>
      </c>
      <c r="E54" s="27">
        <v>0</v>
      </c>
      <c r="F54" s="28">
        <v>0</v>
      </c>
      <c r="J54" s="5"/>
    </row>
    <row r="55" spans="1:6" ht="17.25" customHeight="1">
      <c r="A55" s="12" t="s">
        <v>135</v>
      </c>
      <c r="B55" s="60" t="s">
        <v>43</v>
      </c>
      <c r="C55" s="14">
        <f>SUM(C56:C57)</f>
        <v>5.5</v>
      </c>
      <c r="D55" s="14">
        <f>SUM(D56:D57)</f>
        <v>1.9</v>
      </c>
      <c r="E55" s="14">
        <f>SUM(E56:E57)</f>
        <v>0</v>
      </c>
      <c r="F55" s="15">
        <f>SUM(F56:F57)</f>
        <v>3.6000000000000005</v>
      </c>
    </row>
    <row r="56" spans="1:6" ht="17.25" customHeight="1">
      <c r="A56" s="34"/>
      <c r="B56" s="47" t="s">
        <v>38</v>
      </c>
      <c r="C56" s="36">
        <v>3.9800000000000004</v>
      </c>
      <c r="D56" s="36">
        <v>0.5</v>
      </c>
      <c r="E56" s="36">
        <v>0</v>
      </c>
      <c r="F56" s="37">
        <v>3.4800000000000004</v>
      </c>
    </row>
    <row r="57" spans="1:8" ht="17.25" customHeight="1">
      <c r="A57" s="43"/>
      <c r="B57" s="61" t="s">
        <v>94</v>
      </c>
      <c r="C57" s="45">
        <v>1.52</v>
      </c>
      <c r="D57" s="45">
        <v>1.4</v>
      </c>
      <c r="E57" s="45">
        <v>0</v>
      </c>
      <c r="F57" s="46">
        <v>0.12</v>
      </c>
      <c r="H57" s="20"/>
    </row>
    <row r="58" spans="1:8" ht="17.25" customHeight="1">
      <c r="A58" s="12" t="s">
        <v>136</v>
      </c>
      <c r="B58" s="13" t="s">
        <v>181</v>
      </c>
      <c r="C58" s="14">
        <f>C59</f>
        <v>0.116</v>
      </c>
      <c r="D58" s="14">
        <f>D59</f>
        <v>0.116</v>
      </c>
      <c r="E58" s="14">
        <f>E59</f>
        <v>0</v>
      </c>
      <c r="F58" s="15">
        <f>F59</f>
        <v>0</v>
      </c>
      <c r="H58" s="20"/>
    </row>
    <row r="59" spans="1:8" ht="17.25" customHeight="1">
      <c r="A59" s="43"/>
      <c r="B59" s="55" t="s">
        <v>38</v>
      </c>
      <c r="C59" s="45">
        <v>0.116</v>
      </c>
      <c r="D59" s="45">
        <v>0.116</v>
      </c>
      <c r="E59" s="45"/>
      <c r="F59" s="46"/>
      <c r="H59" s="20"/>
    </row>
    <row r="60" spans="1:6" ht="17.25" customHeight="1">
      <c r="A60" s="29" t="s">
        <v>137</v>
      </c>
      <c r="B60" s="30" t="s">
        <v>85</v>
      </c>
      <c r="C60" s="31">
        <f>C61</f>
        <v>3.96</v>
      </c>
      <c r="D60" s="31">
        <f>D61</f>
        <v>0</v>
      </c>
      <c r="E60" s="31">
        <f>E61</f>
        <v>0</v>
      </c>
      <c r="F60" s="32">
        <f>F61</f>
        <v>3.96</v>
      </c>
    </row>
    <row r="61" spans="1:6" ht="17.25" customHeight="1">
      <c r="A61" s="25"/>
      <c r="B61" s="65" t="s">
        <v>94</v>
      </c>
      <c r="C61" s="27">
        <v>3.96</v>
      </c>
      <c r="D61" s="27">
        <v>0</v>
      </c>
      <c r="E61" s="27">
        <v>0</v>
      </c>
      <c r="F61" s="28">
        <v>3.96</v>
      </c>
    </row>
    <row r="62" spans="1:6" ht="30.75" customHeight="1">
      <c r="A62" s="12" t="s">
        <v>138</v>
      </c>
      <c r="B62" s="13" t="s">
        <v>182</v>
      </c>
      <c r="C62" s="14">
        <f>C63</f>
        <v>0.332</v>
      </c>
      <c r="D62" s="14">
        <f>D63</f>
        <v>0.332</v>
      </c>
      <c r="E62" s="14">
        <f>E63</f>
        <v>0</v>
      </c>
      <c r="F62" s="15">
        <f>F63</f>
        <v>0</v>
      </c>
    </row>
    <row r="63" spans="1:6" ht="17.25" customHeight="1">
      <c r="A63" s="43"/>
      <c r="B63" s="55" t="s">
        <v>38</v>
      </c>
      <c r="C63" s="45">
        <v>0.332</v>
      </c>
      <c r="D63" s="45">
        <v>0.332</v>
      </c>
      <c r="E63" s="45"/>
      <c r="F63" s="46"/>
    </row>
    <row r="64" spans="1:6" ht="17.25" customHeight="1">
      <c r="A64" s="12" t="s">
        <v>139</v>
      </c>
      <c r="B64" s="60" t="s">
        <v>102</v>
      </c>
      <c r="C64" s="14">
        <f>C65</f>
        <v>2.724</v>
      </c>
      <c r="D64" s="14">
        <f>D65</f>
        <v>1</v>
      </c>
      <c r="E64" s="14">
        <f>E65</f>
        <v>0</v>
      </c>
      <c r="F64" s="15">
        <f>F65</f>
        <v>1.724</v>
      </c>
    </row>
    <row r="65" spans="1:6" ht="17.25" customHeight="1">
      <c r="A65" s="43"/>
      <c r="B65" s="66" t="s">
        <v>38</v>
      </c>
      <c r="C65" s="45">
        <v>2.724</v>
      </c>
      <c r="D65" s="45">
        <v>1</v>
      </c>
      <c r="E65" s="45"/>
      <c r="F65" s="46">
        <v>1.724</v>
      </c>
    </row>
    <row r="66" spans="1:6" ht="17.25" customHeight="1">
      <c r="A66" s="29" t="s">
        <v>140</v>
      </c>
      <c r="B66" s="30" t="s">
        <v>44</v>
      </c>
      <c r="C66" s="31">
        <f>C67</f>
        <v>0.7</v>
      </c>
      <c r="D66" s="31">
        <f>D67</f>
        <v>0.7</v>
      </c>
      <c r="E66" s="31">
        <f>E67</f>
        <v>0</v>
      </c>
      <c r="F66" s="32">
        <f>F67</f>
        <v>0</v>
      </c>
    </row>
    <row r="67" spans="1:6" ht="17.25" customHeight="1">
      <c r="A67" s="25"/>
      <c r="B67" s="65" t="s">
        <v>94</v>
      </c>
      <c r="C67" s="27">
        <v>0.7</v>
      </c>
      <c r="D67" s="27">
        <v>0.7</v>
      </c>
      <c r="E67" s="27"/>
      <c r="F67" s="28"/>
    </row>
    <row r="68" spans="1:6" ht="17.25" customHeight="1">
      <c r="A68" s="12" t="s">
        <v>141</v>
      </c>
      <c r="B68" s="60" t="s">
        <v>45</v>
      </c>
      <c r="C68" s="14">
        <f>C69</f>
        <v>0.074</v>
      </c>
      <c r="D68" s="14">
        <f>D69</f>
        <v>0.074</v>
      </c>
      <c r="E68" s="14">
        <f>E69</f>
        <v>0</v>
      </c>
      <c r="F68" s="15">
        <f>F69</f>
        <v>0</v>
      </c>
    </row>
    <row r="69" spans="1:6" ht="17.25" customHeight="1">
      <c r="A69" s="43"/>
      <c r="B69" s="55" t="s">
        <v>38</v>
      </c>
      <c r="C69" s="45">
        <v>0.074</v>
      </c>
      <c r="D69" s="45">
        <v>0.074</v>
      </c>
      <c r="E69" s="45"/>
      <c r="F69" s="46"/>
    </row>
    <row r="70" spans="1:6" ht="17.25" customHeight="1">
      <c r="A70" s="29" t="s">
        <v>142</v>
      </c>
      <c r="B70" s="30" t="s">
        <v>46</v>
      </c>
      <c r="C70" s="31">
        <f>C71</f>
        <v>0.28</v>
      </c>
      <c r="D70" s="31">
        <f>D71</f>
        <v>0</v>
      </c>
      <c r="E70" s="31">
        <f>E71</f>
        <v>0</v>
      </c>
      <c r="F70" s="32">
        <f>F71</f>
        <v>0.28</v>
      </c>
    </row>
    <row r="71" spans="1:6" ht="17.25" customHeight="1">
      <c r="A71" s="25"/>
      <c r="B71" s="67" t="s">
        <v>84</v>
      </c>
      <c r="C71" s="27">
        <v>0.28</v>
      </c>
      <c r="D71" s="27">
        <v>0</v>
      </c>
      <c r="E71" s="27">
        <v>0</v>
      </c>
      <c r="F71" s="28">
        <v>0.28</v>
      </c>
    </row>
    <row r="72" spans="1:6" ht="17.25" customHeight="1">
      <c r="A72" s="12" t="s">
        <v>143</v>
      </c>
      <c r="B72" s="60" t="s">
        <v>103</v>
      </c>
      <c r="C72" s="14">
        <f>C73</f>
        <v>2.97</v>
      </c>
      <c r="D72" s="14">
        <f>D73</f>
        <v>1</v>
      </c>
      <c r="E72" s="14">
        <f>E73</f>
        <v>0</v>
      </c>
      <c r="F72" s="15">
        <f>F73</f>
        <v>1.97</v>
      </c>
    </row>
    <row r="73" spans="1:6" ht="17.25" customHeight="1">
      <c r="A73" s="43"/>
      <c r="B73" s="55" t="s">
        <v>38</v>
      </c>
      <c r="C73" s="68">
        <v>2.97</v>
      </c>
      <c r="D73" s="68">
        <v>1</v>
      </c>
      <c r="E73" s="68"/>
      <c r="F73" s="69">
        <v>1.97</v>
      </c>
    </row>
    <row r="74" spans="1:6" ht="17.25" customHeight="1">
      <c r="A74" s="29" t="s">
        <v>144</v>
      </c>
      <c r="B74" s="64" t="s">
        <v>42</v>
      </c>
      <c r="C74" s="31">
        <f>SUM(C75:C78)</f>
        <v>721.661</v>
      </c>
      <c r="D74" s="31">
        <f>SUM(D75:D78)</f>
        <v>73.735</v>
      </c>
      <c r="E74" s="31">
        <f>SUM(E75:E78)</f>
        <v>2.1</v>
      </c>
      <c r="F74" s="32">
        <f>SUM(F75:F78)</f>
        <v>650.424</v>
      </c>
    </row>
    <row r="75" spans="1:6" ht="17.25" customHeight="1">
      <c r="A75" s="34"/>
      <c r="B75" s="35" t="s">
        <v>38</v>
      </c>
      <c r="C75" s="36">
        <v>154.077</v>
      </c>
      <c r="D75" s="36">
        <v>3.477</v>
      </c>
      <c r="E75" s="36">
        <v>0</v>
      </c>
      <c r="F75" s="37">
        <v>150.6</v>
      </c>
    </row>
    <row r="76" spans="1:6" ht="17.25" customHeight="1">
      <c r="A76" s="34"/>
      <c r="B76" s="41" t="s">
        <v>94</v>
      </c>
      <c r="C76" s="36">
        <v>343.12899999999996</v>
      </c>
      <c r="D76" s="36">
        <v>24.503</v>
      </c>
      <c r="E76" s="36">
        <v>0</v>
      </c>
      <c r="F76" s="37">
        <v>319.024</v>
      </c>
    </row>
    <row r="77" spans="1:7" ht="17.25" customHeight="1">
      <c r="A77" s="34"/>
      <c r="B77" s="42" t="s">
        <v>84</v>
      </c>
      <c r="C77" s="36">
        <v>216.655</v>
      </c>
      <c r="D77" s="36">
        <v>39.455000000000005</v>
      </c>
      <c r="E77" s="36">
        <v>2.1</v>
      </c>
      <c r="F77" s="37">
        <v>179.3</v>
      </c>
      <c r="G77" s="20"/>
    </row>
    <row r="78" spans="1:6" ht="18.75" customHeight="1">
      <c r="A78" s="25"/>
      <c r="B78" s="26" t="s">
        <v>33</v>
      </c>
      <c r="C78" s="27">
        <v>7.8</v>
      </c>
      <c r="D78" s="27">
        <v>6.3</v>
      </c>
      <c r="E78" s="27"/>
      <c r="F78" s="28">
        <v>1.5</v>
      </c>
    </row>
    <row r="79" spans="1:6" ht="18.75" customHeight="1">
      <c r="A79" s="70" t="s">
        <v>145</v>
      </c>
      <c r="B79" s="71" t="s">
        <v>47</v>
      </c>
      <c r="C79" s="72">
        <f>SUM(C80:C82)</f>
        <v>9.765</v>
      </c>
      <c r="D79" s="72">
        <f>SUM(D80:D82)</f>
        <v>1.69</v>
      </c>
      <c r="E79" s="72">
        <f>SUM(E80:E82)</f>
        <v>0</v>
      </c>
      <c r="F79" s="73">
        <f>SUM(F80:F82)</f>
        <v>8.075</v>
      </c>
    </row>
    <row r="80" spans="1:6" ht="18.75" customHeight="1">
      <c r="A80" s="25"/>
      <c r="B80" s="33" t="s">
        <v>38</v>
      </c>
      <c r="C80" s="27">
        <v>8.465</v>
      </c>
      <c r="D80" s="27">
        <v>1.69</v>
      </c>
      <c r="E80" s="27">
        <v>0</v>
      </c>
      <c r="F80" s="28">
        <v>6.775</v>
      </c>
    </row>
    <row r="81" spans="1:6" ht="18.75" customHeight="1">
      <c r="A81" s="25"/>
      <c r="B81" s="74" t="s">
        <v>73</v>
      </c>
      <c r="C81" s="27">
        <v>0.3</v>
      </c>
      <c r="D81" s="27">
        <v>0</v>
      </c>
      <c r="E81" s="27">
        <v>0</v>
      </c>
      <c r="F81" s="28">
        <v>0.3</v>
      </c>
    </row>
    <row r="82" spans="1:6" ht="18.75" customHeight="1">
      <c r="A82" s="43"/>
      <c r="B82" s="75" t="s">
        <v>94</v>
      </c>
      <c r="C82" s="45">
        <v>1</v>
      </c>
      <c r="D82" s="45"/>
      <c r="E82" s="45"/>
      <c r="F82" s="46">
        <v>1</v>
      </c>
    </row>
    <row r="83" spans="1:6" ht="18.75" customHeight="1">
      <c r="A83" s="12" t="s">
        <v>144</v>
      </c>
      <c r="B83" s="60" t="s">
        <v>48</v>
      </c>
      <c r="C83" s="14">
        <f>C84</f>
        <v>5.474</v>
      </c>
      <c r="D83" s="14">
        <f>D84</f>
        <v>1</v>
      </c>
      <c r="E83" s="14">
        <f>E84</f>
        <v>0</v>
      </c>
      <c r="F83" s="15">
        <f>F84</f>
        <v>4.474</v>
      </c>
    </row>
    <row r="84" spans="1:6" ht="18.75" customHeight="1">
      <c r="A84" s="43"/>
      <c r="B84" s="55" t="s">
        <v>38</v>
      </c>
      <c r="C84" s="45">
        <v>5.474</v>
      </c>
      <c r="D84" s="45">
        <v>1</v>
      </c>
      <c r="E84" s="45">
        <v>0</v>
      </c>
      <c r="F84" s="46">
        <v>4.474</v>
      </c>
    </row>
    <row r="85" spans="1:6" ht="18.75" customHeight="1">
      <c r="A85" s="12" t="s">
        <v>145</v>
      </c>
      <c r="B85" s="60" t="s">
        <v>49</v>
      </c>
      <c r="C85" s="14">
        <f>SUM(C86:C88)</f>
        <v>65.095</v>
      </c>
      <c r="D85" s="14">
        <f>SUM(D86:D88)</f>
        <v>8.883000000000001</v>
      </c>
      <c r="E85" s="14">
        <f>SUM(E86:E88)</f>
        <v>0</v>
      </c>
      <c r="F85" s="15">
        <f>SUM(F86:F88)</f>
        <v>56.212</v>
      </c>
    </row>
    <row r="86" spans="1:6" ht="18.75" customHeight="1">
      <c r="A86" s="25"/>
      <c r="B86" s="33" t="s">
        <v>38</v>
      </c>
      <c r="C86" s="27">
        <v>29.835</v>
      </c>
      <c r="D86" s="27">
        <v>1.183</v>
      </c>
      <c r="E86" s="27">
        <v>0</v>
      </c>
      <c r="F86" s="28">
        <v>28.652</v>
      </c>
    </row>
    <row r="87" spans="1:6" ht="18.75" customHeight="1">
      <c r="A87" s="25"/>
      <c r="B87" s="65" t="s">
        <v>94</v>
      </c>
      <c r="C87" s="27">
        <v>22.46</v>
      </c>
      <c r="D87" s="27">
        <v>7.7</v>
      </c>
      <c r="E87" s="27">
        <v>0</v>
      </c>
      <c r="F87" s="28">
        <v>14.760000000000002</v>
      </c>
    </row>
    <row r="88" spans="1:6" ht="18.75" customHeight="1">
      <c r="A88" s="25"/>
      <c r="B88" s="42" t="s">
        <v>84</v>
      </c>
      <c r="C88" s="27">
        <v>12.8</v>
      </c>
      <c r="D88" s="27">
        <v>0</v>
      </c>
      <c r="E88" s="27">
        <v>0</v>
      </c>
      <c r="F88" s="28">
        <v>12.8</v>
      </c>
    </row>
    <row r="89" spans="1:6" ht="15">
      <c r="A89" s="10"/>
      <c r="B89" s="79" t="s">
        <v>36</v>
      </c>
      <c r="C89" s="80">
        <f>C90+C92+C99+C101+C103+C105+C109+C112+C115+C117+C123+C125+C129+C132+C135+C141+C143+C150+C156+C161+C168+C175+C177+C179+C185+C188+C192+C194+C197+C199+C203+C205+C212+C216+C218+C220+C223+C226+C228+C230+C232+C234+C239+C242+C249+C251+C253+C255+C257+C260+C263</f>
        <v>5035.68</v>
      </c>
      <c r="D89" s="80">
        <f>D90+D92+D99+D101+D103+D105+D109+D112+D115+D117+D123+D125+D129+D132+D135+D141+D143+D150+D156+D161+D168+D175+D177+D179+D185+D188+D192+D194+D197+D199+D203+D205+D212+D216+D218+D220+D223+D226+D228+D230+D232+D234+D239+D242+D249+D251+D253+D255+D257+D260+D263</f>
        <v>3400.917999999999</v>
      </c>
      <c r="E89" s="80">
        <f>E90+E92+E99+E101+E103+E105+E109+E112+E115+E117+E123+E125+E129+E132+E135+E141+E143+E150+E156+E161+E168+E175+E177+E179+E185+E188+E192+E194+E197+E199+E203+E205+E212+E216+E218+E220+E223+E226+E228+E230+E232+E234+E239+E242+E249+E251+E253+E255+E257+E260+E263</f>
        <v>524.278</v>
      </c>
      <c r="F89" s="81">
        <f>F90+F92+F99+F101+F103+F105+F109+F112+F115+F117+F123+F125+F129+F132+F135+F141+F143+F150+F156+F161+F168+F175+F177+F179+F185+F188+F192+F194+F197+F199+F203+F205+F212+F216+F218+F220+F223+F226+F228+F230+F232+F234+F239+F242+F249+F251+F253+F255+F257+F260+F263</f>
        <v>2293.28</v>
      </c>
    </row>
    <row r="90" spans="1:6" ht="15">
      <c r="A90" s="12" t="s">
        <v>124</v>
      </c>
      <c r="B90" s="82" t="s">
        <v>86</v>
      </c>
      <c r="C90" s="83">
        <f>C91</f>
        <v>0.752</v>
      </c>
      <c r="D90" s="83">
        <f>D91</f>
        <v>0</v>
      </c>
      <c r="E90" s="83">
        <f>E91</f>
        <v>0</v>
      </c>
      <c r="F90" s="84">
        <f>F91</f>
        <v>0.752</v>
      </c>
    </row>
    <row r="91" spans="1:6" ht="15">
      <c r="A91" s="85"/>
      <c r="B91" s="86" t="s">
        <v>84</v>
      </c>
      <c r="C91" s="87">
        <v>0.752</v>
      </c>
      <c r="D91" s="87">
        <v>0</v>
      </c>
      <c r="E91" s="87">
        <v>0</v>
      </c>
      <c r="F91" s="88">
        <v>0.752</v>
      </c>
    </row>
    <row r="92" spans="1:6" ht="15">
      <c r="A92" s="12" t="s">
        <v>125</v>
      </c>
      <c r="B92" s="13" t="s">
        <v>15</v>
      </c>
      <c r="C92" s="89">
        <f>SUM(C93:C98)</f>
        <v>1320.7939999999999</v>
      </c>
      <c r="D92" s="89">
        <f>SUM(D93:D98)</f>
        <v>771.22</v>
      </c>
      <c r="E92" s="89">
        <f>SUM(E93:E98)</f>
        <v>36.29</v>
      </c>
      <c r="F92" s="90">
        <f>SUM(F93:F98)</f>
        <v>585.8639999999999</v>
      </c>
    </row>
    <row r="93" spans="1:8" ht="15">
      <c r="A93" s="16"/>
      <c r="B93" s="91" t="s">
        <v>38</v>
      </c>
      <c r="C93" s="92">
        <v>70.74</v>
      </c>
      <c r="D93" s="92">
        <v>87.4</v>
      </c>
      <c r="E93" s="92">
        <v>16.66</v>
      </c>
      <c r="F93" s="93"/>
      <c r="H93" s="94"/>
    </row>
    <row r="94" spans="1:7" ht="15">
      <c r="A94" s="16"/>
      <c r="B94" s="95" t="s">
        <v>63</v>
      </c>
      <c r="C94" s="92">
        <v>370.02</v>
      </c>
      <c r="D94" s="92">
        <v>164.5</v>
      </c>
      <c r="E94" s="92">
        <v>2.63</v>
      </c>
      <c r="F94" s="93">
        <v>208.15</v>
      </c>
      <c r="G94" s="20"/>
    </row>
    <row r="95" spans="1:8" ht="15">
      <c r="A95" s="16"/>
      <c r="B95" s="96" t="s">
        <v>73</v>
      </c>
      <c r="C95" s="92">
        <v>268.883</v>
      </c>
      <c r="D95" s="92">
        <v>120.1</v>
      </c>
      <c r="E95" s="92">
        <v>0</v>
      </c>
      <c r="F95" s="93">
        <v>148.783</v>
      </c>
      <c r="G95" s="20"/>
      <c r="H95" s="20"/>
    </row>
    <row r="96" spans="1:8" ht="15">
      <c r="A96" s="16"/>
      <c r="B96" s="21" t="s">
        <v>94</v>
      </c>
      <c r="C96" s="92">
        <v>123.66999999999999</v>
      </c>
      <c r="D96" s="92">
        <v>123.66999999999999</v>
      </c>
      <c r="E96" s="92">
        <v>0</v>
      </c>
      <c r="F96" s="93">
        <v>0</v>
      </c>
      <c r="G96" s="20"/>
      <c r="H96" s="20"/>
    </row>
    <row r="97" spans="1:8" ht="15">
      <c r="A97" s="16"/>
      <c r="B97" s="22" t="s">
        <v>84</v>
      </c>
      <c r="C97" s="92">
        <v>146.256</v>
      </c>
      <c r="D97" s="92">
        <v>58.25</v>
      </c>
      <c r="E97" s="92">
        <v>17</v>
      </c>
      <c r="F97" s="93">
        <v>105.006</v>
      </c>
      <c r="G97" s="20"/>
      <c r="H97" s="20"/>
    </row>
    <row r="98" spans="1:6" ht="15">
      <c r="A98" s="43"/>
      <c r="B98" s="44" t="s">
        <v>33</v>
      </c>
      <c r="C98" s="45">
        <v>341.22499999999997</v>
      </c>
      <c r="D98" s="45">
        <v>217.3</v>
      </c>
      <c r="E98" s="45"/>
      <c r="F98" s="46">
        <v>123.92499999999995</v>
      </c>
    </row>
    <row r="99" spans="1:6" ht="15">
      <c r="A99" s="12" t="s">
        <v>126</v>
      </c>
      <c r="B99" s="60" t="s">
        <v>183</v>
      </c>
      <c r="C99" s="14">
        <f>C100</f>
        <v>4.5</v>
      </c>
      <c r="D99" s="14">
        <f>D100</f>
        <v>0</v>
      </c>
      <c r="E99" s="14">
        <f>E100</f>
        <v>0</v>
      </c>
      <c r="F99" s="15">
        <f>F100</f>
        <v>4.5</v>
      </c>
    </row>
    <row r="100" spans="1:6" ht="15">
      <c r="A100" s="43"/>
      <c r="B100" s="55" t="s">
        <v>38</v>
      </c>
      <c r="C100" s="45">
        <v>4.5</v>
      </c>
      <c r="D100" s="45"/>
      <c r="E100" s="45"/>
      <c r="F100" s="46">
        <v>4.5</v>
      </c>
    </row>
    <row r="101" spans="1:6" ht="15">
      <c r="A101" s="12" t="s">
        <v>127</v>
      </c>
      <c r="B101" s="60" t="s">
        <v>74</v>
      </c>
      <c r="C101" s="14">
        <f>C102</f>
        <v>8</v>
      </c>
      <c r="D101" s="14">
        <f>D102</f>
        <v>0</v>
      </c>
      <c r="E101" s="14">
        <f>E102</f>
        <v>0</v>
      </c>
      <c r="F101" s="15">
        <f>F102</f>
        <v>8</v>
      </c>
    </row>
    <row r="102" spans="1:6" ht="15">
      <c r="A102" s="43"/>
      <c r="B102" s="75" t="s">
        <v>94</v>
      </c>
      <c r="C102" s="45">
        <v>8</v>
      </c>
      <c r="D102" s="45"/>
      <c r="E102" s="45"/>
      <c r="F102" s="46">
        <v>8</v>
      </c>
    </row>
    <row r="103" spans="1:6" ht="15">
      <c r="A103" s="12" t="s">
        <v>128</v>
      </c>
      <c r="B103" s="60" t="s">
        <v>104</v>
      </c>
      <c r="C103" s="14">
        <f>C104</f>
        <v>0.738</v>
      </c>
      <c r="D103" s="14">
        <f>D104</f>
        <v>0.1</v>
      </c>
      <c r="E103" s="14">
        <f>E104</f>
        <v>0</v>
      </c>
      <c r="F103" s="15">
        <f>F104</f>
        <v>0.638</v>
      </c>
    </row>
    <row r="104" spans="1:6" ht="15">
      <c r="A104" s="43"/>
      <c r="B104" s="55" t="s">
        <v>38</v>
      </c>
      <c r="C104" s="45">
        <v>0.738</v>
      </c>
      <c r="D104" s="45">
        <v>0.1</v>
      </c>
      <c r="E104" s="45"/>
      <c r="F104" s="46">
        <v>0.638</v>
      </c>
    </row>
    <row r="105" spans="1:6" ht="15">
      <c r="A105" s="34" t="s">
        <v>129</v>
      </c>
      <c r="B105" s="97" t="s">
        <v>50</v>
      </c>
      <c r="C105" s="98">
        <f>SUM(C106:C108)</f>
        <v>13.730000000000002</v>
      </c>
      <c r="D105" s="98">
        <f>SUM(D106:D108)</f>
        <v>10</v>
      </c>
      <c r="E105" s="98">
        <f>SUM(E106:E108)</f>
        <v>0</v>
      </c>
      <c r="F105" s="99">
        <f>SUM(F106:F108)</f>
        <v>3.7299999999999995</v>
      </c>
    </row>
    <row r="106" spans="1:6" ht="15">
      <c r="A106" s="34"/>
      <c r="B106" s="35" t="s">
        <v>38</v>
      </c>
      <c r="C106" s="36">
        <v>0.38</v>
      </c>
      <c r="D106" s="36"/>
      <c r="E106" s="36"/>
      <c r="F106" s="37">
        <v>0.38</v>
      </c>
    </row>
    <row r="107" spans="1:6" ht="15">
      <c r="A107" s="34"/>
      <c r="B107" s="41" t="s">
        <v>94</v>
      </c>
      <c r="C107" s="100">
        <v>12.8</v>
      </c>
      <c r="D107" s="100">
        <v>10</v>
      </c>
      <c r="E107" s="100">
        <v>0</v>
      </c>
      <c r="F107" s="101">
        <v>2.8</v>
      </c>
    </row>
    <row r="108" spans="1:6" ht="15">
      <c r="A108" s="25"/>
      <c r="B108" s="26" t="s">
        <v>33</v>
      </c>
      <c r="C108" s="27">
        <v>0.55</v>
      </c>
      <c r="D108" s="27"/>
      <c r="E108" s="27"/>
      <c r="F108" s="28">
        <v>0.55</v>
      </c>
    </row>
    <row r="109" spans="1:6" ht="15">
      <c r="A109" s="12" t="s">
        <v>130</v>
      </c>
      <c r="B109" s="13" t="s">
        <v>28</v>
      </c>
      <c r="C109" s="14">
        <f>SUM(C110:C111)</f>
        <v>18.65</v>
      </c>
      <c r="D109" s="14">
        <f>SUM(D110:D111)</f>
        <v>2.3</v>
      </c>
      <c r="E109" s="14">
        <f>SUM(E110:E111)</f>
        <v>0</v>
      </c>
      <c r="F109" s="15">
        <f>SUM(F110:F111)</f>
        <v>16.349999999999998</v>
      </c>
    </row>
    <row r="110" spans="1:6" ht="15">
      <c r="A110" s="29"/>
      <c r="B110" s="96" t="s">
        <v>73</v>
      </c>
      <c r="C110" s="18">
        <v>0.2</v>
      </c>
      <c r="D110" s="18">
        <v>0</v>
      </c>
      <c r="E110" s="18">
        <v>0</v>
      </c>
      <c r="F110" s="19">
        <v>0.2</v>
      </c>
    </row>
    <row r="111" spans="1:6" ht="15">
      <c r="A111" s="43"/>
      <c r="B111" s="44" t="s">
        <v>33</v>
      </c>
      <c r="C111" s="45">
        <v>18.45</v>
      </c>
      <c r="D111" s="45">
        <v>2.3</v>
      </c>
      <c r="E111" s="45"/>
      <c r="F111" s="46">
        <v>16.15</v>
      </c>
    </row>
    <row r="112" spans="1:6" ht="15">
      <c r="A112" s="29" t="s">
        <v>131</v>
      </c>
      <c r="B112" s="30" t="s">
        <v>64</v>
      </c>
      <c r="C112" s="31">
        <f>SUM(C113:C114)</f>
        <v>1.968</v>
      </c>
      <c r="D112" s="31">
        <f>SUM(D113:D114)</f>
        <v>1</v>
      </c>
      <c r="E112" s="31">
        <f>SUM(E113:E114)</f>
        <v>0</v>
      </c>
      <c r="F112" s="32">
        <f>SUM(F113:F114)</f>
        <v>0.968</v>
      </c>
    </row>
    <row r="113" spans="1:6" ht="15">
      <c r="A113" s="34"/>
      <c r="B113" s="47" t="s">
        <v>38</v>
      </c>
      <c r="C113" s="36">
        <v>0.968</v>
      </c>
      <c r="D113" s="36"/>
      <c r="E113" s="36"/>
      <c r="F113" s="37">
        <v>0.968</v>
      </c>
    </row>
    <row r="114" spans="1:6" ht="15">
      <c r="A114" s="25"/>
      <c r="B114" s="102" t="s">
        <v>63</v>
      </c>
      <c r="C114" s="27">
        <v>1</v>
      </c>
      <c r="D114" s="27">
        <v>1</v>
      </c>
      <c r="E114" s="27"/>
      <c r="F114" s="28"/>
    </row>
    <row r="115" spans="1:6" ht="15">
      <c r="A115" s="12" t="s">
        <v>132</v>
      </c>
      <c r="B115" s="60" t="s">
        <v>105</v>
      </c>
      <c r="C115" s="14">
        <f>C116</f>
        <v>13</v>
      </c>
      <c r="D115" s="14">
        <f>D116</f>
        <v>0</v>
      </c>
      <c r="E115" s="14">
        <f>E116</f>
        <v>0</v>
      </c>
      <c r="F115" s="15">
        <f>F116</f>
        <v>13</v>
      </c>
    </row>
    <row r="116" spans="1:6" ht="15">
      <c r="A116" s="43"/>
      <c r="B116" s="103" t="s">
        <v>63</v>
      </c>
      <c r="C116" s="45">
        <v>13</v>
      </c>
      <c r="D116" s="45"/>
      <c r="E116" s="45"/>
      <c r="F116" s="46">
        <v>13</v>
      </c>
    </row>
    <row r="117" spans="1:6" ht="15">
      <c r="A117" s="29" t="s">
        <v>133</v>
      </c>
      <c r="B117" s="64" t="s">
        <v>51</v>
      </c>
      <c r="C117" s="31">
        <f>SUM(C118:C122)</f>
        <v>245.99</v>
      </c>
      <c r="D117" s="31">
        <f>SUM(D118:D122)</f>
        <v>202.90000000000003</v>
      </c>
      <c r="E117" s="31">
        <f>SUM(E118:E122)</f>
        <v>85.36000000000003</v>
      </c>
      <c r="F117" s="32">
        <f>SUM(F118:F122)</f>
        <v>128.45</v>
      </c>
    </row>
    <row r="118" spans="1:6" ht="15">
      <c r="A118" s="104"/>
      <c r="B118" s="47" t="s">
        <v>38</v>
      </c>
      <c r="C118" s="18">
        <v>35.94</v>
      </c>
      <c r="D118" s="18"/>
      <c r="E118" s="18"/>
      <c r="F118" s="19">
        <v>35.94</v>
      </c>
    </row>
    <row r="119" spans="1:6" ht="15">
      <c r="A119" s="104"/>
      <c r="B119" s="96" t="s">
        <v>73</v>
      </c>
      <c r="C119" s="18">
        <v>32.3</v>
      </c>
      <c r="D119" s="18">
        <v>0</v>
      </c>
      <c r="E119" s="18">
        <v>0</v>
      </c>
      <c r="F119" s="19">
        <v>32.3</v>
      </c>
    </row>
    <row r="120" spans="1:8" ht="15">
      <c r="A120" s="34"/>
      <c r="B120" s="41" t="s">
        <v>94</v>
      </c>
      <c r="C120" s="36">
        <v>31.3</v>
      </c>
      <c r="D120" s="36">
        <v>31.3</v>
      </c>
      <c r="E120" s="36"/>
      <c r="F120" s="37"/>
      <c r="G120" s="20"/>
      <c r="H120" s="20"/>
    </row>
    <row r="121" spans="1:7" ht="15">
      <c r="A121" s="34"/>
      <c r="B121" s="42" t="s">
        <v>84</v>
      </c>
      <c r="C121" s="36">
        <v>74.21000000000001</v>
      </c>
      <c r="D121" s="36">
        <v>14</v>
      </c>
      <c r="E121" s="36">
        <v>0</v>
      </c>
      <c r="F121" s="37">
        <v>60.21</v>
      </c>
      <c r="G121" s="20"/>
    </row>
    <row r="122" spans="1:6" ht="15">
      <c r="A122" s="25"/>
      <c r="B122" s="26" t="s">
        <v>33</v>
      </c>
      <c r="C122" s="27">
        <v>72.24</v>
      </c>
      <c r="D122" s="27">
        <v>157.60000000000002</v>
      </c>
      <c r="E122" s="27">
        <v>85.36000000000003</v>
      </c>
      <c r="F122" s="28"/>
    </row>
    <row r="123" spans="1:6" ht="30">
      <c r="A123" s="12" t="s">
        <v>134</v>
      </c>
      <c r="B123" s="13" t="s">
        <v>184</v>
      </c>
      <c r="C123" s="14">
        <f>C124</f>
        <v>1.2</v>
      </c>
      <c r="D123" s="14">
        <f>D124</f>
        <v>0.5</v>
      </c>
      <c r="E123" s="14">
        <f>E124</f>
        <v>0</v>
      </c>
      <c r="F123" s="15">
        <f>F124</f>
        <v>0.7</v>
      </c>
    </row>
    <row r="124" spans="1:6" ht="15">
      <c r="A124" s="43"/>
      <c r="B124" s="55" t="s">
        <v>38</v>
      </c>
      <c r="C124" s="45">
        <v>1.2</v>
      </c>
      <c r="D124" s="45">
        <v>0.5</v>
      </c>
      <c r="E124" s="45"/>
      <c r="F124" s="46">
        <v>0.7</v>
      </c>
    </row>
    <row r="125" spans="1:6" ht="15">
      <c r="A125" s="12" t="s">
        <v>135</v>
      </c>
      <c r="B125" s="60" t="s">
        <v>75</v>
      </c>
      <c r="C125" s="14">
        <f>SUM(C126:C128)</f>
        <v>14.789</v>
      </c>
      <c r="D125" s="14">
        <f>SUM(D126:D128)</f>
        <v>21</v>
      </c>
      <c r="E125" s="14">
        <f>SUM(E126:E128)</f>
        <v>14.850999999999999</v>
      </c>
      <c r="F125" s="15">
        <f>SUM(F126:F128)</f>
        <v>8.64</v>
      </c>
    </row>
    <row r="126" spans="1:6" ht="15">
      <c r="A126" s="34"/>
      <c r="B126" s="105" t="s">
        <v>63</v>
      </c>
      <c r="C126" s="36">
        <v>6.14</v>
      </c>
      <c r="D126" s="36">
        <v>1.5</v>
      </c>
      <c r="E126" s="36"/>
      <c r="F126" s="37">
        <v>4.64</v>
      </c>
    </row>
    <row r="127" spans="1:8" ht="15">
      <c r="A127" s="34"/>
      <c r="B127" s="56" t="s">
        <v>73</v>
      </c>
      <c r="C127" s="36">
        <v>4.649</v>
      </c>
      <c r="D127" s="36">
        <v>19.5</v>
      </c>
      <c r="E127" s="36">
        <v>14.850999999999999</v>
      </c>
      <c r="F127" s="37">
        <v>0</v>
      </c>
      <c r="H127" s="20"/>
    </row>
    <row r="128" spans="1:8" ht="15">
      <c r="A128" s="34"/>
      <c r="B128" s="57" t="s">
        <v>94</v>
      </c>
      <c r="C128" s="36">
        <v>4</v>
      </c>
      <c r="D128" s="36">
        <v>0</v>
      </c>
      <c r="E128" s="36">
        <v>0</v>
      </c>
      <c r="F128" s="37">
        <v>4</v>
      </c>
      <c r="H128" s="20"/>
    </row>
    <row r="129" spans="1:6" ht="15">
      <c r="A129" s="12" t="s">
        <v>136</v>
      </c>
      <c r="B129" s="60" t="s">
        <v>52</v>
      </c>
      <c r="C129" s="14">
        <f>SUM(C130:C131)</f>
        <v>2.937</v>
      </c>
      <c r="D129" s="14">
        <f>SUM(D130:D131)</f>
        <v>0.162</v>
      </c>
      <c r="E129" s="14">
        <f>SUM(E130:E131)</f>
        <v>0</v>
      </c>
      <c r="F129" s="15">
        <f>SUM(F130:F131)</f>
        <v>2.775</v>
      </c>
    </row>
    <row r="130" spans="1:6" ht="15">
      <c r="A130" s="34"/>
      <c r="B130" s="47" t="s">
        <v>38</v>
      </c>
      <c r="C130" s="36">
        <v>1.6869999999999998</v>
      </c>
      <c r="D130" s="36">
        <v>0.162</v>
      </c>
      <c r="E130" s="36">
        <v>0</v>
      </c>
      <c r="F130" s="37">
        <v>1.525</v>
      </c>
    </row>
    <row r="131" spans="1:6" ht="15">
      <c r="A131" s="43"/>
      <c r="B131" s="44" t="s">
        <v>33</v>
      </c>
      <c r="C131" s="45">
        <v>1.25</v>
      </c>
      <c r="D131" s="45"/>
      <c r="E131" s="45"/>
      <c r="F131" s="46">
        <v>1.25</v>
      </c>
    </row>
    <row r="132" spans="1:6" ht="15">
      <c r="A132" s="29" t="s">
        <v>137</v>
      </c>
      <c r="B132" s="64" t="s">
        <v>24</v>
      </c>
      <c r="C132" s="31">
        <f>SUM(C133:C134)</f>
        <v>18.695</v>
      </c>
      <c r="D132" s="31">
        <f>SUM(D133:D134)</f>
        <v>0</v>
      </c>
      <c r="E132" s="31">
        <f>SUM(E133:E134)</f>
        <v>0</v>
      </c>
      <c r="F132" s="32">
        <f>SUM(F133:F134)</f>
        <v>18.695</v>
      </c>
    </row>
    <row r="133" spans="1:6" ht="15">
      <c r="A133" s="34"/>
      <c r="B133" s="35" t="s">
        <v>38</v>
      </c>
      <c r="C133" s="36">
        <v>4.97</v>
      </c>
      <c r="D133" s="36"/>
      <c r="E133" s="36"/>
      <c r="F133" s="37">
        <v>4.97</v>
      </c>
    </row>
    <row r="134" spans="1:7" ht="15">
      <c r="A134" s="25"/>
      <c r="B134" s="106" t="s">
        <v>84</v>
      </c>
      <c r="C134" s="27">
        <v>13.725000000000001</v>
      </c>
      <c r="D134" s="27">
        <v>0</v>
      </c>
      <c r="E134" s="27">
        <v>0</v>
      </c>
      <c r="F134" s="28">
        <v>13.725000000000001</v>
      </c>
      <c r="G134" s="20"/>
    </row>
    <row r="135" spans="1:6" ht="15">
      <c r="A135" s="12" t="s">
        <v>138</v>
      </c>
      <c r="B135" s="13" t="s">
        <v>19</v>
      </c>
      <c r="C135" s="14">
        <f>SUM(C136:C140)</f>
        <v>326.793</v>
      </c>
      <c r="D135" s="14">
        <f>SUM(D136:D140)</f>
        <v>247.36499999999998</v>
      </c>
      <c r="E135" s="14">
        <f>SUM(E136:E140)</f>
        <v>130.58499999999998</v>
      </c>
      <c r="F135" s="15">
        <f>SUM(F136:F140)</f>
        <v>210.01300000000003</v>
      </c>
    </row>
    <row r="136" spans="1:6" ht="15">
      <c r="A136" s="34"/>
      <c r="B136" s="35" t="s">
        <v>38</v>
      </c>
      <c r="C136" s="36">
        <v>47.02</v>
      </c>
      <c r="D136" s="36">
        <v>25</v>
      </c>
      <c r="E136" s="36">
        <v>0</v>
      </c>
      <c r="F136" s="37">
        <v>22.02</v>
      </c>
    </row>
    <row r="137" spans="1:6" ht="15">
      <c r="A137" s="34"/>
      <c r="B137" s="40" t="s">
        <v>73</v>
      </c>
      <c r="C137" s="36">
        <v>201.403</v>
      </c>
      <c r="D137" s="36">
        <v>29.86</v>
      </c>
      <c r="E137" s="36">
        <v>0</v>
      </c>
      <c r="F137" s="37">
        <v>171.543</v>
      </c>
    </row>
    <row r="138" spans="1:6" ht="15">
      <c r="A138" s="34"/>
      <c r="B138" s="41" t="s">
        <v>94</v>
      </c>
      <c r="C138" s="36">
        <v>3.8</v>
      </c>
      <c r="D138" s="36">
        <v>45.99</v>
      </c>
      <c r="E138" s="36">
        <v>42.19</v>
      </c>
      <c r="F138" s="37"/>
    </row>
    <row r="139" spans="1:6" ht="15">
      <c r="A139" s="34"/>
      <c r="B139" s="42" t="s">
        <v>84</v>
      </c>
      <c r="C139" s="36">
        <v>42.25</v>
      </c>
      <c r="D139" s="36">
        <v>25.799999999999997</v>
      </c>
      <c r="E139" s="36">
        <v>0</v>
      </c>
      <c r="F139" s="37">
        <v>16.450000000000003</v>
      </c>
    </row>
    <row r="140" spans="1:6" ht="15">
      <c r="A140" s="43"/>
      <c r="B140" s="44" t="s">
        <v>33</v>
      </c>
      <c r="C140" s="45">
        <v>32.31999999999999</v>
      </c>
      <c r="D140" s="45">
        <v>120.71499999999999</v>
      </c>
      <c r="E140" s="45">
        <v>88.395</v>
      </c>
      <c r="F140" s="46"/>
    </row>
    <row r="141" spans="1:6" ht="15">
      <c r="A141" s="29" t="s">
        <v>139</v>
      </c>
      <c r="B141" s="30" t="s">
        <v>106</v>
      </c>
      <c r="C141" s="31">
        <f>C142</f>
        <v>50</v>
      </c>
      <c r="D141" s="31">
        <f>D142</f>
        <v>0</v>
      </c>
      <c r="E141" s="31">
        <f>E142</f>
        <v>0</v>
      </c>
      <c r="F141" s="32">
        <f>F142</f>
        <v>50</v>
      </c>
    </row>
    <row r="142" spans="1:6" ht="15">
      <c r="A142" s="25"/>
      <c r="B142" s="102" t="s">
        <v>63</v>
      </c>
      <c r="C142" s="27">
        <v>50</v>
      </c>
      <c r="D142" s="27"/>
      <c r="E142" s="27"/>
      <c r="F142" s="28">
        <v>50</v>
      </c>
    </row>
    <row r="143" spans="1:6" ht="15">
      <c r="A143" s="12" t="s">
        <v>140</v>
      </c>
      <c r="B143" s="13" t="s">
        <v>13</v>
      </c>
      <c r="C143" s="14">
        <f>SUM(C144:C149)</f>
        <v>542.2729999999999</v>
      </c>
      <c r="D143" s="14">
        <f>SUM(D144:D149)</f>
        <v>479.77</v>
      </c>
      <c r="E143" s="14">
        <f>SUM(E144:E149)</f>
        <v>92.99100000000001</v>
      </c>
      <c r="F143" s="15">
        <f>SUM(F144:F149)</f>
        <v>155.494</v>
      </c>
    </row>
    <row r="144" spans="1:6" ht="15">
      <c r="A144" s="29"/>
      <c r="B144" s="35" t="s">
        <v>38</v>
      </c>
      <c r="C144" s="18">
        <v>72.593</v>
      </c>
      <c r="D144" s="18">
        <v>39.5</v>
      </c>
      <c r="E144" s="18"/>
      <c r="F144" s="19">
        <v>33.093</v>
      </c>
    </row>
    <row r="145" spans="1:6" ht="15">
      <c r="A145" s="34"/>
      <c r="B145" s="38" t="s">
        <v>63</v>
      </c>
      <c r="C145" s="36">
        <v>48.582</v>
      </c>
      <c r="D145" s="36">
        <v>0</v>
      </c>
      <c r="E145" s="36">
        <v>0</v>
      </c>
      <c r="F145" s="37">
        <v>48.582</v>
      </c>
    </row>
    <row r="146" spans="1:6" ht="15">
      <c r="A146" s="34"/>
      <c r="B146" s="40" t="s">
        <v>73</v>
      </c>
      <c r="C146" s="36">
        <v>18.5</v>
      </c>
      <c r="D146" s="36">
        <v>0</v>
      </c>
      <c r="E146" s="36">
        <v>0</v>
      </c>
      <c r="F146" s="37">
        <v>18.5</v>
      </c>
    </row>
    <row r="147" spans="1:7" ht="15">
      <c r="A147" s="34"/>
      <c r="B147" s="41" t="s">
        <v>94</v>
      </c>
      <c r="C147" s="36">
        <v>196.21</v>
      </c>
      <c r="D147" s="36">
        <v>188.41</v>
      </c>
      <c r="E147" s="36">
        <v>0</v>
      </c>
      <c r="F147" s="37">
        <v>7.8</v>
      </c>
      <c r="G147" s="20"/>
    </row>
    <row r="148" spans="1:6" ht="15">
      <c r="A148" s="34"/>
      <c r="B148" s="42" t="s">
        <v>84</v>
      </c>
      <c r="C148" s="36">
        <v>66.679</v>
      </c>
      <c r="D148" s="36">
        <v>34.16</v>
      </c>
      <c r="E148" s="36">
        <v>15</v>
      </c>
      <c r="F148" s="37">
        <v>47.519</v>
      </c>
    </row>
    <row r="149" spans="1:6" ht="15">
      <c r="A149" s="43"/>
      <c r="B149" s="44" t="s">
        <v>33</v>
      </c>
      <c r="C149" s="45">
        <v>139.709</v>
      </c>
      <c r="D149" s="45">
        <v>217.70000000000002</v>
      </c>
      <c r="E149" s="45">
        <v>77.99100000000001</v>
      </c>
      <c r="F149" s="46"/>
    </row>
    <row r="150" spans="1:6" ht="15">
      <c r="A150" s="29" t="s">
        <v>141</v>
      </c>
      <c r="B150" s="64" t="s">
        <v>29</v>
      </c>
      <c r="C150" s="31">
        <f>SUM(C151:C155)</f>
        <v>204.23000000000002</v>
      </c>
      <c r="D150" s="31">
        <f>SUM(D151:D155)</f>
        <v>212.945</v>
      </c>
      <c r="E150" s="31">
        <f>SUM(E151:E155)</f>
        <v>13.075000000000003</v>
      </c>
      <c r="F150" s="32">
        <f>SUM(F151:F155)</f>
        <v>4.359999999999999</v>
      </c>
    </row>
    <row r="151" spans="1:6" s="108" customFormat="1" ht="15">
      <c r="A151" s="107"/>
      <c r="B151" s="35" t="s">
        <v>38</v>
      </c>
      <c r="C151" s="36">
        <v>6.6</v>
      </c>
      <c r="D151" s="36">
        <v>6.6</v>
      </c>
      <c r="E151" s="36"/>
      <c r="F151" s="37"/>
    </row>
    <row r="152" spans="1:6" s="108" customFormat="1" ht="15">
      <c r="A152" s="107"/>
      <c r="B152" s="38" t="s">
        <v>63</v>
      </c>
      <c r="C152" s="36">
        <v>3.55</v>
      </c>
      <c r="D152" s="36"/>
      <c r="E152" s="36"/>
      <c r="F152" s="37">
        <v>3.55</v>
      </c>
    </row>
    <row r="153" spans="1:6" ht="15">
      <c r="A153" s="34"/>
      <c r="B153" s="40" t="s">
        <v>73</v>
      </c>
      <c r="C153" s="36">
        <v>153.49</v>
      </c>
      <c r="D153" s="36">
        <v>153.49</v>
      </c>
      <c r="E153" s="36">
        <v>0</v>
      </c>
      <c r="F153" s="37">
        <v>0</v>
      </c>
    </row>
    <row r="154" spans="1:6" ht="15">
      <c r="A154" s="25"/>
      <c r="B154" s="42" t="s">
        <v>84</v>
      </c>
      <c r="C154" s="27">
        <v>0.81</v>
      </c>
      <c r="D154" s="27">
        <v>0</v>
      </c>
      <c r="E154" s="27">
        <v>0</v>
      </c>
      <c r="F154" s="28">
        <v>0.81</v>
      </c>
    </row>
    <row r="155" spans="1:6" ht="15">
      <c r="A155" s="25"/>
      <c r="B155" s="26" t="s">
        <v>33</v>
      </c>
      <c r="C155" s="27">
        <v>39.78</v>
      </c>
      <c r="D155" s="27">
        <v>52.855000000000004</v>
      </c>
      <c r="E155" s="27">
        <v>13.075000000000003</v>
      </c>
      <c r="F155" s="28"/>
    </row>
    <row r="156" spans="1:6" ht="15">
      <c r="A156" s="12" t="s">
        <v>142</v>
      </c>
      <c r="B156" s="60" t="s">
        <v>17</v>
      </c>
      <c r="C156" s="14">
        <f>SUM(C157:C160)</f>
        <v>334.15500000000003</v>
      </c>
      <c r="D156" s="14">
        <f>SUM(D157:D160)</f>
        <v>146.2</v>
      </c>
      <c r="E156" s="14">
        <f>SUM(E157:E160)</f>
        <v>0</v>
      </c>
      <c r="F156" s="15">
        <f>SUM(F157:F160)</f>
        <v>187.955</v>
      </c>
    </row>
    <row r="157" spans="1:7" ht="15">
      <c r="A157" s="34"/>
      <c r="B157" s="56" t="s">
        <v>73</v>
      </c>
      <c r="C157" s="36">
        <v>143.247</v>
      </c>
      <c r="D157" s="36">
        <v>25.1</v>
      </c>
      <c r="E157" s="36">
        <v>0</v>
      </c>
      <c r="F157" s="37">
        <v>118.14700000000002</v>
      </c>
      <c r="G157" s="20"/>
    </row>
    <row r="158" spans="1:7" ht="15">
      <c r="A158" s="34"/>
      <c r="B158" s="38" t="s">
        <v>63</v>
      </c>
      <c r="C158" s="36">
        <v>0.6</v>
      </c>
      <c r="D158" s="36">
        <v>0.6</v>
      </c>
      <c r="E158" s="36"/>
      <c r="F158" s="37"/>
      <c r="G158" s="20"/>
    </row>
    <row r="159" spans="1:7" ht="15">
      <c r="A159" s="34"/>
      <c r="B159" s="58" t="s">
        <v>84</v>
      </c>
      <c r="C159" s="36">
        <v>71.00800000000001</v>
      </c>
      <c r="D159" s="36">
        <v>1.2</v>
      </c>
      <c r="E159" s="36">
        <v>0</v>
      </c>
      <c r="F159" s="37">
        <v>69.80799999999999</v>
      </c>
      <c r="G159" s="20"/>
    </row>
    <row r="160" spans="1:8" ht="15">
      <c r="A160" s="43"/>
      <c r="B160" s="44" t="s">
        <v>33</v>
      </c>
      <c r="C160" s="45">
        <v>119.3</v>
      </c>
      <c r="D160" s="45">
        <v>119.3</v>
      </c>
      <c r="E160" s="45"/>
      <c r="F160" s="46">
        <v>0</v>
      </c>
      <c r="G160" s="20"/>
      <c r="H160" s="20"/>
    </row>
    <row r="161" spans="1:6" ht="15">
      <c r="A161" s="34" t="s">
        <v>143</v>
      </c>
      <c r="B161" s="97" t="s">
        <v>16</v>
      </c>
      <c r="C161" s="98">
        <f>SUM(C162:C167)</f>
        <v>771.473</v>
      </c>
      <c r="D161" s="98">
        <f>SUM(D162:D167)</f>
        <v>881.37</v>
      </c>
      <c r="E161" s="98">
        <f>SUM(E162:E167)</f>
        <v>43.57900000000001</v>
      </c>
      <c r="F161" s="99">
        <f>SUM(F162:F167)</f>
        <v>67.68199999999999</v>
      </c>
    </row>
    <row r="162" spans="1:8" ht="15">
      <c r="A162" s="34"/>
      <c r="B162" s="35" t="s">
        <v>38</v>
      </c>
      <c r="C162" s="36">
        <v>34.364999999999995</v>
      </c>
      <c r="D162" s="36">
        <v>65.739</v>
      </c>
      <c r="E162" s="36">
        <v>32.412</v>
      </c>
      <c r="F162" s="37">
        <v>1.038</v>
      </c>
      <c r="H162" s="94"/>
    </row>
    <row r="163" spans="1:7" ht="15">
      <c r="A163" s="34"/>
      <c r="B163" s="38" t="s">
        <v>63</v>
      </c>
      <c r="C163" s="36">
        <v>83.644</v>
      </c>
      <c r="D163" s="36">
        <v>49.1</v>
      </c>
      <c r="E163" s="36">
        <v>0</v>
      </c>
      <c r="F163" s="37">
        <v>34.544</v>
      </c>
      <c r="G163" s="20"/>
    </row>
    <row r="164" spans="1:7" ht="15">
      <c r="A164" s="34"/>
      <c r="B164" s="40" t="s">
        <v>73</v>
      </c>
      <c r="C164" s="36">
        <v>244.278</v>
      </c>
      <c r="D164" s="36">
        <v>369.47799999999995</v>
      </c>
      <c r="E164" s="36">
        <v>0</v>
      </c>
      <c r="F164" s="37">
        <v>0</v>
      </c>
      <c r="G164" s="20"/>
    </row>
    <row r="165" spans="1:7" ht="15">
      <c r="A165" s="34"/>
      <c r="B165" s="41" t="s">
        <v>94</v>
      </c>
      <c r="C165" s="36">
        <v>32.5</v>
      </c>
      <c r="D165" s="36">
        <v>17.16</v>
      </c>
      <c r="E165" s="36">
        <v>10.66</v>
      </c>
      <c r="F165" s="37">
        <v>26</v>
      </c>
      <c r="G165" s="20"/>
    </row>
    <row r="166" spans="1:7" ht="15">
      <c r="A166" s="34"/>
      <c r="B166" s="42" t="s">
        <v>84</v>
      </c>
      <c r="C166" s="36">
        <v>9.399999999999999</v>
      </c>
      <c r="D166" s="36">
        <v>12.100000000000001</v>
      </c>
      <c r="E166" s="36">
        <v>0</v>
      </c>
      <c r="F166" s="37">
        <v>6.1</v>
      </c>
      <c r="G166" s="20"/>
    </row>
    <row r="167" spans="1:6" ht="15">
      <c r="A167" s="25"/>
      <c r="B167" s="26" t="s">
        <v>33</v>
      </c>
      <c r="C167" s="27">
        <v>367.286</v>
      </c>
      <c r="D167" s="27">
        <v>367.793</v>
      </c>
      <c r="E167" s="27">
        <v>0.507000000000005</v>
      </c>
      <c r="F167" s="28"/>
    </row>
    <row r="168" spans="1:6" ht="15">
      <c r="A168" s="12" t="s">
        <v>144</v>
      </c>
      <c r="B168" s="13" t="s">
        <v>14</v>
      </c>
      <c r="C168" s="14">
        <f>SUM(C169:C174)</f>
        <v>216.278</v>
      </c>
      <c r="D168" s="14">
        <f>SUM(D169:D174)</f>
        <v>106.756</v>
      </c>
      <c r="E168" s="14">
        <f>SUM(E169:E174)</f>
        <v>54.138999999999996</v>
      </c>
      <c r="F168" s="15">
        <f>SUM(F169:F174)</f>
        <v>163.661</v>
      </c>
    </row>
    <row r="169" spans="1:6" ht="15">
      <c r="A169" s="34"/>
      <c r="B169" s="35" t="s">
        <v>38</v>
      </c>
      <c r="C169" s="36">
        <v>11.2</v>
      </c>
      <c r="D169" s="36"/>
      <c r="E169" s="36"/>
      <c r="F169" s="37">
        <v>11.2</v>
      </c>
    </row>
    <row r="170" spans="1:7" ht="15">
      <c r="A170" s="34"/>
      <c r="B170" s="38" t="s">
        <v>63</v>
      </c>
      <c r="C170" s="36">
        <v>29.407999999999998</v>
      </c>
      <c r="D170" s="36">
        <v>39.5</v>
      </c>
      <c r="E170" s="36">
        <v>36.3</v>
      </c>
      <c r="F170" s="37">
        <v>26.208</v>
      </c>
      <c r="G170" s="20"/>
    </row>
    <row r="171" spans="1:7" ht="15">
      <c r="A171" s="34"/>
      <c r="B171" s="40" t="s">
        <v>73</v>
      </c>
      <c r="C171" s="36">
        <v>108.635</v>
      </c>
      <c r="D171" s="36">
        <v>16.857</v>
      </c>
      <c r="E171" s="36">
        <v>0</v>
      </c>
      <c r="F171" s="37">
        <v>91.778</v>
      </c>
      <c r="G171" s="20"/>
    </row>
    <row r="172" spans="1:7" ht="15">
      <c r="A172" s="34"/>
      <c r="B172" s="41" t="s">
        <v>94</v>
      </c>
      <c r="C172" s="36">
        <v>19.700000000000003</v>
      </c>
      <c r="D172" s="36">
        <v>19.75</v>
      </c>
      <c r="E172" s="36">
        <v>12.35</v>
      </c>
      <c r="F172" s="37">
        <v>12.3</v>
      </c>
      <c r="G172" s="20"/>
    </row>
    <row r="173" spans="1:7" ht="15">
      <c r="A173" s="34"/>
      <c r="B173" s="42" t="s">
        <v>84</v>
      </c>
      <c r="C173" s="36">
        <v>16.425</v>
      </c>
      <c r="D173" s="36">
        <v>11.249</v>
      </c>
      <c r="E173" s="36">
        <v>5.489</v>
      </c>
      <c r="F173" s="37">
        <v>10.665</v>
      </c>
      <c r="G173" s="20"/>
    </row>
    <row r="174" spans="1:8" ht="15">
      <c r="A174" s="43"/>
      <c r="B174" s="44" t="s">
        <v>33</v>
      </c>
      <c r="C174" s="45">
        <v>30.91</v>
      </c>
      <c r="D174" s="45">
        <v>19.4</v>
      </c>
      <c r="E174" s="45"/>
      <c r="F174" s="46">
        <v>11.510000000000002</v>
      </c>
      <c r="H174" s="20"/>
    </row>
    <row r="175" spans="1:6" ht="15">
      <c r="A175" s="12" t="s">
        <v>145</v>
      </c>
      <c r="B175" s="60" t="s">
        <v>66</v>
      </c>
      <c r="C175" s="72">
        <f>C176</f>
        <v>2.385</v>
      </c>
      <c r="D175" s="72">
        <f>D176</f>
        <v>0</v>
      </c>
      <c r="E175" s="72">
        <f>E176</f>
        <v>0</v>
      </c>
      <c r="F175" s="73">
        <f>F176</f>
        <v>2.385</v>
      </c>
    </row>
    <row r="176" spans="1:6" ht="15">
      <c r="A176" s="43"/>
      <c r="B176" s="109" t="s">
        <v>73</v>
      </c>
      <c r="C176" s="3">
        <v>2.385</v>
      </c>
      <c r="D176" s="3">
        <v>0</v>
      </c>
      <c r="E176" s="3">
        <v>0</v>
      </c>
      <c r="F176" s="273">
        <v>2.385</v>
      </c>
    </row>
    <row r="177" spans="1:8" s="5" customFormat="1" ht="15">
      <c r="A177" s="29" t="s">
        <v>146</v>
      </c>
      <c r="B177" s="30" t="s">
        <v>95</v>
      </c>
      <c r="C177" s="31">
        <f>C178</f>
        <v>5.04</v>
      </c>
      <c r="D177" s="31">
        <f>D178</f>
        <v>0</v>
      </c>
      <c r="E177" s="31">
        <f>E178</f>
        <v>0</v>
      </c>
      <c r="F177" s="32">
        <f>F178</f>
        <v>5.04</v>
      </c>
      <c r="H177" s="110"/>
    </row>
    <row r="178" spans="1:8" ht="15">
      <c r="A178" s="25"/>
      <c r="B178" s="65" t="s">
        <v>94</v>
      </c>
      <c r="C178" s="27">
        <v>5.04</v>
      </c>
      <c r="D178" s="27">
        <v>0</v>
      </c>
      <c r="E178" s="27">
        <v>0</v>
      </c>
      <c r="F178" s="28">
        <v>5.04</v>
      </c>
      <c r="H178" s="20"/>
    </row>
    <row r="179" spans="1:6" ht="15">
      <c r="A179" s="12" t="s">
        <v>147</v>
      </c>
      <c r="B179" s="13" t="s">
        <v>27</v>
      </c>
      <c r="C179" s="14">
        <f>SUM(C180:C184)</f>
        <v>15.077</v>
      </c>
      <c r="D179" s="14">
        <f>SUM(D180:D184)</f>
        <v>0.74</v>
      </c>
      <c r="E179" s="14">
        <f>SUM(E180:E184)</f>
        <v>0</v>
      </c>
      <c r="F179" s="15">
        <f>SUM(F180:F184)</f>
        <v>14.877</v>
      </c>
    </row>
    <row r="180" spans="1:6" ht="15">
      <c r="A180" s="34"/>
      <c r="B180" s="35" t="s">
        <v>38</v>
      </c>
      <c r="C180" s="36">
        <v>4.35</v>
      </c>
      <c r="D180" s="36">
        <v>0.1</v>
      </c>
      <c r="E180" s="36">
        <v>0</v>
      </c>
      <c r="F180" s="37">
        <v>4.25</v>
      </c>
    </row>
    <row r="181" spans="1:7" ht="15">
      <c r="A181" s="34"/>
      <c r="B181" s="40" t="s">
        <v>73</v>
      </c>
      <c r="C181" s="36">
        <v>7.5600000000000005</v>
      </c>
      <c r="D181" s="36">
        <v>0</v>
      </c>
      <c r="E181" s="36">
        <v>0</v>
      </c>
      <c r="F181" s="37">
        <v>7.5600000000000005</v>
      </c>
      <c r="G181" s="20"/>
    </row>
    <row r="182" spans="1:7" ht="15">
      <c r="A182" s="34"/>
      <c r="B182" s="41" t="s">
        <v>94</v>
      </c>
      <c r="C182" s="36">
        <v>2.3230000000000004</v>
      </c>
      <c r="D182" s="36">
        <v>0.64</v>
      </c>
      <c r="E182" s="36">
        <v>0</v>
      </c>
      <c r="F182" s="37">
        <v>2.223</v>
      </c>
      <c r="G182" s="20"/>
    </row>
    <row r="183" spans="1:7" ht="15">
      <c r="A183" s="34"/>
      <c r="B183" s="42" t="s">
        <v>84</v>
      </c>
      <c r="C183" s="36">
        <v>0.41</v>
      </c>
      <c r="D183" s="36">
        <v>0</v>
      </c>
      <c r="E183" s="36">
        <v>0</v>
      </c>
      <c r="F183" s="37">
        <v>0.41</v>
      </c>
      <c r="G183" s="20"/>
    </row>
    <row r="184" spans="1:6" ht="15">
      <c r="A184" s="43"/>
      <c r="B184" s="44" t="s">
        <v>33</v>
      </c>
      <c r="C184" s="45">
        <v>0.434</v>
      </c>
      <c r="D184" s="45"/>
      <c r="E184" s="45"/>
      <c r="F184" s="46">
        <v>0.434</v>
      </c>
    </row>
    <row r="185" spans="1:6" ht="15">
      <c r="A185" s="29" t="s">
        <v>148</v>
      </c>
      <c r="B185" s="64" t="s">
        <v>10</v>
      </c>
      <c r="C185" s="31">
        <f>SUM(C186:C187)</f>
        <v>10.369</v>
      </c>
      <c r="D185" s="31">
        <f>SUM(D186:D187)</f>
        <v>4.6</v>
      </c>
      <c r="E185" s="31">
        <f>SUM(E186:E187)</f>
        <v>0</v>
      </c>
      <c r="F185" s="32">
        <f>SUM(F186:F187)</f>
        <v>5.769</v>
      </c>
    </row>
    <row r="186" spans="1:6" ht="15">
      <c r="A186" s="34"/>
      <c r="B186" s="35" t="s">
        <v>38</v>
      </c>
      <c r="C186" s="36">
        <v>2.569</v>
      </c>
      <c r="D186" s="36">
        <v>0</v>
      </c>
      <c r="E186" s="36">
        <v>0</v>
      </c>
      <c r="F186" s="37">
        <v>2.569</v>
      </c>
    </row>
    <row r="187" spans="1:6" ht="15">
      <c r="A187" s="34"/>
      <c r="B187" s="41" t="s">
        <v>94</v>
      </c>
      <c r="C187" s="36">
        <v>7.8</v>
      </c>
      <c r="D187" s="36">
        <v>4.6</v>
      </c>
      <c r="E187" s="36"/>
      <c r="F187" s="37">
        <v>3.2</v>
      </c>
    </row>
    <row r="188" spans="1:6" ht="15">
      <c r="A188" s="12" t="s">
        <v>149</v>
      </c>
      <c r="B188" s="13" t="s">
        <v>25</v>
      </c>
      <c r="C188" s="14">
        <f>SUM(C189:C191)</f>
        <v>50.584</v>
      </c>
      <c r="D188" s="14">
        <f>SUM(D189:D191)</f>
        <v>4.77</v>
      </c>
      <c r="E188" s="14">
        <f>SUM(E189:E191)</f>
        <v>0</v>
      </c>
      <c r="F188" s="15">
        <f>SUM(F189:F191)</f>
        <v>45.814</v>
      </c>
    </row>
    <row r="189" spans="1:6" ht="15">
      <c r="A189" s="34"/>
      <c r="B189" s="41" t="s">
        <v>94</v>
      </c>
      <c r="C189" s="36">
        <v>2.24</v>
      </c>
      <c r="D189" s="36">
        <v>0.27</v>
      </c>
      <c r="E189" s="36">
        <v>0</v>
      </c>
      <c r="F189" s="37">
        <v>1.97</v>
      </c>
    </row>
    <row r="190" spans="1:6" ht="15">
      <c r="A190" s="34"/>
      <c r="B190" s="42" t="s">
        <v>84</v>
      </c>
      <c r="C190" s="36">
        <v>19.474</v>
      </c>
      <c r="D190" s="36">
        <v>0</v>
      </c>
      <c r="E190" s="36">
        <v>0</v>
      </c>
      <c r="F190" s="37">
        <v>19.474</v>
      </c>
    </row>
    <row r="191" spans="1:6" ht="15">
      <c r="A191" s="43"/>
      <c r="B191" s="44" t="s">
        <v>33</v>
      </c>
      <c r="C191" s="45">
        <v>28.87</v>
      </c>
      <c r="D191" s="45">
        <v>4.5</v>
      </c>
      <c r="E191" s="45"/>
      <c r="F191" s="46">
        <v>24.37</v>
      </c>
    </row>
    <row r="192" spans="1:6" ht="15">
      <c r="A192" s="29" t="s">
        <v>150</v>
      </c>
      <c r="B192" s="30" t="s">
        <v>76</v>
      </c>
      <c r="C192" s="31">
        <f>C193</f>
        <v>3.078</v>
      </c>
      <c r="D192" s="31">
        <f>D193</f>
        <v>0</v>
      </c>
      <c r="E192" s="31">
        <f>E193</f>
        <v>0</v>
      </c>
      <c r="F192" s="32">
        <f>F193</f>
        <v>3.078</v>
      </c>
    </row>
    <row r="193" spans="1:7" ht="15">
      <c r="A193" s="25"/>
      <c r="B193" s="111" t="s">
        <v>73</v>
      </c>
      <c r="C193" s="27">
        <v>3.078</v>
      </c>
      <c r="D193" s="27">
        <v>0</v>
      </c>
      <c r="E193" s="27">
        <v>0</v>
      </c>
      <c r="F193" s="28">
        <v>3.078</v>
      </c>
      <c r="G193" s="20"/>
    </row>
    <row r="194" spans="1:6" ht="15">
      <c r="A194" s="12" t="s">
        <v>151</v>
      </c>
      <c r="B194" s="13" t="s">
        <v>118</v>
      </c>
      <c r="C194" s="14">
        <f>SUM(C195:C196)</f>
        <v>19.563</v>
      </c>
      <c r="D194" s="14">
        <f>SUM(D195:D196)</f>
        <v>4.1</v>
      </c>
      <c r="E194" s="14">
        <f>SUM(E195:E196)</f>
        <v>0</v>
      </c>
      <c r="F194" s="15">
        <f>SUM(F195:F196)</f>
        <v>15.463000000000001</v>
      </c>
    </row>
    <row r="195" spans="1:6" ht="15">
      <c r="A195" s="34"/>
      <c r="B195" s="42" t="s">
        <v>84</v>
      </c>
      <c r="C195" s="36">
        <v>3.9029999999999996</v>
      </c>
      <c r="D195" s="36">
        <v>0</v>
      </c>
      <c r="E195" s="36">
        <v>0</v>
      </c>
      <c r="F195" s="37">
        <v>3.9029999999999996</v>
      </c>
    </row>
    <row r="196" spans="1:6" ht="15">
      <c r="A196" s="43"/>
      <c r="B196" s="44" t="s">
        <v>33</v>
      </c>
      <c r="C196" s="45">
        <v>15.66</v>
      </c>
      <c r="D196" s="45">
        <v>4.1</v>
      </c>
      <c r="E196" s="45"/>
      <c r="F196" s="46">
        <v>11.56</v>
      </c>
    </row>
    <row r="197" spans="1:6" ht="30">
      <c r="A197" s="34" t="s">
        <v>152</v>
      </c>
      <c r="B197" s="112" t="s">
        <v>153</v>
      </c>
      <c r="C197" s="98">
        <f>C198</f>
        <v>1.584</v>
      </c>
      <c r="D197" s="98">
        <f>D198</f>
        <v>0.2</v>
      </c>
      <c r="E197" s="98">
        <f>E198</f>
        <v>0</v>
      </c>
      <c r="F197" s="99">
        <f>F198</f>
        <v>1.384</v>
      </c>
    </row>
    <row r="198" spans="1:6" ht="15">
      <c r="A198" s="25"/>
      <c r="B198" s="33" t="s">
        <v>38</v>
      </c>
      <c r="C198" s="27">
        <v>1.584</v>
      </c>
      <c r="D198" s="27">
        <v>0.2</v>
      </c>
      <c r="E198" s="27"/>
      <c r="F198" s="28">
        <v>1.384</v>
      </c>
    </row>
    <row r="199" spans="1:6" ht="15">
      <c r="A199" s="12" t="s">
        <v>154</v>
      </c>
      <c r="B199" s="60" t="s">
        <v>77</v>
      </c>
      <c r="C199" s="14">
        <f>SUM(C200:C202)</f>
        <v>10.29</v>
      </c>
      <c r="D199" s="14">
        <f>SUM(D200:D202)</f>
        <v>0.553</v>
      </c>
      <c r="E199" s="14">
        <f>SUM(E200:E202)</f>
        <v>0</v>
      </c>
      <c r="F199" s="15">
        <f>SUM(F200:F202)</f>
        <v>9.737</v>
      </c>
    </row>
    <row r="200" spans="1:6" ht="15">
      <c r="A200" s="34"/>
      <c r="B200" s="56" t="s">
        <v>73</v>
      </c>
      <c r="C200" s="36">
        <v>4.8</v>
      </c>
      <c r="D200" s="36">
        <v>0</v>
      </c>
      <c r="E200" s="36">
        <v>0</v>
      </c>
      <c r="F200" s="37">
        <v>4.8</v>
      </c>
    </row>
    <row r="201" spans="1:6" ht="15">
      <c r="A201" s="25"/>
      <c r="B201" s="65" t="s">
        <v>94</v>
      </c>
      <c r="C201" s="27">
        <v>1.223</v>
      </c>
      <c r="D201" s="27">
        <v>0.553</v>
      </c>
      <c r="E201" s="27"/>
      <c r="F201" s="28">
        <v>0.67</v>
      </c>
    </row>
    <row r="202" spans="1:6" ht="15">
      <c r="A202" s="43"/>
      <c r="B202" s="75" t="s">
        <v>84</v>
      </c>
      <c r="C202" s="45">
        <v>4.267</v>
      </c>
      <c r="D202" s="45">
        <v>0</v>
      </c>
      <c r="E202" s="45">
        <v>0</v>
      </c>
      <c r="F202" s="46">
        <v>4.267</v>
      </c>
    </row>
    <row r="203" spans="1:6" ht="15">
      <c r="A203" s="29" t="s">
        <v>155</v>
      </c>
      <c r="B203" s="30" t="s">
        <v>53</v>
      </c>
      <c r="C203" s="31">
        <f>C204</f>
        <v>6.35</v>
      </c>
      <c r="D203" s="31">
        <f>D204</f>
        <v>0</v>
      </c>
      <c r="E203" s="31">
        <f>E204</f>
        <v>0</v>
      </c>
      <c r="F203" s="32">
        <f>F204</f>
        <v>6.35</v>
      </c>
    </row>
    <row r="204" spans="1:6" ht="15">
      <c r="A204" s="25"/>
      <c r="B204" s="65" t="s">
        <v>94</v>
      </c>
      <c r="C204" s="27">
        <v>6.35</v>
      </c>
      <c r="D204" s="27"/>
      <c r="E204" s="27"/>
      <c r="F204" s="28">
        <v>6.35</v>
      </c>
    </row>
    <row r="205" spans="1:6" ht="15">
      <c r="A205" s="12" t="s">
        <v>156</v>
      </c>
      <c r="B205" s="13" t="s">
        <v>54</v>
      </c>
      <c r="C205" s="14">
        <f>SUM(C206:C211)</f>
        <v>334.212</v>
      </c>
      <c r="D205" s="14">
        <f>SUM(D206:D211)</f>
        <v>89.856</v>
      </c>
      <c r="E205" s="14">
        <f>SUM(E206:E211)</f>
        <v>23.729999999999997</v>
      </c>
      <c r="F205" s="15">
        <f>SUM(F206:F211)</f>
        <v>267.88599999999997</v>
      </c>
    </row>
    <row r="206" spans="1:6" ht="15">
      <c r="A206" s="34"/>
      <c r="B206" s="35" t="s">
        <v>38</v>
      </c>
      <c r="C206" s="36">
        <v>0.746</v>
      </c>
      <c r="D206" s="36">
        <v>10.4</v>
      </c>
      <c r="E206" s="36">
        <v>10.4</v>
      </c>
      <c r="F206" s="37">
        <v>0.746</v>
      </c>
    </row>
    <row r="207" spans="1:6" ht="15">
      <c r="A207" s="34"/>
      <c r="B207" s="38" t="s">
        <v>63</v>
      </c>
      <c r="C207" s="36">
        <v>10.850999999999999</v>
      </c>
      <c r="D207" s="36">
        <v>16</v>
      </c>
      <c r="E207" s="36">
        <v>12</v>
      </c>
      <c r="F207" s="37">
        <v>6.851</v>
      </c>
    </row>
    <row r="208" spans="1:7" ht="15">
      <c r="A208" s="34"/>
      <c r="B208" s="40" t="s">
        <v>73</v>
      </c>
      <c r="C208" s="36">
        <v>280.51099999999997</v>
      </c>
      <c r="D208" s="36">
        <v>30.994999999999997</v>
      </c>
      <c r="E208" s="36">
        <v>0</v>
      </c>
      <c r="F208" s="37">
        <v>249.51599999999996</v>
      </c>
      <c r="G208" s="20"/>
    </row>
    <row r="209" spans="1:7" ht="15">
      <c r="A209" s="34"/>
      <c r="B209" s="41" t="s">
        <v>94</v>
      </c>
      <c r="C209" s="36">
        <v>10.324</v>
      </c>
      <c r="D209" s="36">
        <v>3.776</v>
      </c>
      <c r="E209" s="36">
        <v>0</v>
      </c>
      <c r="F209" s="37">
        <v>6.548</v>
      </c>
      <c r="G209" s="20"/>
    </row>
    <row r="210" spans="1:7" ht="15">
      <c r="A210" s="34"/>
      <c r="B210" s="42" t="s">
        <v>84</v>
      </c>
      <c r="C210" s="36">
        <v>5.92</v>
      </c>
      <c r="D210" s="36">
        <v>3.55</v>
      </c>
      <c r="E210" s="36">
        <v>1.33</v>
      </c>
      <c r="F210" s="37">
        <v>3.5</v>
      </c>
      <c r="G210" s="20"/>
    </row>
    <row r="211" spans="1:6" ht="15">
      <c r="A211" s="43"/>
      <c r="B211" s="44" t="s">
        <v>33</v>
      </c>
      <c r="C211" s="45">
        <v>25.86</v>
      </c>
      <c r="D211" s="45">
        <v>25.135</v>
      </c>
      <c r="E211" s="45"/>
      <c r="F211" s="46">
        <v>0.7249999999999979</v>
      </c>
    </row>
    <row r="212" spans="1:6" ht="15">
      <c r="A212" s="34" t="s">
        <v>157</v>
      </c>
      <c r="B212" s="97" t="s">
        <v>18</v>
      </c>
      <c r="C212" s="98">
        <f>SUM(C213:C215)</f>
        <v>16.601</v>
      </c>
      <c r="D212" s="98">
        <f>SUM(D213:D215)</f>
        <v>1</v>
      </c>
      <c r="E212" s="98">
        <f>SUM(E213:E215)</f>
        <v>0</v>
      </c>
      <c r="F212" s="99">
        <f>SUM(F213:F215)</f>
        <v>15.601</v>
      </c>
    </row>
    <row r="213" spans="1:6" ht="15">
      <c r="A213" s="34"/>
      <c r="B213" s="38" t="s">
        <v>63</v>
      </c>
      <c r="C213" s="36">
        <v>2.85</v>
      </c>
      <c r="D213" s="36">
        <v>1</v>
      </c>
      <c r="E213" s="36"/>
      <c r="F213" s="37">
        <v>1.85</v>
      </c>
    </row>
    <row r="214" spans="1:6" ht="15">
      <c r="A214" s="34"/>
      <c r="B214" s="42" t="s">
        <v>84</v>
      </c>
      <c r="C214" s="36">
        <v>11.954</v>
      </c>
      <c r="D214" s="36">
        <v>0</v>
      </c>
      <c r="E214" s="36">
        <v>0</v>
      </c>
      <c r="F214" s="37">
        <v>11.954</v>
      </c>
    </row>
    <row r="215" spans="1:6" ht="15">
      <c r="A215" s="25"/>
      <c r="B215" s="26" t="s">
        <v>33</v>
      </c>
      <c r="C215" s="27">
        <v>1.797</v>
      </c>
      <c r="D215" s="27"/>
      <c r="E215" s="27"/>
      <c r="F215" s="28">
        <v>1.797</v>
      </c>
    </row>
    <row r="216" spans="1:6" ht="15">
      <c r="A216" s="12" t="s">
        <v>158</v>
      </c>
      <c r="B216" s="60" t="s">
        <v>55</v>
      </c>
      <c r="C216" s="14">
        <f>C217</f>
        <v>0.261</v>
      </c>
      <c r="D216" s="14">
        <f>D217</f>
        <v>0</v>
      </c>
      <c r="E216" s="14">
        <f>E217</f>
        <v>0</v>
      </c>
      <c r="F216" s="15">
        <f>F217</f>
        <v>0.261</v>
      </c>
    </row>
    <row r="217" spans="1:6" ht="15">
      <c r="A217" s="34"/>
      <c r="B217" s="47" t="s">
        <v>38</v>
      </c>
      <c r="C217" s="36">
        <v>0.261</v>
      </c>
      <c r="D217" s="36"/>
      <c r="E217" s="36"/>
      <c r="F217" s="37">
        <v>0.261</v>
      </c>
    </row>
    <row r="218" spans="1:6" ht="15">
      <c r="A218" s="12" t="s">
        <v>159</v>
      </c>
      <c r="B218" s="60" t="s">
        <v>120</v>
      </c>
      <c r="C218" s="14">
        <f>C219</f>
        <v>6.74</v>
      </c>
      <c r="D218" s="14">
        <f>D219</f>
        <v>5</v>
      </c>
      <c r="E218" s="14">
        <f>E219</f>
        <v>0</v>
      </c>
      <c r="F218" s="15">
        <f>F219</f>
        <v>1.7400000000000002</v>
      </c>
    </row>
    <row r="219" spans="1:6" ht="15">
      <c r="A219" s="43"/>
      <c r="B219" s="44" t="s">
        <v>33</v>
      </c>
      <c r="C219" s="45">
        <v>6.74</v>
      </c>
      <c r="D219" s="45">
        <v>5</v>
      </c>
      <c r="E219" s="45"/>
      <c r="F219" s="46">
        <v>1.7400000000000002</v>
      </c>
    </row>
    <row r="220" spans="1:6" ht="15">
      <c r="A220" s="29" t="s">
        <v>160</v>
      </c>
      <c r="B220" s="30" t="s">
        <v>72</v>
      </c>
      <c r="C220" s="31">
        <f>SUM(C221:C222)</f>
        <v>1.34</v>
      </c>
      <c r="D220" s="31">
        <f>SUM(D221:D222)</f>
        <v>0</v>
      </c>
      <c r="E220" s="31">
        <f>SUM(E221:E222)</f>
        <v>0</v>
      </c>
      <c r="F220" s="32">
        <f>SUM(F221:F222)</f>
        <v>1.34</v>
      </c>
    </row>
    <row r="221" spans="1:6" ht="15">
      <c r="A221" s="34"/>
      <c r="B221" s="38" t="s">
        <v>107</v>
      </c>
      <c r="C221" s="36">
        <v>0.24</v>
      </c>
      <c r="D221" s="36"/>
      <c r="E221" s="36"/>
      <c r="F221" s="37">
        <v>0.24</v>
      </c>
    </row>
    <row r="222" spans="1:7" ht="15">
      <c r="A222" s="25"/>
      <c r="B222" s="65" t="s">
        <v>94</v>
      </c>
      <c r="C222" s="27">
        <v>1.1</v>
      </c>
      <c r="D222" s="27"/>
      <c r="E222" s="27"/>
      <c r="F222" s="28">
        <v>1.1</v>
      </c>
      <c r="G222" s="20"/>
    </row>
    <row r="223" spans="1:6" ht="15">
      <c r="A223" s="12" t="s">
        <v>161</v>
      </c>
      <c r="B223" s="60" t="s">
        <v>56</v>
      </c>
      <c r="C223" s="14">
        <f>SUM(C224:C225)</f>
        <v>11.575</v>
      </c>
      <c r="D223" s="14">
        <f>SUM(D224:D225)</f>
        <v>1</v>
      </c>
      <c r="E223" s="14">
        <f>SUM(E224:E225)</f>
        <v>0</v>
      </c>
      <c r="F223" s="15">
        <f>SUM(F224:F225)</f>
        <v>10.575</v>
      </c>
    </row>
    <row r="224" spans="1:6" ht="15">
      <c r="A224" s="34"/>
      <c r="B224" s="57" t="s">
        <v>94</v>
      </c>
      <c r="C224" s="36">
        <v>2</v>
      </c>
      <c r="D224" s="36">
        <v>1</v>
      </c>
      <c r="E224" s="36"/>
      <c r="F224" s="37">
        <v>1</v>
      </c>
    </row>
    <row r="225" spans="1:6" ht="15">
      <c r="A225" s="43"/>
      <c r="B225" s="113" t="s">
        <v>84</v>
      </c>
      <c r="C225" s="45">
        <v>9.575</v>
      </c>
      <c r="D225" s="45">
        <v>0</v>
      </c>
      <c r="E225" s="45">
        <v>0</v>
      </c>
      <c r="F225" s="46">
        <v>9.575</v>
      </c>
    </row>
    <row r="226" spans="1:6" ht="15">
      <c r="A226" s="12" t="s">
        <v>162</v>
      </c>
      <c r="B226" s="60" t="s">
        <v>87</v>
      </c>
      <c r="C226" s="14">
        <f>C227</f>
        <v>60.842</v>
      </c>
      <c r="D226" s="14">
        <f>D227</f>
        <v>0</v>
      </c>
      <c r="E226" s="14">
        <f>E227</f>
        <v>0</v>
      </c>
      <c r="F226" s="15">
        <f>F227</f>
        <v>60.842</v>
      </c>
    </row>
    <row r="227" spans="1:6" ht="15">
      <c r="A227" s="43"/>
      <c r="B227" s="113" t="s">
        <v>84</v>
      </c>
      <c r="C227" s="45">
        <v>60.842</v>
      </c>
      <c r="D227" s="45">
        <v>0</v>
      </c>
      <c r="E227" s="45">
        <v>0</v>
      </c>
      <c r="F227" s="46">
        <v>60.842</v>
      </c>
    </row>
    <row r="228" spans="1:6" ht="15">
      <c r="A228" s="29" t="s">
        <v>163</v>
      </c>
      <c r="B228" s="30" t="s">
        <v>79</v>
      </c>
      <c r="C228" s="31">
        <f>C229</f>
        <v>2.021</v>
      </c>
      <c r="D228" s="31">
        <f>D229</f>
        <v>0</v>
      </c>
      <c r="E228" s="31">
        <f>E229</f>
        <v>0</v>
      </c>
      <c r="F228" s="32">
        <f>F229</f>
        <v>2.021</v>
      </c>
    </row>
    <row r="229" spans="1:6" ht="15">
      <c r="A229" s="25"/>
      <c r="B229" s="114" t="s">
        <v>84</v>
      </c>
      <c r="C229" s="27">
        <v>2.021</v>
      </c>
      <c r="D229" s="27">
        <v>0</v>
      </c>
      <c r="E229" s="27">
        <v>0</v>
      </c>
      <c r="F229" s="28">
        <v>2.021</v>
      </c>
    </row>
    <row r="230" spans="1:6" ht="15">
      <c r="A230" s="12" t="s">
        <v>164</v>
      </c>
      <c r="B230" s="60" t="s">
        <v>80</v>
      </c>
      <c r="C230" s="14">
        <f>C231</f>
        <v>2</v>
      </c>
      <c r="D230" s="14">
        <f>D231</f>
        <v>0</v>
      </c>
      <c r="E230" s="14">
        <f>E231</f>
        <v>0</v>
      </c>
      <c r="F230" s="15">
        <f>F231</f>
        <v>2</v>
      </c>
    </row>
    <row r="231" spans="1:6" ht="15">
      <c r="A231" s="43"/>
      <c r="B231" s="44" t="s">
        <v>33</v>
      </c>
      <c r="C231" s="45">
        <v>2</v>
      </c>
      <c r="D231" s="45"/>
      <c r="E231" s="45"/>
      <c r="F231" s="46">
        <v>2</v>
      </c>
    </row>
    <row r="232" spans="1:6" ht="15">
      <c r="A232" s="34" t="s">
        <v>165</v>
      </c>
      <c r="B232" s="97" t="s">
        <v>26</v>
      </c>
      <c r="C232" s="98">
        <f>C233</f>
        <v>0.4</v>
      </c>
      <c r="D232" s="98">
        <f>D233</f>
        <v>0</v>
      </c>
      <c r="E232" s="98">
        <f>E233</f>
        <v>0</v>
      </c>
      <c r="F232" s="99">
        <f>F233</f>
        <v>0.4</v>
      </c>
    </row>
    <row r="233" spans="1:6" ht="15">
      <c r="A233" s="34"/>
      <c r="B233" s="40" t="s">
        <v>73</v>
      </c>
      <c r="C233" s="36">
        <v>0.4</v>
      </c>
      <c r="D233" s="36">
        <v>0</v>
      </c>
      <c r="E233" s="36">
        <v>0</v>
      </c>
      <c r="F233" s="37">
        <v>0.4</v>
      </c>
    </row>
    <row r="234" spans="1:6" ht="17.25" customHeight="1">
      <c r="A234" s="12" t="s">
        <v>166</v>
      </c>
      <c r="B234" s="13" t="s">
        <v>185</v>
      </c>
      <c r="C234" s="14">
        <f>SUM(C235:C238)</f>
        <v>19.79</v>
      </c>
      <c r="D234" s="14">
        <f>SUM(D235:D238)</f>
        <v>4.95</v>
      </c>
      <c r="E234" s="14">
        <f>SUM(E235:E238)</f>
        <v>1.75</v>
      </c>
      <c r="F234" s="15">
        <f>SUM(F235:F238)</f>
        <v>16.590000000000003</v>
      </c>
    </row>
    <row r="235" spans="1:6" ht="15">
      <c r="A235" s="104"/>
      <c r="B235" s="115" t="s">
        <v>38</v>
      </c>
      <c r="C235" s="18"/>
      <c r="D235" s="18">
        <v>1.75</v>
      </c>
      <c r="E235" s="18">
        <v>1.75</v>
      </c>
      <c r="F235" s="19"/>
    </row>
    <row r="236" spans="1:6" ht="15">
      <c r="A236" s="34"/>
      <c r="B236" s="40" t="s">
        <v>73</v>
      </c>
      <c r="C236" s="36">
        <v>16.8</v>
      </c>
      <c r="D236" s="36">
        <v>3.2</v>
      </c>
      <c r="E236" s="36">
        <v>0</v>
      </c>
      <c r="F236" s="37">
        <v>13.600000000000001</v>
      </c>
    </row>
    <row r="237" spans="1:6" ht="15">
      <c r="A237" s="34"/>
      <c r="B237" s="41" t="s">
        <v>94</v>
      </c>
      <c r="C237" s="36">
        <v>0.4</v>
      </c>
      <c r="D237" s="36"/>
      <c r="E237" s="36"/>
      <c r="F237" s="37">
        <v>0.4</v>
      </c>
    </row>
    <row r="238" spans="1:7" ht="15">
      <c r="A238" s="43"/>
      <c r="B238" s="67" t="s">
        <v>84</v>
      </c>
      <c r="C238" s="45">
        <v>2.59</v>
      </c>
      <c r="D238" s="45">
        <v>0</v>
      </c>
      <c r="E238" s="45">
        <v>0</v>
      </c>
      <c r="F238" s="46">
        <v>2.59</v>
      </c>
      <c r="G238" s="20"/>
    </row>
    <row r="239" spans="1:6" ht="15" customHeight="1">
      <c r="A239" s="29" t="s">
        <v>167</v>
      </c>
      <c r="B239" s="64" t="s">
        <v>11</v>
      </c>
      <c r="C239" s="31">
        <f>SUM(C240:C241)</f>
        <v>2.033</v>
      </c>
      <c r="D239" s="31">
        <f>SUM(D240:D241)</f>
        <v>0.333</v>
      </c>
      <c r="E239" s="31">
        <f>SUM(E240:E241)</f>
        <v>0</v>
      </c>
      <c r="F239" s="32">
        <f>SUM(F240:F241)</f>
        <v>1.7</v>
      </c>
    </row>
    <row r="240" spans="1:6" ht="15" customHeight="1">
      <c r="A240" s="29"/>
      <c r="B240" s="115" t="s">
        <v>38</v>
      </c>
      <c r="C240" s="18">
        <v>0.333</v>
      </c>
      <c r="D240" s="18">
        <v>0.333</v>
      </c>
      <c r="E240" s="18"/>
      <c r="F240" s="19"/>
    </row>
    <row r="241" spans="1:6" ht="15" customHeight="1">
      <c r="A241" s="34"/>
      <c r="B241" s="40" t="s">
        <v>73</v>
      </c>
      <c r="C241" s="36">
        <v>1.7</v>
      </c>
      <c r="D241" s="36">
        <v>0</v>
      </c>
      <c r="E241" s="36">
        <v>0</v>
      </c>
      <c r="F241" s="37">
        <v>1.7</v>
      </c>
    </row>
    <row r="242" spans="1:6" ht="15">
      <c r="A242" s="12" t="s">
        <v>168</v>
      </c>
      <c r="B242" s="13" t="s">
        <v>12</v>
      </c>
      <c r="C242" s="14">
        <f>SUM(C243:C248)</f>
        <v>151.37099999999998</v>
      </c>
      <c r="D242" s="14">
        <f>SUM(D243:D248)</f>
        <v>83.84</v>
      </c>
      <c r="E242" s="14">
        <f>SUM(E243:E248)</f>
        <v>17.728</v>
      </c>
      <c r="F242" s="15">
        <f>SUM(F243:F248)</f>
        <v>85.179</v>
      </c>
    </row>
    <row r="243" spans="1:6" ht="15">
      <c r="A243" s="34"/>
      <c r="B243" s="35" t="s">
        <v>38</v>
      </c>
      <c r="C243" s="36">
        <v>22.604</v>
      </c>
      <c r="D243" s="36">
        <v>9.61</v>
      </c>
      <c r="E243" s="36">
        <v>0</v>
      </c>
      <c r="F243" s="37">
        <v>12.994</v>
      </c>
    </row>
    <row r="244" spans="1:6" ht="15">
      <c r="A244" s="34"/>
      <c r="B244" s="38" t="s">
        <v>63</v>
      </c>
      <c r="C244" s="36">
        <v>1.56</v>
      </c>
      <c r="D244" s="36"/>
      <c r="E244" s="36"/>
      <c r="F244" s="37">
        <v>1.56</v>
      </c>
    </row>
    <row r="245" spans="1:7" ht="15">
      <c r="A245" s="34"/>
      <c r="B245" s="40" t="s">
        <v>73</v>
      </c>
      <c r="C245" s="36">
        <v>24.649</v>
      </c>
      <c r="D245" s="36">
        <v>0</v>
      </c>
      <c r="E245" s="36">
        <v>0</v>
      </c>
      <c r="F245" s="37">
        <v>24.649</v>
      </c>
      <c r="G245" s="20"/>
    </row>
    <row r="246" spans="1:7" ht="15">
      <c r="A246" s="34"/>
      <c r="B246" s="41" t="s">
        <v>94</v>
      </c>
      <c r="C246" s="36">
        <v>81.091</v>
      </c>
      <c r="D246" s="36">
        <v>42.230000000000004</v>
      </c>
      <c r="E246" s="36">
        <v>0</v>
      </c>
      <c r="F246" s="37">
        <v>38.781</v>
      </c>
      <c r="G246" s="20"/>
    </row>
    <row r="247" spans="1:7" ht="15">
      <c r="A247" s="34"/>
      <c r="B247" s="42" t="s">
        <v>84</v>
      </c>
      <c r="C247" s="36">
        <v>7.195</v>
      </c>
      <c r="D247" s="36">
        <v>0</v>
      </c>
      <c r="E247" s="36">
        <v>0</v>
      </c>
      <c r="F247" s="37">
        <v>7.195</v>
      </c>
      <c r="G247" s="20"/>
    </row>
    <row r="248" spans="1:6" ht="15">
      <c r="A248" s="43"/>
      <c r="B248" s="44" t="s">
        <v>33</v>
      </c>
      <c r="C248" s="45">
        <v>14.272</v>
      </c>
      <c r="D248" s="45">
        <v>32</v>
      </c>
      <c r="E248" s="45">
        <v>17.728</v>
      </c>
      <c r="F248" s="46"/>
    </row>
    <row r="249" spans="1:6" ht="15">
      <c r="A249" s="29" t="s">
        <v>169</v>
      </c>
      <c r="B249" s="30" t="s">
        <v>58</v>
      </c>
      <c r="C249" s="31">
        <f>C250</f>
        <v>0.252</v>
      </c>
      <c r="D249" s="31">
        <f>D250</f>
        <v>0.252</v>
      </c>
      <c r="E249" s="31">
        <f>E250</f>
        <v>0</v>
      </c>
      <c r="F249" s="32">
        <f>F250</f>
        <v>0</v>
      </c>
    </row>
    <row r="250" spans="1:6" ht="15">
      <c r="A250" s="25"/>
      <c r="B250" s="33" t="s">
        <v>38</v>
      </c>
      <c r="C250" s="27">
        <v>0.252</v>
      </c>
      <c r="D250" s="27">
        <v>0.252</v>
      </c>
      <c r="E250" s="27"/>
      <c r="F250" s="28"/>
    </row>
    <row r="251" spans="1:6" ht="15">
      <c r="A251" s="12" t="s">
        <v>170</v>
      </c>
      <c r="B251" s="60" t="s">
        <v>59</v>
      </c>
      <c r="C251" s="14">
        <f>C252</f>
        <v>0.289</v>
      </c>
      <c r="D251" s="14">
        <f>D252</f>
        <v>0.289</v>
      </c>
      <c r="E251" s="14">
        <f>E252</f>
        <v>0</v>
      </c>
      <c r="F251" s="15">
        <f>F252</f>
        <v>0</v>
      </c>
    </row>
    <row r="252" spans="1:6" ht="15">
      <c r="A252" s="43"/>
      <c r="B252" s="55" t="s">
        <v>38</v>
      </c>
      <c r="C252" s="45">
        <v>0.289</v>
      </c>
      <c r="D252" s="45">
        <v>0.289</v>
      </c>
      <c r="E252" s="45">
        <v>0</v>
      </c>
      <c r="F252" s="46">
        <v>0</v>
      </c>
    </row>
    <row r="253" spans="1:6" ht="15">
      <c r="A253" s="29" t="s">
        <v>171</v>
      </c>
      <c r="B253" s="30" t="s">
        <v>60</v>
      </c>
      <c r="C253" s="31">
        <f>C254</f>
        <v>0.606</v>
      </c>
      <c r="D253" s="31">
        <f>D254</f>
        <v>0</v>
      </c>
      <c r="E253" s="31">
        <f>E254</f>
        <v>0</v>
      </c>
      <c r="F253" s="32">
        <f>F254</f>
        <v>0.606</v>
      </c>
    </row>
    <row r="254" spans="1:6" ht="15">
      <c r="A254" s="25"/>
      <c r="B254" s="33" t="s">
        <v>38</v>
      </c>
      <c r="C254" s="27">
        <v>0.606</v>
      </c>
      <c r="D254" s="27"/>
      <c r="E254" s="27"/>
      <c r="F254" s="28">
        <v>0.606</v>
      </c>
    </row>
    <row r="255" spans="1:6" ht="15">
      <c r="A255" s="12" t="s">
        <v>172</v>
      </c>
      <c r="B255" s="190" t="s">
        <v>122</v>
      </c>
      <c r="C255" s="14">
        <f>C256</f>
        <v>0.028</v>
      </c>
      <c r="D255" s="14">
        <f>D256</f>
        <v>0.028</v>
      </c>
      <c r="E255" s="14">
        <f>E256</f>
        <v>0</v>
      </c>
      <c r="F255" s="15">
        <f>F256</f>
        <v>0</v>
      </c>
    </row>
    <row r="256" spans="1:6" ht="15">
      <c r="A256" s="43"/>
      <c r="B256" s="235" t="s">
        <v>38</v>
      </c>
      <c r="C256" s="45">
        <v>0.028</v>
      </c>
      <c r="D256" s="45">
        <v>0.028</v>
      </c>
      <c r="E256" s="45"/>
      <c r="F256" s="46"/>
    </row>
    <row r="257" spans="1:6" ht="15">
      <c r="A257" s="29" t="s">
        <v>173</v>
      </c>
      <c r="B257" s="30" t="s">
        <v>81</v>
      </c>
      <c r="C257" s="31">
        <f>SUM(C258:C259)</f>
        <v>5.608</v>
      </c>
      <c r="D257" s="31">
        <f>SUM(D258:D259)</f>
        <v>0.1</v>
      </c>
      <c r="E257" s="31">
        <f>SUM(E258:E259)</f>
        <v>0</v>
      </c>
      <c r="F257" s="32">
        <f>SUM(F258:F259)</f>
        <v>5.4879999999999995</v>
      </c>
    </row>
    <row r="258" spans="1:6" ht="15">
      <c r="A258" s="34"/>
      <c r="B258" s="57" t="s">
        <v>94</v>
      </c>
      <c r="C258" s="36">
        <v>2</v>
      </c>
      <c r="D258" s="36"/>
      <c r="E258" s="36"/>
      <c r="F258" s="37">
        <v>2</v>
      </c>
    </row>
    <row r="259" spans="1:6" ht="15">
      <c r="A259" s="25"/>
      <c r="B259" s="114" t="s">
        <v>84</v>
      </c>
      <c r="C259" s="27">
        <v>3.6079999999999997</v>
      </c>
      <c r="D259" s="27">
        <v>0.1</v>
      </c>
      <c r="E259" s="27">
        <v>0</v>
      </c>
      <c r="F259" s="28">
        <v>3.488</v>
      </c>
    </row>
    <row r="260" spans="1:6" ht="15">
      <c r="A260" s="12" t="s">
        <v>174</v>
      </c>
      <c r="B260" s="60" t="s">
        <v>82</v>
      </c>
      <c r="C260" s="14">
        <f>SUM(C261:C262)</f>
        <v>10.1</v>
      </c>
      <c r="D260" s="14">
        <f>SUM(D261:D262)</f>
        <v>20.299999999999997</v>
      </c>
      <c r="E260" s="14">
        <f>SUM(E261:E262)</f>
        <v>10.2</v>
      </c>
      <c r="F260" s="15">
        <f>SUM(F261:F262)</f>
        <v>0</v>
      </c>
    </row>
    <row r="261" spans="1:6" ht="15">
      <c r="A261" s="34"/>
      <c r="B261" s="47" t="s">
        <v>38</v>
      </c>
      <c r="C261" s="36"/>
      <c r="D261" s="36">
        <v>10.2</v>
      </c>
      <c r="E261" s="36">
        <v>10.2</v>
      </c>
      <c r="F261" s="37"/>
    </row>
    <row r="262" spans="1:6" ht="15">
      <c r="A262" s="43"/>
      <c r="B262" s="109" t="s">
        <v>73</v>
      </c>
      <c r="C262" s="45">
        <v>10.1</v>
      </c>
      <c r="D262" s="45">
        <v>10.1</v>
      </c>
      <c r="E262" s="45">
        <v>0</v>
      </c>
      <c r="F262" s="46">
        <v>0</v>
      </c>
    </row>
    <row r="263" spans="1:6" ht="15">
      <c r="A263" s="29" t="s">
        <v>175</v>
      </c>
      <c r="B263" s="64" t="s">
        <v>57</v>
      </c>
      <c r="C263" s="31">
        <f>SUM(C264:C265)</f>
        <v>174.346</v>
      </c>
      <c r="D263" s="31">
        <f>SUM(D264:D265)</f>
        <v>95.419</v>
      </c>
      <c r="E263" s="31">
        <f>SUM(E264:E265)</f>
        <v>0</v>
      </c>
      <c r="F263" s="32">
        <f>SUM(F264:F265)</f>
        <v>78.92699999999999</v>
      </c>
    </row>
    <row r="264" spans="1:6" ht="15">
      <c r="A264" s="34"/>
      <c r="B264" s="56" t="s">
        <v>73</v>
      </c>
      <c r="C264" s="36">
        <v>93.04599999999999</v>
      </c>
      <c r="D264" s="36">
        <v>66.219</v>
      </c>
      <c r="E264" s="36">
        <v>0</v>
      </c>
      <c r="F264" s="37">
        <v>26.826999999999998</v>
      </c>
    </row>
    <row r="265" spans="1:6" ht="15">
      <c r="A265" s="25"/>
      <c r="B265" s="26" t="s">
        <v>33</v>
      </c>
      <c r="C265" s="27">
        <v>81.3</v>
      </c>
      <c r="D265" s="27">
        <v>29.2</v>
      </c>
      <c r="E265" s="27"/>
      <c r="F265" s="28">
        <v>52.099999999999994</v>
      </c>
    </row>
    <row r="266" spans="1:6" ht="15">
      <c r="A266" s="116"/>
      <c r="B266" s="117" t="s">
        <v>65</v>
      </c>
      <c r="C266" s="118">
        <f>C267+C269+C271+C273+C275+C277+C280+C285+C289+C291+C296</f>
        <v>138.06199999999998</v>
      </c>
      <c r="D266" s="118">
        <f>D267+D269+D271+D273+D275+D277+D280+D285+D289+D291+D296</f>
        <v>10.73</v>
      </c>
      <c r="E266" s="118">
        <f>E267+E269+E271+E273+E275+E277+E280+E285+E289+E291+E296</f>
        <v>0</v>
      </c>
      <c r="F266" s="119">
        <f>F267+F269+F271+F273+F275+F277+F280+F285+F289+F291+F296</f>
        <v>127.332</v>
      </c>
    </row>
    <row r="267" spans="1:6" ht="15">
      <c r="A267" s="236" t="s">
        <v>124</v>
      </c>
      <c r="B267" s="237" t="s">
        <v>119</v>
      </c>
      <c r="C267" s="14">
        <f>C268</f>
        <v>32.325</v>
      </c>
      <c r="D267" s="14">
        <f>D268</f>
        <v>0</v>
      </c>
      <c r="E267" s="14">
        <f>E268</f>
        <v>0</v>
      </c>
      <c r="F267" s="15">
        <f>F268</f>
        <v>32.325</v>
      </c>
    </row>
    <row r="268" spans="1:6" ht="15">
      <c r="A268" s="238"/>
      <c r="B268" s="239" t="s">
        <v>84</v>
      </c>
      <c r="C268" s="45">
        <v>32.325</v>
      </c>
      <c r="D268" s="45">
        <v>0</v>
      </c>
      <c r="E268" s="45">
        <v>0</v>
      </c>
      <c r="F268" s="46">
        <v>32.325</v>
      </c>
    </row>
    <row r="269" spans="1:6" ht="15">
      <c r="A269" s="236" t="s">
        <v>125</v>
      </c>
      <c r="B269" s="237" t="s">
        <v>190</v>
      </c>
      <c r="C269" s="14">
        <f>C270</f>
        <v>0.96</v>
      </c>
      <c r="D269" s="14">
        <f>D270</f>
        <v>0</v>
      </c>
      <c r="E269" s="14">
        <f>E270</f>
        <v>0</v>
      </c>
      <c r="F269" s="15">
        <f>F270</f>
        <v>0.96</v>
      </c>
    </row>
    <row r="270" spans="1:6" ht="15">
      <c r="A270" s="238"/>
      <c r="B270" s="239" t="s">
        <v>84</v>
      </c>
      <c r="C270" s="45">
        <v>0.96</v>
      </c>
      <c r="D270" s="45">
        <v>0</v>
      </c>
      <c r="E270" s="45">
        <v>0</v>
      </c>
      <c r="F270" s="46">
        <v>0.96</v>
      </c>
    </row>
    <row r="271" spans="1:6" ht="15">
      <c r="A271" s="12" t="s">
        <v>126</v>
      </c>
      <c r="B271" s="60" t="s">
        <v>88</v>
      </c>
      <c r="C271" s="14">
        <f>C272</f>
        <v>2.117</v>
      </c>
      <c r="D271" s="14">
        <f>D272</f>
        <v>0</v>
      </c>
      <c r="E271" s="14">
        <f>E272</f>
        <v>0</v>
      </c>
      <c r="F271" s="15">
        <f>F272</f>
        <v>2.117</v>
      </c>
    </row>
    <row r="272" spans="1:6" ht="15">
      <c r="A272" s="9"/>
      <c r="B272" s="126" t="s">
        <v>38</v>
      </c>
      <c r="C272" s="127">
        <v>2.117</v>
      </c>
      <c r="D272" s="127"/>
      <c r="E272" s="127"/>
      <c r="F272" s="128">
        <v>2.117</v>
      </c>
    </row>
    <row r="273" spans="1:6" ht="15">
      <c r="A273" s="29" t="s">
        <v>127</v>
      </c>
      <c r="B273" s="30" t="s">
        <v>89</v>
      </c>
      <c r="C273" s="31">
        <f>C274</f>
        <v>0.08</v>
      </c>
      <c r="D273" s="31">
        <f>D274</f>
        <v>0.08</v>
      </c>
      <c r="E273" s="31">
        <f>E274</f>
        <v>0</v>
      </c>
      <c r="F273" s="32">
        <f>F274</f>
        <v>0</v>
      </c>
    </row>
    <row r="274" spans="1:6" ht="15">
      <c r="A274" s="240"/>
      <c r="B274" s="241" t="s">
        <v>94</v>
      </c>
      <c r="C274" s="27">
        <v>0.08</v>
      </c>
      <c r="D274" s="27">
        <v>0.08</v>
      </c>
      <c r="E274" s="27"/>
      <c r="F274" s="28"/>
    </row>
    <row r="275" spans="1:6" ht="15">
      <c r="A275" s="12" t="s">
        <v>128</v>
      </c>
      <c r="B275" s="190" t="s">
        <v>123</v>
      </c>
      <c r="C275" s="14">
        <f>C276</f>
        <v>0.01</v>
      </c>
      <c r="D275" s="14">
        <f>D276</f>
        <v>0</v>
      </c>
      <c r="E275" s="14">
        <f>E276</f>
        <v>0</v>
      </c>
      <c r="F275" s="15">
        <f>F276</f>
        <v>0.01</v>
      </c>
    </row>
    <row r="276" spans="1:6" ht="15">
      <c r="A276" s="43"/>
      <c r="B276" s="75" t="s">
        <v>94</v>
      </c>
      <c r="C276" s="45">
        <v>0.01</v>
      </c>
      <c r="D276" s="45"/>
      <c r="E276" s="45"/>
      <c r="F276" s="46">
        <v>0.01</v>
      </c>
    </row>
    <row r="277" spans="1:6" ht="15">
      <c r="A277" s="12" t="s">
        <v>129</v>
      </c>
      <c r="B277" s="60" t="s">
        <v>91</v>
      </c>
      <c r="C277" s="14">
        <f>SUM(C278:C279)</f>
        <v>1.05</v>
      </c>
      <c r="D277" s="14">
        <f>SUM(D278:D279)</f>
        <v>0.55</v>
      </c>
      <c r="E277" s="14">
        <f>SUM(E278:E279)</f>
        <v>0</v>
      </c>
      <c r="F277" s="15">
        <f>SUM(F278:F279)</f>
        <v>0.5</v>
      </c>
    </row>
    <row r="278" spans="1:6" ht="15">
      <c r="A278" s="34"/>
      <c r="B278" s="47" t="s">
        <v>38</v>
      </c>
      <c r="C278" s="100">
        <v>0.15</v>
      </c>
      <c r="D278" s="100">
        <v>0.15</v>
      </c>
      <c r="E278" s="100"/>
      <c r="F278" s="101"/>
    </row>
    <row r="279" spans="1:6" ht="15">
      <c r="A279" s="43"/>
      <c r="B279" s="61" t="s">
        <v>94</v>
      </c>
      <c r="C279" s="45">
        <v>0.9</v>
      </c>
      <c r="D279" s="45">
        <v>0.4</v>
      </c>
      <c r="E279" s="45"/>
      <c r="F279" s="46">
        <v>0.5</v>
      </c>
    </row>
    <row r="280" spans="1:6" ht="15">
      <c r="A280" s="29" t="s">
        <v>130</v>
      </c>
      <c r="B280" s="30" t="s">
        <v>83</v>
      </c>
      <c r="C280" s="31">
        <f>SUM(C281:C284)</f>
        <v>4.402</v>
      </c>
      <c r="D280" s="31">
        <f>SUM(D281:D284)</f>
        <v>3.1</v>
      </c>
      <c r="E280" s="31">
        <f>SUM(E281:E284)</f>
        <v>0</v>
      </c>
      <c r="F280" s="32">
        <f>SUM(F281:F284)</f>
        <v>1.302</v>
      </c>
    </row>
    <row r="281" spans="1:6" ht="15">
      <c r="A281" s="34"/>
      <c r="B281" s="105" t="s">
        <v>63</v>
      </c>
      <c r="C281" s="36">
        <v>0.45</v>
      </c>
      <c r="D281" s="36"/>
      <c r="E281" s="36"/>
      <c r="F281" s="37">
        <v>0.45</v>
      </c>
    </row>
    <row r="282" spans="1:6" ht="15">
      <c r="A282" s="34"/>
      <c r="B282" s="56" t="s">
        <v>73</v>
      </c>
      <c r="C282" s="36">
        <v>0.123</v>
      </c>
      <c r="D282" s="36">
        <v>0</v>
      </c>
      <c r="E282" s="36">
        <v>0</v>
      </c>
      <c r="F282" s="37">
        <v>0.123</v>
      </c>
    </row>
    <row r="283" spans="1:6" ht="15">
      <c r="A283" s="34"/>
      <c r="B283" s="57" t="s">
        <v>94</v>
      </c>
      <c r="C283" s="36">
        <v>3.1</v>
      </c>
      <c r="D283" s="36">
        <v>3.1</v>
      </c>
      <c r="E283" s="36"/>
      <c r="F283" s="37"/>
    </row>
    <row r="284" spans="1:6" ht="15">
      <c r="A284" s="43"/>
      <c r="B284" s="61" t="s">
        <v>84</v>
      </c>
      <c r="C284" s="45">
        <v>0.729</v>
      </c>
      <c r="D284" s="45">
        <v>0</v>
      </c>
      <c r="E284" s="45">
        <v>0</v>
      </c>
      <c r="F284" s="46">
        <v>0.729</v>
      </c>
    </row>
    <row r="285" spans="1:6" s="5" customFormat="1" ht="15">
      <c r="A285" s="70" t="s">
        <v>131</v>
      </c>
      <c r="B285" s="132" t="s">
        <v>98</v>
      </c>
      <c r="C285" s="14">
        <f>SUM(C286:C288)</f>
        <v>39.024</v>
      </c>
      <c r="D285" s="14">
        <f>SUM(D286:D288)</f>
        <v>0</v>
      </c>
      <c r="E285" s="14">
        <f>SUM(E286:E288)</f>
        <v>0</v>
      </c>
      <c r="F285" s="15">
        <f>SUM(F286:F288)</f>
        <v>39.024</v>
      </c>
    </row>
    <row r="286" spans="1:6" s="5" customFormat="1" ht="15">
      <c r="A286" s="34"/>
      <c r="B286" s="133" t="s">
        <v>38</v>
      </c>
      <c r="C286" s="18">
        <v>2.814</v>
      </c>
      <c r="D286" s="18"/>
      <c r="E286" s="18"/>
      <c r="F286" s="19">
        <v>2.814</v>
      </c>
    </row>
    <row r="287" spans="1:6" ht="15">
      <c r="A287" s="34"/>
      <c r="B287" s="57" t="s">
        <v>94</v>
      </c>
      <c r="C287" s="36">
        <v>1.1</v>
      </c>
      <c r="D287" s="36"/>
      <c r="E287" s="36"/>
      <c r="F287" s="37">
        <v>1.1</v>
      </c>
    </row>
    <row r="288" spans="1:6" ht="15">
      <c r="A288" s="43"/>
      <c r="B288" s="44" t="s">
        <v>33</v>
      </c>
      <c r="C288" s="45">
        <v>35.11</v>
      </c>
      <c r="D288" s="45"/>
      <c r="E288" s="45"/>
      <c r="F288" s="46">
        <v>35.11</v>
      </c>
    </row>
    <row r="289" spans="1:6" s="5" customFormat="1" ht="15">
      <c r="A289" s="29" t="s">
        <v>132</v>
      </c>
      <c r="B289" s="30" t="s">
        <v>97</v>
      </c>
      <c r="C289" s="31">
        <f>C290</f>
        <v>2</v>
      </c>
      <c r="D289" s="31">
        <f>D290</f>
        <v>0</v>
      </c>
      <c r="E289" s="31">
        <f>E290</f>
        <v>0</v>
      </c>
      <c r="F289" s="32">
        <f>F290</f>
        <v>2</v>
      </c>
    </row>
    <row r="290" spans="1:6" ht="15">
      <c r="A290" s="25"/>
      <c r="B290" s="65" t="s">
        <v>94</v>
      </c>
      <c r="C290" s="27">
        <v>2</v>
      </c>
      <c r="D290" s="27"/>
      <c r="E290" s="27"/>
      <c r="F290" s="28">
        <v>2</v>
      </c>
    </row>
    <row r="291" spans="1:6" ht="15">
      <c r="A291" s="12" t="s">
        <v>133</v>
      </c>
      <c r="B291" s="60" t="s">
        <v>67</v>
      </c>
      <c r="C291" s="14">
        <f>SUM(C292:C295)</f>
        <v>54.284</v>
      </c>
      <c r="D291" s="14">
        <f>SUM(D292:D295)</f>
        <v>7</v>
      </c>
      <c r="E291" s="14">
        <f>SUM(E292:E295)</f>
        <v>0</v>
      </c>
      <c r="F291" s="15">
        <f>SUM(F292:F295)</f>
        <v>47.284</v>
      </c>
    </row>
    <row r="292" spans="1:6" ht="15">
      <c r="A292" s="34"/>
      <c r="B292" s="105" t="s">
        <v>63</v>
      </c>
      <c r="C292" s="36">
        <v>4.49</v>
      </c>
      <c r="D292" s="36"/>
      <c r="E292" s="36"/>
      <c r="F292" s="37">
        <v>4.49</v>
      </c>
    </row>
    <row r="293" spans="1:6" ht="15">
      <c r="A293" s="34"/>
      <c r="B293" s="56" t="s">
        <v>73</v>
      </c>
      <c r="C293" s="36">
        <v>17.111</v>
      </c>
      <c r="D293" s="36">
        <v>0</v>
      </c>
      <c r="E293" s="36">
        <v>0</v>
      </c>
      <c r="F293" s="37">
        <v>17.111</v>
      </c>
    </row>
    <row r="294" spans="1:6" ht="15">
      <c r="A294" s="34"/>
      <c r="B294" s="57" t="s">
        <v>94</v>
      </c>
      <c r="C294" s="36">
        <v>13.07</v>
      </c>
      <c r="D294" s="36">
        <v>7</v>
      </c>
      <c r="E294" s="36">
        <v>0</v>
      </c>
      <c r="F294" s="37">
        <v>6.07</v>
      </c>
    </row>
    <row r="295" spans="1:6" ht="15">
      <c r="A295" s="43"/>
      <c r="B295" s="113" t="s">
        <v>84</v>
      </c>
      <c r="C295" s="45">
        <v>19.613</v>
      </c>
      <c r="D295" s="45">
        <v>0</v>
      </c>
      <c r="E295" s="45">
        <v>0</v>
      </c>
      <c r="F295" s="46">
        <v>19.613</v>
      </c>
    </row>
    <row r="296" spans="1:6" ht="15">
      <c r="A296" s="34" t="s">
        <v>134</v>
      </c>
      <c r="B296" s="134" t="s">
        <v>92</v>
      </c>
      <c r="C296" s="98">
        <f>C297</f>
        <v>1.81</v>
      </c>
      <c r="D296" s="98">
        <f>D297</f>
        <v>0</v>
      </c>
      <c r="E296" s="98">
        <f>E297</f>
        <v>0</v>
      </c>
      <c r="F296" s="99">
        <f>F297</f>
        <v>1.81</v>
      </c>
    </row>
    <row r="297" spans="1:6" ht="15.75" thickBot="1">
      <c r="A297" s="34"/>
      <c r="B297" s="57" t="s">
        <v>94</v>
      </c>
      <c r="C297" s="36">
        <v>1.81</v>
      </c>
      <c r="D297" s="36">
        <v>0</v>
      </c>
      <c r="E297" s="36">
        <v>0</v>
      </c>
      <c r="F297" s="37">
        <v>1.81</v>
      </c>
    </row>
    <row r="298" spans="1:6" ht="15.75" thickBot="1">
      <c r="A298" s="135"/>
      <c r="B298" s="136" t="s">
        <v>37</v>
      </c>
      <c r="C298" s="137">
        <f>C12+C89+C266</f>
        <v>7906.178</v>
      </c>
      <c r="D298" s="137">
        <f>D12+D89+D266</f>
        <v>4419.502999999999</v>
      </c>
      <c r="E298" s="137">
        <f>E12+E89+E266</f>
        <v>659.4010000000001</v>
      </c>
      <c r="F298" s="138">
        <f>F12+F89+F266</f>
        <v>4280.714000000001</v>
      </c>
    </row>
    <row r="299" spans="1:6" ht="15">
      <c r="A299" s="270" t="s">
        <v>68</v>
      </c>
      <c r="B299" s="271"/>
      <c r="C299" s="271"/>
      <c r="D299" s="271"/>
      <c r="E299" s="271"/>
      <c r="F299" s="272"/>
    </row>
    <row r="300" spans="1:6" ht="15">
      <c r="A300" s="116"/>
      <c r="B300" s="139" t="s">
        <v>35</v>
      </c>
      <c r="C300" s="1">
        <f>C301+C304+C307+C309+C311</f>
        <v>197.086</v>
      </c>
      <c r="D300" s="1">
        <f>D301+D304+D307+D309+D311</f>
        <v>10.5</v>
      </c>
      <c r="E300" s="1">
        <f>E301+E304+E307+E309+E311</f>
        <v>0</v>
      </c>
      <c r="F300" s="2">
        <f>F301+F304+F307+F309+F311</f>
        <v>186.586</v>
      </c>
    </row>
    <row r="301" spans="1:6" ht="15">
      <c r="A301" s="34" t="s">
        <v>124</v>
      </c>
      <c r="B301" s="97" t="s">
        <v>41</v>
      </c>
      <c r="C301" s="98">
        <f>SUM(C302:C303)</f>
        <v>62.978</v>
      </c>
      <c r="D301" s="98">
        <f>SUM(D302:D303)</f>
        <v>0</v>
      </c>
      <c r="E301" s="98">
        <f>SUM(E302:E303)</f>
        <v>0</v>
      </c>
      <c r="F301" s="99">
        <f>SUM(F302:F303)</f>
        <v>62.978</v>
      </c>
    </row>
    <row r="302" spans="1:6" ht="15">
      <c r="A302" s="34"/>
      <c r="B302" s="140" t="s">
        <v>73</v>
      </c>
      <c r="C302" s="36">
        <v>61.643</v>
      </c>
      <c r="D302" s="36">
        <v>0</v>
      </c>
      <c r="E302" s="36">
        <v>0</v>
      </c>
      <c r="F302" s="37">
        <v>61.643</v>
      </c>
    </row>
    <row r="303" spans="1:6" ht="15">
      <c r="A303" s="25"/>
      <c r="B303" s="141" t="s">
        <v>84</v>
      </c>
      <c r="C303" s="27">
        <v>1.335</v>
      </c>
      <c r="D303" s="27">
        <v>0</v>
      </c>
      <c r="E303" s="27">
        <v>0</v>
      </c>
      <c r="F303" s="28">
        <v>1.335</v>
      </c>
    </row>
    <row r="304" spans="1:6" ht="15">
      <c r="A304" s="12" t="s">
        <v>125</v>
      </c>
      <c r="B304" s="13" t="s">
        <v>22</v>
      </c>
      <c r="C304" s="14">
        <f>SUM(C305:C306)</f>
        <v>0.42900000000000005</v>
      </c>
      <c r="D304" s="14">
        <f>SUM(D305:D306)</f>
        <v>0</v>
      </c>
      <c r="E304" s="14">
        <f>SUM(E305:E306)</f>
        <v>0</v>
      </c>
      <c r="F304" s="15">
        <f>SUM(F305:F306)</f>
        <v>0.42900000000000005</v>
      </c>
    </row>
    <row r="305" spans="1:6" ht="15">
      <c r="A305" s="34"/>
      <c r="B305" s="151" t="s">
        <v>94</v>
      </c>
      <c r="C305" s="36">
        <v>0.338</v>
      </c>
      <c r="D305" s="36"/>
      <c r="E305" s="36"/>
      <c r="F305" s="37">
        <v>0.338</v>
      </c>
    </row>
    <row r="306" spans="1:6" ht="15">
      <c r="A306" s="43"/>
      <c r="B306" s="143" t="s">
        <v>84</v>
      </c>
      <c r="C306" s="45">
        <v>0.091</v>
      </c>
      <c r="D306" s="45">
        <v>0</v>
      </c>
      <c r="E306" s="45">
        <v>0</v>
      </c>
      <c r="F306" s="46">
        <v>0.091</v>
      </c>
    </row>
    <row r="307" spans="1:6" ht="15">
      <c r="A307" s="29" t="s">
        <v>126</v>
      </c>
      <c r="B307" s="64" t="s">
        <v>42</v>
      </c>
      <c r="C307" s="31">
        <f>C308</f>
        <v>133.543</v>
      </c>
      <c r="D307" s="31">
        <f>D308</f>
        <v>10.5</v>
      </c>
      <c r="E307" s="31">
        <f>E308</f>
        <v>0</v>
      </c>
      <c r="F307" s="32">
        <f>F308</f>
        <v>123.043</v>
      </c>
    </row>
    <row r="308" spans="1:7" ht="15">
      <c r="A308" s="43"/>
      <c r="B308" s="142" t="s">
        <v>84</v>
      </c>
      <c r="C308" s="45">
        <v>133.543</v>
      </c>
      <c r="D308" s="45">
        <v>10.5</v>
      </c>
      <c r="E308" s="45">
        <v>0</v>
      </c>
      <c r="F308" s="46">
        <v>123.043</v>
      </c>
      <c r="G308" s="20"/>
    </row>
    <row r="309" spans="1:7" ht="15">
      <c r="A309" s="29" t="s">
        <v>127</v>
      </c>
      <c r="B309" s="64" t="s">
        <v>191</v>
      </c>
      <c r="C309" s="31">
        <f>C310</f>
        <v>0.072</v>
      </c>
      <c r="D309" s="31">
        <f>D310</f>
        <v>0</v>
      </c>
      <c r="E309" s="31">
        <f>E310</f>
        <v>0</v>
      </c>
      <c r="F309" s="32">
        <f>F310</f>
        <v>0.072</v>
      </c>
      <c r="G309" s="20"/>
    </row>
    <row r="310" spans="1:7" ht="15">
      <c r="A310" s="34"/>
      <c r="B310" s="145" t="s">
        <v>84</v>
      </c>
      <c r="C310" s="36">
        <v>0.072</v>
      </c>
      <c r="D310" s="36">
        <v>0</v>
      </c>
      <c r="E310" s="36">
        <v>0</v>
      </c>
      <c r="F310" s="37">
        <v>0.072</v>
      </c>
      <c r="G310" s="20"/>
    </row>
    <row r="311" spans="1:6" ht="15">
      <c r="A311" s="12" t="s">
        <v>128</v>
      </c>
      <c r="B311" s="13" t="s">
        <v>49</v>
      </c>
      <c r="C311" s="14">
        <f>C312</f>
        <v>0.064</v>
      </c>
      <c r="D311" s="14">
        <f>D312</f>
        <v>0</v>
      </c>
      <c r="E311" s="14">
        <f>E312</f>
        <v>0</v>
      </c>
      <c r="F311" s="15">
        <f>F312</f>
        <v>0.064</v>
      </c>
    </row>
    <row r="312" spans="1:6" ht="15">
      <c r="A312" s="43"/>
      <c r="B312" s="143" t="s">
        <v>94</v>
      </c>
      <c r="C312" s="45">
        <v>0.064</v>
      </c>
      <c r="D312" s="45"/>
      <c r="E312" s="45"/>
      <c r="F312" s="46">
        <v>0.064</v>
      </c>
    </row>
    <row r="313" spans="1:6" ht="15">
      <c r="A313" s="116"/>
      <c r="B313" s="139" t="s">
        <v>36</v>
      </c>
      <c r="C313" s="1">
        <f>C314+C316+C318+C320</f>
        <v>1.9</v>
      </c>
      <c r="D313" s="1">
        <f>D314+D316+D318+D320</f>
        <v>0</v>
      </c>
      <c r="E313" s="1">
        <f>E314+E316+E318+E320</f>
        <v>0</v>
      </c>
      <c r="F313" s="2">
        <f>F314+F316+F318+F320</f>
        <v>1.9</v>
      </c>
    </row>
    <row r="314" spans="1:6" ht="15">
      <c r="A314" s="12" t="s">
        <v>124</v>
      </c>
      <c r="B314" s="13" t="s">
        <v>192</v>
      </c>
      <c r="C314" s="14">
        <f>C315</f>
        <v>0.054</v>
      </c>
      <c r="D314" s="14">
        <f>D315</f>
        <v>0</v>
      </c>
      <c r="E314" s="14">
        <f>E315</f>
        <v>0</v>
      </c>
      <c r="F314" s="15">
        <f>F315</f>
        <v>0.054</v>
      </c>
    </row>
    <row r="315" spans="1:6" ht="15">
      <c r="A315" s="150"/>
      <c r="B315" s="142" t="s">
        <v>84</v>
      </c>
      <c r="C315" s="45">
        <v>0.054</v>
      </c>
      <c r="D315" s="45">
        <v>0</v>
      </c>
      <c r="E315" s="45">
        <v>0</v>
      </c>
      <c r="F315" s="46">
        <v>0.054</v>
      </c>
    </row>
    <row r="316" spans="1:6" ht="15">
      <c r="A316" s="12" t="s">
        <v>125</v>
      </c>
      <c r="B316" s="13" t="s">
        <v>56</v>
      </c>
      <c r="C316" s="14">
        <f>C317</f>
        <v>1.287</v>
      </c>
      <c r="D316" s="14">
        <f>D317</f>
        <v>0</v>
      </c>
      <c r="E316" s="14">
        <f>E317</f>
        <v>0</v>
      </c>
      <c r="F316" s="15">
        <f>F317</f>
        <v>1.287</v>
      </c>
    </row>
    <row r="317" spans="1:6" ht="15">
      <c r="A317" s="150"/>
      <c r="B317" s="142" t="s">
        <v>84</v>
      </c>
      <c r="C317" s="45">
        <v>1.287</v>
      </c>
      <c r="D317" s="45">
        <v>0</v>
      </c>
      <c r="E317" s="45">
        <v>0</v>
      </c>
      <c r="F317" s="46">
        <v>1.287</v>
      </c>
    </row>
    <row r="318" spans="1:6" ht="15">
      <c r="A318" s="12" t="s">
        <v>126</v>
      </c>
      <c r="B318" s="13" t="s">
        <v>80</v>
      </c>
      <c r="C318" s="14">
        <f>C319</f>
        <v>0.003</v>
      </c>
      <c r="D318" s="14">
        <f>D319</f>
        <v>0</v>
      </c>
      <c r="E318" s="14">
        <f>E319</f>
        <v>0</v>
      </c>
      <c r="F318" s="15">
        <f>F319</f>
        <v>0.003</v>
      </c>
    </row>
    <row r="319" spans="1:6" ht="15">
      <c r="A319" s="150"/>
      <c r="B319" s="142" t="s">
        <v>84</v>
      </c>
      <c r="C319" s="45">
        <v>0.003</v>
      </c>
      <c r="D319" s="45">
        <v>0</v>
      </c>
      <c r="E319" s="45">
        <v>0</v>
      </c>
      <c r="F319" s="46">
        <v>0.003</v>
      </c>
    </row>
    <row r="320" spans="1:6" ht="15">
      <c r="A320" s="12" t="s">
        <v>127</v>
      </c>
      <c r="B320" s="13" t="s">
        <v>12</v>
      </c>
      <c r="C320" s="14">
        <f>SUM(C321:C322)</f>
        <v>0.5559999999999999</v>
      </c>
      <c r="D320" s="14">
        <f>SUM(D321:D322)</f>
        <v>0</v>
      </c>
      <c r="E320" s="14">
        <f>SUM(E321:E322)</f>
        <v>0</v>
      </c>
      <c r="F320" s="15">
        <f>SUM(F321:F322)</f>
        <v>0.5559999999999999</v>
      </c>
    </row>
    <row r="321" spans="1:6" ht="15">
      <c r="A321" s="34"/>
      <c r="B321" s="151" t="s">
        <v>94</v>
      </c>
      <c r="C321" s="36">
        <v>0.074</v>
      </c>
      <c r="D321" s="36"/>
      <c r="E321" s="36"/>
      <c r="F321" s="37">
        <v>0.074</v>
      </c>
    </row>
    <row r="322" spans="1:6" ht="15">
      <c r="A322" s="150"/>
      <c r="B322" s="142" t="s">
        <v>84</v>
      </c>
      <c r="C322" s="45">
        <v>0.482</v>
      </c>
      <c r="D322" s="45">
        <v>0</v>
      </c>
      <c r="E322" s="45">
        <v>0</v>
      </c>
      <c r="F322" s="46">
        <v>0.482</v>
      </c>
    </row>
    <row r="323" spans="1:6" s="5" customFormat="1" ht="15">
      <c r="A323" s="116"/>
      <c r="B323" s="139" t="s">
        <v>65</v>
      </c>
      <c r="C323" s="1">
        <f aca="true" t="shared" si="0" ref="C323:F324">C324</f>
        <v>3.397</v>
      </c>
      <c r="D323" s="1">
        <f t="shared" si="0"/>
        <v>0</v>
      </c>
      <c r="E323" s="1">
        <f t="shared" si="0"/>
        <v>0</v>
      </c>
      <c r="F323" s="2">
        <f t="shared" si="0"/>
        <v>3.397</v>
      </c>
    </row>
    <row r="324" spans="1:6" s="5" customFormat="1" ht="15">
      <c r="A324" s="12" t="s">
        <v>124</v>
      </c>
      <c r="B324" s="13" t="s">
        <v>119</v>
      </c>
      <c r="C324" s="14">
        <f t="shared" si="0"/>
        <v>3.397</v>
      </c>
      <c r="D324" s="14">
        <f t="shared" si="0"/>
        <v>0</v>
      </c>
      <c r="E324" s="14">
        <f t="shared" si="0"/>
        <v>0</v>
      </c>
      <c r="F324" s="15">
        <f t="shared" si="0"/>
        <v>3.397</v>
      </c>
    </row>
    <row r="325" spans="1:6" s="5" customFormat="1" ht="15.75" thickBot="1">
      <c r="A325" s="150"/>
      <c r="B325" s="142" t="s">
        <v>84</v>
      </c>
      <c r="C325" s="45">
        <v>3.397</v>
      </c>
      <c r="D325" s="45">
        <v>0</v>
      </c>
      <c r="E325" s="45">
        <v>0</v>
      </c>
      <c r="F325" s="46">
        <v>3.397</v>
      </c>
    </row>
    <row r="326" spans="1:6" ht="15.75" thickBot="1">
      <c r="A326" s="135"/>
      <c r="B326" s="136" t="s">
        <v>70</v>
      </c>
      <c r="C326" s="137">
        <f>C323+C313+C300</f>
        <v>202.383</v>
      </c>
      <c r="D326" s="137">
        <f>D323+D313+D300</f>
        <v>10.5</v>
      </c>
      <c r="E326" s="137">
        <f>E323+E313+E300</f>
        <v>0</v>
      </c>
      <c r="F326" s="138">
        <f>F323+F313+F300</f>
        <v>191.883</v>
      </c>
    </row>
    <row r="327" spans="1:6" ht="15">
      <c r="A327" s="267" t="s">
        <v>30</v>
      </c>
      <c r="B327" s="268"/>
      <c r="C327" s="268"/>
      <c r="D327" s="268"/>
      <c r="E327" s="268"/>
      <c r="F327" s="269"/>
    </row>
    <row r="328" spans="1:6" ht="15">
      <c r="A328" s="116"/>
      <c r="B328" s="139" t="s">
        <v>36</v>
      </c>
      <c r="C328" s="1">
        <f>C329+C334+C338+C340+C345+C347+C350+C354+C360+C364+C369+C371+C374+C376+C378+C380+C383</f>
        <v>489.4770000000001</v>
      </c>
      <c r="D328" s="1">
        <f>D329+D334+D338+D340+D345+D347+D350+D354+D360+D364+D369+D371+D374+D376+D378+D380+D383</f>
        <v>454.7630000000001</v>
      </c>
      <c r="E328" s="1">
        <f>E329+E334+E338+E340+E345+E347+E350+E354+E360+E364+E369+E371+E374+E376+E378+E380+E383</f>
        <v>34.17600000000001</v>
      </c>
      <c r="F328" s="2">
        <f>F329+F334+F338+F340+F345+F347+F350+F354+F360+F364+F369+F371+F374+F376+F378+F380+F383</f>
        <v>77.917</v>
      </c>
    </row>
    <row r="329" spans="1:6" ht="15">
      <c r="A329" s="29" t="s">
        <v>124</v>
      </c>
      <c r="B329" s="157" t="s">
        <v>108</v>
      </c>
      <c r="C329" s="31">
        <f>SUM(C330:C333)</f>
        <v>95.40499999999999</v>
      </c>
      <c r="D329" s="31">
        <f>SUM(D330:D333)</f>
        <v>89.547</v>
      </c>
      <c r="E329" s="31">
        <f>SUM(E330:E333)</f>
        <v>0</v>
      </c>
      <c r="F329" s="32">
        <f>SUM(F330:F333)</f>
        <v>5.846</v>
      </c>
    </row>
    <row r="330" spans="1:6" ht="15">
      <c r="A330" s="34"/>
      <c r="B330" s="158" t="s">
        <v>38</v>
      </c>
      <c r="C330" s="36">
        <v>88.744</v>
      </c>
      <c r="D330" s="36">
        <v>86.41</v>
      </c>
      <c r="E330" s="159"/>
      <c r="F330" s="37">
        <v>2.334</v>
      </c>
    </row>
    <row r="331" spans="1:6" ht="15">
      <c r="A331" s="34"/>
      <c r="B331" s="160" t="s">
        <v>63</v>
      </c>
      <c r="C331" s="36">
        <v>0.431</v>
      </c>
      <c r="D331" s="36">
        <v>0.431</v>
      </c>
      <c r="E331" s="159"/>
      <c r="F331" s="37"/>
    </row>
    <row r="332" spans="1:6" ht="15">
      <c r="A332" s="25"/>
      <c r="B332" s="161" t="s">
        <v>94</v>
      </c>
      <c r="C332" s="27">
        <v>0.871</v>
      </c>
      <c r="D332" s="27"/>
      <c r="E332" s="27"/>
      <c r="F332" s="28">
        <v>0.871</v>
      </c>
    </row>
    <row r="333" spans="1:9" ht="15">
      <c r="A333" s="25"/>
      <c r="B333" s="164" t="s">
        <v>84</v>
      </c>
      <c r="C333" s="27">
        <v>5.359</v>
      </c>
      <c r="D333" s="27">
        <v>2.706</v>
      </c>
      <c r="E333" s="27">
        <v>0</v>
      </c>
      <c r="F333" s="28">
        <v>2.641</v>
      </c>
      <c r="I333" s="20"/>
    </row>
    <row r="334" spans="1:6" ht="15">
      <c r="A334" s="12" t="s">
        <v>125</v>
      </c>
      <c r="B334" s="165" t="s">
        <v>109</v>
      </c>
      <c r="C334" s="14">
        <f>SUM(C335:C337)</f>
        <v>22.416</v>
      </c>
      <c r="D334" s="14">
        <f>SUM(D335:D337)</f>
        <v>1.376</v>
      </c>
      <c r="E334" s="14">
        <f>SUM(E335:E337)</f>
        <v>0.355</v>
      </c>
      <c r="F334" s="15">
        <f>SUM(F335:F337)</f>
        <v>21.395</v>
      </c>
    </row>
    <row r="335" spans="1:6" ht="15">
      <c r="A335" s="29"/>
      <c r="B335" s="160" t="s">
        <v>63</v>
      </c>
      <c r="C335" s="18"/>
      <c r="D335" s="18"/>
      <c r="E335" s="31"/>
      <c r="F335" s="32"/>
    </row>
    <row r="336" spans="1:6" ht="15">
      <c r="A336" s="51"/>
      <c r="B336" s="170" t="s">
        <v>94</v>
      </c>
      <c r="C336" s="52">
        <v>19.058</v>
      </c>
      <c r="D336" s="52">
        <v>0.305</v>
      </c>
      <c r="E336" s="52">
        <v>0.055</v>
      </c>
      <c r="F336" s="53">
        <v>18.808</v>
      </c>
    </row>
    <row r="337" spans="1:6" ht="15">
      <c r="A337" s="43"/>
      <c r="B337" s="242" t="s">
        <v>84</v>
      </c>
      <c r="C337" s="45">
        <v>3.358</v>
      </c>
      <c r="D337" s="45">
        <v>1.071</v>
      </c>
      <c r="E337" s="45">
        <v>0.3</v>
      </c>
      <c r="F337" s="46">
        <v>2.587</v>
      </c>
    </row>
    <row r="338" spans="1:6" ht="15">
      <c r="A338" s="12" t="s">
        <v>126</v>
      </c>
      <c r="B338" s="165" t="s">
        <v>187</v>
      </c>
      <c r="C338" s="14">
        <f>C339</f>
        <v>1.6800000000000002</v>
      </c>
      <c r="D338" s="14">
        <f>D339</f>
        <v>1.6800000000000002</v>
      </c>
      <c r="E338" s="14">
        <f>E339</f>
        <v>0</v>
      </c>
      <c r="F338" s="15">
        <f>F339</f>
        <v>0</v>
      </c>
    </row>
    <row r="339" spans="1:6" ht="15">
      <c r="A339" s="43"/>
      <c r="B339" s="173" t="s">
        <v>63</v>
      </c>
      <c r="C339" s="45">
        <v>1.6800000000000002</v>
      </c>
      <c r="D339" s="45">
        <v>1.6800000000000002</v>
      </c>
      <c r="E339" s="45">
        <v>0</v>
      </c>
      <c r="F339" s="46">
        <v>0</v>
      </c>
    </row>
    <row r="340" spans="1:6" ht="15">
      <c r="A340" s="29" t="s">
        <v>127</v>
      </c>
      <c r="B340" s="64" t="s">
        <v>20</v>
      </c>
      <c r="C340" s="31">
        <f>SUM(C341:C344)</f>
        <v>6.300000000000001</v>
      </c>
      <c r="D340" s="31">
        <f>SUM(D341:D344)</f>
        <v>3.4570000000000003</v>
      </c>
      <c r="E340" s="31">
        <f>SUM(E341:E344)</f>
        <v>0.2</v>
      </c>
      <c r="F340" s="32">
        <f>SUM(F341:F344)</f>
        <v>3.043</v>
      </c>
    </row>
    <row r="341" spans="1:6" ht="15">
      <c r="A341" s="34"/>
      <c r="B341" s="35" t="s">
        <v>38</v>
      </c>
      <c r="C341" s="36">
        <v>2.979</v>
      </c>
      <c r="D341" s="36"/>
      <c r="E341" s="36"/>
      <c r="F341" s="37">
        <v>2.979</v>
      </c>
    </row>
    <row r="342" spans="1:6" ht="15">
      <c r="A342" s="25"/>
      <c r="B342" s="38" t="s">
        <v>63</v>
      </c>
      <c r="C342" s="27">
        <v>3.257</v>
      </c>
      <c r="D342" s="27">
        <v>3.257</v>
      </c>
      <c r="E342" s="27"/>
      <c r="F342" s="28"/>
    </row>
    <row r="343" spans="1:6" ht="15">
      <c r="A343" s="25"/>
      <c r="B343" s="174" t="s">
        <v>84</v>
      </c>
      <c r="C343" s="27">
        <v>0</v>
      </c>
      <c r="D343" s="27">
        <v>0.2</v>
      </c>
      <c r="E343" s="27">
        <v>0.2</v>
      </c>
      <c r="F343" s="28"/>
    </row>
    <row r="344" spans="1:6" ht="15">
      <c r="A344" s="25"/>
      <c r="B344" s="26" t="s">
        <v>33</v>
      </c>
      <c r="C344" s="175">
        <v>0.064</v>
      </c>
      <c r="D344" s="176"/>
      <c r="E344" s="176"/>
      <c r="F344" s="177">
        <v>0.064</v>
      </c>
    </row>
    <row r="345" spans="1:6" ht="15">
      <c r="A345" s="12" t="s">
        <v>128</v>
      </c>
      <c r="B345" s="60" t="s">
        <v>117</v>
      </c>
      <c r="C345" s="14">
        <f>C346</f>
        <v>1.494</v>
      </c>
      <c r="D345" s="14">
        <f>D346</f>
        <v>1.494</v>
      </c>
      <c r="E345" s="14">
        <f>E346</f>
        <v>0</v>
      </c>
      <c r="F345" s="15">
        <f>F346</f>
        <v>0</v>
      </c>
    </row>
    <row r="346" spans="1:6" ht="15">
      <c r="A346" s="43"/>
      <c r="B346" s="243" t="s">
        <v>63</v>
      </c>
      <c r="C346" s="45">
        <v>1.494</v>
      </c>
      <c r="D346" s="45">
        <v>1.494</v>
      </c>
      <c r="E346" s="244"/>
      <c r="F346" s="245"/>
    </row>
    <row r="347" spans="1:6" ht="15">
      <c r="A347" s="29" t="s">
        <v>129</v>
      </c>
      <c r="B347" s="30" t="s">
        <v>110</v>
      </c>
      <c r="C347" s="31">
        <f>SUM(C348:C349)</f>
        <v>11.044</v>
      </c>
      <c r="D347" s="31">
        <f>SUM(D348:D349)</f>
        <v>10.314</v>
      </c>
      <c r="E347" s="31">
        <f>SUM(E348:E349)</f>
        <v>0</v>
      </c>
      <c r="F347" s="32">
        <f>SUM(F348:F349)</f>
        <v>0.73</v>
      </c>
    </row>
    <row r="348" spans="1:6" ht="15">
      <c r="A348" s="178"/>
      <c r="B348" s="131" t="s">
        <v>94</v>
      </c>
      <c r="C348" s="52">
        <v>0.73</v>
      </c>
      <c r="D348" s="52"/>
      <c r="E348" s="52"/>
      <c r="F348" s="53">
        <v>0.73</v>
      </c>
    </row>
    <row r="349" spans="1:6" ht="15">
      <c r="A349" s="43"/>
      <c r="B349" s="44" t="s">
        <v>33</v>
      </c>
      <c r="C349" s="45">
        <v>10.314</v>
      </c>
      <c r="D349" s="45">
        <v>10.314</v>
      </c>
      <c r="E349" s="45"/>
      <c r="F349" s="46">
        <v>0</v>
      </c>
    </row>
    <row r="350" spans="1:6" ht="15">
      <c r="A350" s="12" t="s">
        <v>130</v>
      </c>
      <c r="B350" s="60" t="s">
        <v>111</v>
      </c>
      <c r="C350" s="14">
        <f>SUM(C351:C353)</f>
        <v>31.444000000000003</v>
      </c>
      <c r="D350" s="14">
        <f>SUM(D351:D353)</f>
        <v>30.368000000000002</v>
      </c>
      <c r="E350" s="14">
        <f>SUM(E351:E353)</f>
        <v>0</v>
      </c>
      <c r="F350" s="15">
        <f>SUM(F351:F353)</f>
        <v>0</v>
      </c>
    </row>
    <row r="351" spans="1:8" ht="15">
      <c r="A351" s="34"/>
      <c r="B351" s="47" t="s">
        <v>38</v>
      </c>
      <c r="C351" s="100">
        <v>25</v>
      </c>
      <c r="D351" s="100">
        <v>25</v>
      </c>
      <c r="E351" s="100"/>
      <c r="F351" s="101"/>
      <c r="H351" s="20"/>
    </row>
    <row r="352" spans="1:8" ht="15">
      <c r="A352" s="34"/>
      <c r="B352" s="105" t="s">
        <v>63</v>
      </c>
      <c r="C352" s="36">
        <v>1.414</v>
      </c>
      <c r="D352" s="36">
        <v>1.414</v>
      </c>
      <c r="E352" s="36"/>
      <c r="F352" s="37"/>
      <c r="H352" s="20"/>
    </row>
    <row r="353" spans="1:8" ht="15">
      <c r="A353" s="43"/>
      <c r="B353" s="113" t="s">
        <v>84</v>
      </c>
      <c r="C353" s="45">
        <v>5.03</v>
      </c>
      <c r="D353" s="45">
        <v>3.954</v>
      </c>
      <c r="E353" s="45">
        <v>0</v>
      </c>
      <c r="F353" s="46">
        <v>0</v>
      </c>
      <c r="G353" s="20"/>
      <c r="H353" s="20"/>
    </row>
    <row r="354" spans="1:6" ht="15">
      <c r="A354" s="29" t="s">
        <v>131</v>
      </c>
      <c r="B354" s="64" t="s">
        <v>112</v>
      </c>
      <c r="C354" s="31">
        <f>SUM(C355:C359)</f>
        <v>226.20800000000003</v>
      </c>
      <c r="D354" s="31">
        <f>SUM(D355:D359)</f>
        <v>239.14200000000002</v>
      </c>
      <c r="E354" s="31">
        <f>SUM(E355:E359)</f>
        <v>31.951000000000004</v>
      </c>
      <c r="F354" s="32">
        <f>SUM(F355:F359)</f>
        <v>28.932</v>
      </c>
    </row>
    <row r="355" spans="1:6" ht="15">
      <c r="A355" s="34"/>
      <c r="B355" s="35" t="s">
        <v>38</v>
      </c>
      <c r="C355" s="36">
        <v>3.876</v>
      </c>
      <c r="D355" s="36">
        <v>13.572</v>
      </c>
      <c r="E355" s="36">
        <v>9.696</v>
      </c>
      <c r="F355" s="37"/>
    </row>
    <row r="356" spans="1:10" ht="15">
      <c r="A356" s="34"/>
      <c r="B356" s="38" t="s">
        <v>63</v>
      </c>
      <c r="C356" s="36">
        <v>143.452</v>
      </c>
      <c r="D356" s="36">
        <v>157.572</v>
      </c>
      <c r="E356" s="36">
        <v>14.120000000000005</v>
      </c>
      <c r="F356" s="37"/>
      <c r="G356" s="20"/>
      <c r="H356" s="20"/>
      <c r="J356" s="20"/>
    </row>
    <row r="357" spans="1:11" ht="15">
      <c r="A357" s="34"/>
      <c r="B357" s="41" t="s">
        <v>94</v>
      </c>
      <c r="C357" s="36">
        <v>22.503</v>
      </c>
      <c r="D357" s="36">
        <v>13.525</v>
      </c>
      <c r="E357" s="36">
        <v>0.155</v>
      </c>
      <c r="F357" s="37">
        <v>9.133</v>
      </c>
      <c r="G357" s="20"/>
      <c r="H357" s="181"/>
      <c r="I357" s="20"/>
      <c r="K357" s="20"/>
    </row>
    <row r="358" spans="1:11" ht="15">
      <c r="A358" s="34"/>
      <c r="B358" s="42" t="s">
        <v>84</v>
      </c>
      <c r="C358" s="36">
        <v>38.162</v>
      </c>
      <c r="D358" s="36">
        <v>36.257999999999996</v>
      </c>
      <c r="E358" s="36">
        <v>7.9799999999999995</v>
      </c>
      <c r="F358" s="37">
        <v>19.799</v>
      </c>
      <c r="G358" s="20"/>
      <c r="H358" s="20"/>
      <c r="I358" s="20"/>
      <c r="J358" s="20"/>
      <c r="K358" s="20"/>
    </row>
    <row r="359" spans="1:11" ht="15">
      <c r="A359" s="25"/>
      <c r="B359" s="26" t="s">
        <v>33</v>
      </c>
      <c r="C359" s="27">
        <v>18.215</v>
      </c>
      <c r="D359" s="27">
        <v>18.215</v>
      </c>
      <c r="E359" s="27"/>
      <c r="F359" s="28">
        <v>0</v>
      </c>
      <c r="G359" s="20"/>
      <c r="I359" s="20"/>
      <c r="J359" s="20"/>
      <c r="K359" s="20"/>
    </row>
    <row r="360" spans="1:6" ht="15">
      <c r="A360" s="12" t="s">
        <v>132</v>
      </c>
      <c r="B360" s="13" t="s">
        <v>113</v>
      </c>
      <c r="C360" s="14">
        <f>SUM(C361:C363)</f>
        <v>17.221</v>
      </c>
      <c r="D360" s="14">
        <f>SUM(D361:D363)</f>
        <v>18.491</v>
      </c>
      <c r="E360" s="14">
        <f>SUM(E361:E363)</f>
        <v>1.27</v>
      </c>
      <c r="F360" s="15">
        <f>SUM(F361:F363)</f>
        <v>0</v>
      </c>
    </row>
    <row r="361" spans="1:8" ht="15">
      <c r="A361" s="34"/>
      <c r="B361" s="35" t="s">
        <v>38</v>
      </c>
      <c r="C361" s="100">
        <v>4.818</v>
      </c>
      <c r="D361" s="100">
        <v>5.368</v>
      </c>
      <c r="E361" s="100">
        <v>0.55</v>
      </c>
      <c r="F361" s="101"/>
      <c r="H361" s="20"/>
    </row>
    <row r="362" spans="1:6" ht="15">
      <c r="A362" s="34"/>
      <c r="B362" s="38" t="s">
        <v>63</v>
      </c>
      <c r="C362" s="36">
        <v>5.452999999999999</v>
      </c>
      <c r="D362" s="36">
        <v>5.452999999999999</v>
      </c>
      <c r="E362" s="36">
        <v>0</v>
      </c>
      <c r="F362" s="37">
        <v>0</v>
      </c>
    </row>
    <row r="363" spans="1:8" ht="15">
      <c r="A363" s="43"/>
      <c r="B363" s="67" t="s">
        <v>84</v>
      </c>
      <c r="C363" s="45">
        <v>6.95</v>
      </c>
      <c r="D363" s="45">
        <v>7.67</v>
      </c>
      <c r="E363" s="45">
        <v>0.72</v>
      </c>
      <c r="F363" s="46">
        <v>0</v>
      </c>
      <c r="G363" s="20"/>
      <c r="H363" s="20"/>
    </row>
    <row r="364" spans="1:6" ht="15">
      <c r="A364" s="29" t="s">
        <v>133</v>
      </c>
      <c r="B364" s="64" t="s">
        <v>62</v>
      </c>
      <c r="C364" s="31">
        <f>SUM(C365:C368)</f>
        <v>17.294</v>
      </c>
      <c r="D364" s="31">
        <f>SUM(D365:D368)</f>
        <v>16.369</v>
      </c>
      <c r="E364" s="31">
        <f>SUM(E365:E368)</f>
        <v>0</v>
      </c>
      <c r="F364" s="32">
        <f>SUM(F365:F368)</f>
        <v>0.925</v>
      </c>
    </row>
    <row r="365" spans="1:6" ht="15">
      <c r="A365" s="34"/>
      <c r="B365" s="38" t="s">
        <v>63</v>
      </c>
      <c r="C365" s="36">
        <v>4.145</v>
      </c>
      <c r="D365" s="36">
        <v>4.145</v>
      </c>
      <c r="E365" s="36">
        <v>0</v>
      </c>
      <c r="F365" s="37">
        <v>0</v>
      </c>
    </row>
    <row r="366" spans="1:6" ht="15">
      <c r="A366" s="129"/>
      <c r="B366" s="41" t="s">
        <v>94</v>
      </c>
      <c r="C366" s="36">
        <v>0.925</v>
      </c>
      <c r="D366" s="36"/>
      <c r="E366" s="36"/>
      <c r="F366" s="37">
        <v>0.925</v>
      </c>
    </row>
    <row r="367" spans="1:7" ht="15">
      <c r="A367" s="34"/>
      <c r="B367" s="42" t="s">
        <v>84</v>
      </c>
      <c r="C367" s="36">
        <v>5.465</v>
      </c>
      <c r="D367" s="36">
        <v>5.465</v>
      </c>
      <c r="E367" s="36">
        <v>0</v>
      </c>
      <c r="F367" s="37">
        <v>0</v>
      </c>
      <c r="G367" s="20"/>
    </row>
    <row r="368" spans="1:6" ht="15">
      <c r="A368" s="25"/>
      <c r="B368" s="26" t="s">
        <v>33</v>
      </c>
      <c r="C368" s="27">
        <v>6.759</v>
      </c>
      <c r="D368" s="27">
        <v>6.759</v>
      </c>
      <c r="E368" s="27"/>
      <c r="F368" s="28">
        <v>0</v>
      </c>
    </row>
    <row r="369" spans="1:6" ht="15">
      <c r="A369" s="12" t="s">
        <v>134</v>
      </c>
      <c r="B369" s="60" t="s">
        <v>114</v>
      </c>
      <c r="C369" s="14">
        <f>C370</f>
        <v>5.179</v>
      </c>
      <c r="D369" s="14">
        <f>D370</f>
        <v>0.698</v>
      </c>
      <c r="E369" s="14">
        <f>E370</f>
        <v>0</v>
      </c>
      <c r="F369" s="15">
        <f>F370</f>
        <v>4.681</v>
      </c>
    </row>
    <row r="370" spans="1:7" ht="15">
      <c r="A370" s="43"/>
      <c r="B370" s="109" t="s">
        <v>73</v>
      </c>
      <c r="C370" s="45">
        <v>5.179</v>
      </c>
      <c r="D370" s="45">
        <v>0.698</v>
      </c>
      <c r="E370" s="45">
        <v>0</v>
      </c>
      <c r="F370" s="46">
        <v>4.681</v>
      </c>
      <c r="G370" s="20"/>
    </row>
    <row r="371" spans="1:6" ht="15">
      <c r="A371" s="29" t="s">
        <v>135</v>
      </c>
      <c r="B371" s="64" t="s">
        <v>9</v>
      </c>
      <c r="C371" s="31">
        <f>SUM(C372:C373)</f>
        <v>1.713</v>
      </c>
      <c r="D371" s="31">
        <f>SUM(D372:D373)</f>
        <v>0.593</v>
      </c>
      <c r="E371" s="31">
        <f>SUM(E372:E373)</f>
        <v>0</v>
      </c>
      <c r="F371" s="32">
        <f>SUM(F372:F373)</f>
        <v>1.12</v>
      </c>
    </row>
    <row r="372" spans="1:6" ht="15">
      <c r="A372" s="25"/>
      <c r="B372" s="183" t="s">
        <v>63</v>
      </c>
      <c r="C372" s="27">
        <v>0.593</v>
      </c>
      <c r="D372" s="27">
        <v>0.593</v>
      </c>
      <c r="E372" s="184"/>
      <c r="F372" s="185"/>
    </row>
    <row r="373" spans="1:6" ht="15">
      <c r="A373" s="43"/>
      <c r="B373" s="143" t="s">
        <v>94</v>
      </c>
      <c r="C373" s="45">
        <v>1.12</v>
      </c>
      <c r="D373" s="45"/>
      <c r="E373" s="45"/>
      <c r="F373" s="46">
        <v>1.12</v>
      </c>
    </row>
    <row r="374" spans="1:6" ht="15">
      <c r="A374" s="12" t="s">
        <v>136</v>
      </c>
      <c r="B374" s="60" t="s">
        <v>115</v>
      </c>
      <c r="C374" s="14">
        <f>C375</f>
        <v>9.344</v>
      </c>
      <c r="D374" s="14">
        <f>D375</f>
        <v>0</v>
      </c>
      <c r="E374" s="14">
        <f>E375</f>
        <v>0</v>
      </c>
      <c r="F374" s="15">
        <f>F375</f>
        <v>9.344</v>
      </c>
    </row>
    <row r="375" spans="1:6" ht="15">
      <c r="A375" s="43"/>
      <c r="B375" s="187" t="s">
        <v>63</v>
      </c>
      <c r="C375" s="45">
        <v>9.344</v>
      </c>
      <c r="D375" s="45"/>
      <c r="E375" s="188"/>
      <c r="F375" s="46">
        <v>9.344</v>
      </c>
    </row>
    <row r="376" spans="1:6" ht="15">
      <c r="A376" s="29" t="s">
        <v>137</v>
      </c>
      <c r="B376" s="30" t="s">
        <v>116</v>
      </c>
      <c r="C376" s="31">
        <f>C377</f>
        <v>2.184</v>
      </c>
      <c r="D376" s="31">
        <f>D377</f>
        <v>2.184</v>
      </c>
      <c r="E376" s="31">
        <f>E377</f>
        <v>0</v>
      </c>
      <c r="F376" s="32">
        <f>F377</f>
        <v>0</v>
      </c>
    </row>
    <row r="377" spans="1:6" ht="15">
      <c r="A377" s="43"/>
      <c r="B377" s="189" t="s">
        <v>63</v>
      </c>
      <c r="C377" s="45">
        <v>2.184</v>
      </c>
      <c r="D377" s="45">
        <v>2.184</v>
      </c>
      <c r="E377" s="45"/>
      <c r="F377" s="46"/>
    </row>
    <row r="378" spans="1:6" ht="15">
      <c r="A378" s="29" t="s">
        <v>138</v>
      </c>
      <c r="B378" s="30" t="s">
        <v>188</v>
      </c>
      <c r="C378" s="31">
        <f>C379</f>
        <v>2.1</v>
      </c>
      <c r="D378" s="31">
        <f>D379</f>
        <v>2.5</v>
      </c>
      <c r="E378" s="31">
        <f>E379</f>
        <v>0.4</v>
      </c>
      <c r="F378" s="32">
        <f>F379</f>
        <v>0</v>
      </c>
    </row>
    <row r="379" spans="1:6" ht="15">
      <c r="A379" s="43"/>
      <c r="B379" s="189" t="s">
        <v>63</v>
      </c>
      <c r="C379" s="45">
        <v>2.1</v>
      </c>
      <c r="D379" s="45">
        <v>2.5</v>
      </c>
      <c r="E379" s="45">
        <v>0.4</v>
      </c>
      <c r="F379" s="46"/>
    </row>
    <row r="380" spans="1:6" ht="15">
      <c r="A380" s="12" t="s">
        <v>139</v>
      </c>
      <c r="B380" s="190" t="s">
        <v>189</v>
      </c>
      <c r="C380" s="14">
        <f>SUM(C381:C382)</f>
        <v>4.224</v>
      </c>
      <c r="D380" s="14">
        <f>SUM(D381:D382)</f>
        <v>3.473</v>
      </c>
      <c r="E380" s="14">
        <f>SUM(E381:E382)</f>
        <v>0</v>
      </c>
      <c r="F380" s="15">
        <f>SUM(F381:F382)</f>
        <v>0.751</v>
      </c>
    </row>
    <row r="381" spans="1:6" ht="15">
      <c r="A381" s="178"/>
      <c r="B381" s="191" t="s">
        <v>94</v>
      </c>
      <c r="C381" s="52">
        <v>0.751</v>
      </c>
      <c r="D381" s="52"/>
      <c r="E381" s="52"/>
      <c r="F381" s="53">
        <v>0.751</v>
      </c>
    </row>
    <row r="382" spans="1:6" ht="15">
      <c r="A382" s="43"/>
      <c r="B382" s="194" t="s">
        <v>33</v>
      </c>
      <c r="C382" s="45">
        <v>3.473</v>
      </c>
      <c r="D382" s="45">
        <v>3.473</v>
      </c>
      <c r="E382" s="45"/>
      <c r="F382" s="46">
        <v>0</v>
      </c>
    </row>
    <row r="383" spans="1:6" ht="15">
      <c r="A383" s="70" t="s">
        <v>140</v>
      </c>
      <c r="B383" s="71" t="s">
        <v>71</v>
      </c>
      <c r="C383" s="72">
        <f>SUM(C384:C386)</f>
        <v>34.227000000000004</v>
      </c>
      <c r="D383" s="72">
        <f>SUM(D384:D386)</f>
        <v>33.077</v>
      </c>
      <c r="E383" s="72">
        <f>SUM(E384:E386)</f>
        <v>0</v>
      </c>
      <c r="F383" s="73">
        <f>SUM(F384:F386)</f>
        <v>1.15</v>
      </c>
    </row>
    <row r="384" spans="1:6" ht="15">
      <c r="A384" s="34"/>
      <c r="B384" s="195" t="s">
        <v>63</v>
      </c>
      <c r="C384" s="36">
        <v>1.231</v>
      </c>
      <c r="D384" s="36">
        <v>1.231</v>
      </c>
      <c r="E384" s="36"/>
      <c r="F384" s="37"/>
    </row>
    <row r="385" spans="1:6" ht="15">
      <c r="A385" s="34"/>
      <c r="B385" s="145" t="s">
        <v>84</v>
      </c>
      <c r="C385" s="36">
        <v>1.15</v>
      </c>
      <c r="D385" s="36">
        <v>0</v>
      </c>
      <c r="E385" s="36">
        <v>0</v>
      </c>
      <c r="F385" s="37">
        <v>1.15</v>
      </c>
    </row>
    <row r="386" spans="1:6" ht="15">
      <c r="A386" s="9"/>
      <c r="B386" s="196" t="s">
        <v>33</v>
      </c>
      <c r="C386" s="127">
        <v>31.846</v>
      </c>
      <c r="D386" s="127">
        <v>31.846</v>
      </c>
      <c r="E386" s="127"/>
      <c r="F386" s="128">
        <v>0</v>
      </c>
    </row>
    <row r="387" spans="1:6" ht="15">
      <c r="A387" s="200"/>
      <c r="B387" s="201" t="s">
        <v>65</v>
      </c>
      <c r="C387" s="202">
        <f aca="true" t="shared" si="1" ref="C387:F388">C388</f>
        <v>0.125</v>
      </c>
      <c r="D387" s="202">
        <f t="shared" si="1"/>
        <v>0</v>
      </c>
      <c r="E387" s="202">
        <f t="shared" si="1"/>
        <v>0</v>
      </c>
      <c r="F387" s="203">
        <f t="shared" si="1"/>
        <v>0.125</v>
      </c>
    </row>
    <row r="388" spans="1:6" ht="15">
      <c r="A388" s="34" t="s">
        <v>124</v>
      </c>
      <c r="B388" s="134" t="s">
        <v>61</v>
      </c>
      <c r="C388" s="98">
        <f t="shared" si="1"/>
        <v>0.125</v>
      </c>
      <c r="D388" s="98">
        <f t="shared" si="1"/>
        <v>0</v>
      </c>
      <c r="E388" s="98">
        <f t="shared" si="1"/>
        <v>0</v>
      </c>
      <c r="F388" s="99">
        <f t="shared" si="1"/>
        <v>0.125</v>
      </c>
    </row>
    <row r="389" spans="1:6" ht="15">
      <c r="A389" s="34"/>
      <c r="B389" s="47" t="s">
        <v>38</v>
      </c>
      <c r="C389" s="36">
        <v>0.125</v>
      </c>
      <c r="D389" s="36"/>
      <c r="E389" s="36"/>
      <c r="F389" s="37">
        <v>0.125</v>
      </c>
    </row>
    <row r="390" spans="1:6" ht="15">
      <c r="A390" s="246"/>
      <c r="B390" s="247" t="s">
        <v>37</v>
      </c>
      <c r="C390" s="248">
        <f>C387+C328</f>
        <v>489.6020000000001</v>
      </c>
      <c r="D390" s="248">
        <f>D387+D328</f>
        <v>454.7630000000001</v>
      </c>
      <c r="E390" s="248">
        <f>E387+E328</f>
        <v>34.17600000000001</v>
      </c>
      <c r="F390" s="274">
        <f>F387+F328</f>
        <v>78.042</v>
      </c>
    </row>
    <row r="391" spans="1:6" ht="15">
      <c r="A391" s="262" t="s">
        <v>31</v>
      </c>
      <c r="B391" s="263"/>
      <c r="C391" s="263"/>
      <c r="D391" s="263"/>
      <c r="E391" s="263"/>
      <c r="F391" s="264"/>
    </row>
    <row r="392" spans="1:6" ht="15">
      <c r="A392" s="200"/>
      <c r="B392" s="201" t="s">
        <v>35</v>
      </c>
      <c r="C392" s="202">
        <f>C393+C395+C397+C399+C402+C404+C406</f>
        <v>105.452</v>
      </c>
      <c r="D392" s="202">
        <f>D393+D395+D397+D399+D402+D404+D406</f>
        <v>37.9</v>
      </c>
      <c r="E392" s="202">
        <f>E393+E395+E397+E399+E402+E404+E406</f>
        <v>0</v>
      </c>
      <c r="F392" s="203">
        <f>F393+F395+F397+F399+F402+F404+F406</f>
        <v>67.552</v>
      </c>
    </row>
    <row r="393" spans="1:6" s="208" customFormat="1" ht="15">
      <c r="A393" s="204" t="s">
        <v>124</v>
      </c>
      <c r="B393" s="205" t="s">
        <v>193</v>
      </c>
      <c r="C393" s="206">
        <f>C394</f>
        <v>0.772</v>
      </c>
      <c r="D393" s="206">
        <f>D394</f>
        <v>0</v>
      </c>
      <c r="E393" s="206">
        <f>E394</f>
        <v>0</v>
      </c>
      <c r="F393" s="207">
        <f>F394</f>
        <v>0.772</v>
      </c>
    </row>
    <row r="394" spans="1:6" s="208" customFormat="1" ht="15">
      <c r="A394" s="209"/>
      <c r="B394" s="210" t="s">
        <v>84</v>
      </c>
      <c r="C394" s="68">
        <v>0.772</v>
      </c>
      <c r="D394" s="68">
        <v>0</v>
      </c>
      <c r="E394" s="68">
        <v>0</v>
      </c>
      <c r="F394" s="69">
        <v>0.772</v>
      </c>
    </row>
    <row r="395" spans="1:6" s="208" customFormat="1" ht="15">
      <c r="A395" s="204" t="s">
        <v>125</v>
      </c>
      <c r="B395" s="205" t="s">
        <v>21</v>
      </c>
      <c r="C395" s="206">
        <f>C396</f>
        <v>2.5</v>
      </c>
      <c r="D395" s="206">
        <f>D396</f>
        <v>2.5</v>
      </c>
      <c r="E395" s="206">
        <f>E396</f>
        <v>0</v>
      </c>
      <c r="F395" s="207">
        <f>F396</f>
        <v>0</v>
      </c>
    </row>
    <row r="396" spans="1:6" s="208" customFormat="1" ht="15">
      <c r="A396" s="209"/>
      <c r="B396" s="210" t="s">
        <v>33</v>
      </c>
      <c r="C396" s="68">
        <v>2.5</v>
      </c>
      <c r="D396" s="68">
        <v>2.5</v>
      </c>
      <c r="E396" s="68"/>
      <c r="F396" s="69">
        <v>0</v>
      </c>
    </row>
    <row r="397" spans="1:6" ht="15">
      <c r="A397" s="29" t="s">
        <v>126</v>
      </c>
      <c r="B397" s="211" t="s">
        <v>69</v>
      </c>
      <c r="C397" s="31">
        <f>C398</f>
        <v>0.06</v>
      </c>
      <c r="D397" s="31">
        <f>D398</f>
        <v>0</v>
      </c>
      <c r="E397" s="31">
        <f>E398</f>
        <v>0</v>
      </c>
      <c r="F397" s="32">
        <f>F398</f>
        <v>0.06</v>
      </c>
    </row>
    <row r="398" spans="1:7" ht="15">
      <c r="A398" s="34"/>
      <c r="B398" s="195" t="s">
        <v>63</v>
      </c>
      <c r="C398" s="36">
        <v>0.06</v>
      </c>
      <c r="D398" s="36"/>
      <c r="E398" s="36"/>
      <c r="F398" s="37">
        <v>0.06</v>
      </c>
      <c r="G398" s="20"/>
    </row>
    <row r="399" spans="1:7" ht="15">
      <c r="A399" s="204" t="s">
        <v>127</v>
      </c>
      <c r="B399" s="205" t="s">
        <v>22</v>
      </c>
      <c r="C399" s="206">
        <f>SUM(C400:C401)</f>
        <v>98.71</v>
      </c>
      <c r="D399" s="206">
        <f>SUM(D400:D401)</f>
        <v>34.5</v>
      </c>
      <c r="E399" s="206">
        <f>SUM(E400:E401)</f>
        <v>0</v>
      </c>
      <c r="F399" s="207">
        <f>SUM(F400:F401)</f>
        <v>64.21000000000001</v>
      </c>
      <c r="G399" s="20"/>
    </row>
    <row r="400" spans="1:7" ht="15">
      <c r="A400" s="212"/>
      <c r="B400" s="213" t="s">
        <v>84</v>
      </c>
      <c r="C400" s="214">
        <v>65.50999999999999</v>
      </c>
      <c r="D400" s="214">
        <v>1.3</v>
      </c>
      <c r="E400" s="214">
        <v>0</v>
      </c>
      <c r="F400" s="215">
        <v>64.21000000000001</v>
      </c>
      <c r="G400" s="20"/>
    </row>
    <row r="401" spans="1:7" ht="15">
      <c r="A401" s="209"/>
      <c r="B401" s="210" t="s">
        <v>33</v>
      </c>
      <c r="C401" s="68">
        <v>33.2</v>
      </c>
      <c r="D401" s="68">
        <v>33.2</v>
      </c>
      <c r="E401" s="68"/>
      <c r="F401" s="69">
        <v>0</v>
      </c>
      <c r="G401" s="20"/>
    </row>
    <row r="402" spans="1:7" s="5" customFormat="1" ht="15">
      <c r="A402" s="204" t="s">
        <v>128</v>
      </c>
      <c r="B402" s="205" t="s">
        <v>23</v>
      </c>
      <c r="C402" s="206">
        <f>C403</f>
        <v>0.9</v>
      </c>
      <c r="D402" s="206">
        <f>D403</f>
        <v>0.9</v>
      </c>
      <c r="E402" s="206">
        <f>E403</f>
        <v>0</v>
      </c>
      <c r="F402" s="207">
        <f>F403</f>
        <v>0</v>
      </c>
      <c r="G402" s="110"/>
    </row>
    <row r="403" spans="1:7" ht="15">
      <c r="A403" s="209"/>
      <c r="B403" s="210" t="s">
        <v>33</v>
      </c>
      <c r="C403" s="68">
        <v>0.9</v>
      </c>
      <c r="D403" s="68">
        <v>0.9</v>
      </c>
      <c r="E403" s="68"/>
      <c r="F403" s="69"/>
      <c r="G403" s="20"/>
    </row>
    <row r="404" spans="1:6" ht="15">
      <c r="A404" s="12" t="s">
        <v>129</v>
      </c>
      <c r="B404" s="221" t="s">
        <v>44</v>
      </c>
      <c r="C404" s="14">
        <f>C405</f>
        <v>0.01</v>
      </c>
      <c r="D404" s="14">
        <f>D405</f>
        <v>0</v>
      </c>
      <c r="E404" s="14">
        <f>E405</f>
        <v>0</v>
      </c>
      <c r="F404" s="15">
        <f>F405</f>
        <v>0.01</v>
      </c>
    </row>
    <row r="405" spans="1:6" s="5" customFormat="1" ht="15">
      <c r="A405" s="43"/>
      <c r="B405" s="189" t="s">
        <v>63</v>
      </c>
      <c r="C405" s="45">
        <v>0.01</v>
      </c>
      <c r="D405" s="45"/>
      <c r="E405" s="45"/>
      <c r="F405" s="46">
        <v>0.01</v>
      </c>
    </row>
    <row r="406" spans="1:6" s="5" customFormat="1" ht="15">
      <c r="A406" s="204" t="s">
        <v>130</v>
      </c>
      <c r="B406" s="205" t="s">
        <v>194</v>
      </c>
      <c r="C406" s="206">
        <f>C407</f>
        <v>2.5</v>
      </c>
      <c r="D406" s="206">
        <f>D407</f>
        <v>0</v>
      </c>
      <c r="E406" s="206">
        <f>E407</f>
        <v>0</v>
      </c>
      <c r="F406" s="207">
        <f>F407</f>
        <v>2.5</v>
      </c>
    </row>
    <row r="407" spans="1:6" s="5" customFormat="1" ht="15">
      <c r="A407" s="209"/>
      <c r="B407" s="210" t="s">
        <v>33</v>
      </c>
      <c r="C407" s="68">
        <v>2.5</v>
      </c>
      <c r="D407" s="68"/>
      <c r="E407" s="68"/>
      <c r="F407" s="69">
        <v>2.5</v>
      </c>
    </row>
    <row r="408" spans="1:6" ht="15">
      <c r="A408" s="200"/>
      <c r="B408" s="201" t="s">
        <v>65</v>
      </c>
      <c r="C408" s="202">
        <f>C409+C411</f>
        <v>1.9</v>
      </c>
      <c r="D408" s="202">
        <f>D409+D411</f>
        <v>0</v>
      </c>
      <c r="E408" s="202">
        <f>E409+E411</f>
        <v>0</v>
      </c>
      <c r="F408" s="203">
        <f>F409+F411</f>
        <v>1.9</v>
      </c>
    </row>
    <row r="409" spans="1:6" ht="15">
      <c r="A409" s="12" t="s">
        <v>124</v>
      </c>
      <c r="B409" s="190" t="s">
        <v>93</v>
      </c>
      <c r="C409" s="14">
        <f>C410</f>
        <v>0.7</v>
      </c>
      <c r="D409" s="14">
        <f>D410</f>
        <v>0</v>
      </c>
      <c r="E409" s="14">
        <f>E410</f>
        <v>0</v>
      </c>
      <c r="F409" s="15">
        <f>F410</f>
        <v>0.7</v>
      </c>
    </row>
    <row r="410" spans="1:6" ht="15">
      <c r="A410" s="43"/>
      <c r="B410" s="75" t="s">
        <v>33</v>
      </c>
      <c r="C410" s="45">
        <v>0.7</v>
      </c>
      <c r="D410" s="45"/>
      <c r="E410" s="45"/>
      <c r="F410" s="46">
        <v>0.7</v>
      </c>
    </row>
    <row r="411" spans="1:6" ht="15">
      <c r="A411" s="12" t="s">
        <v>125</v>
      </c>
      <c r="B411" s="190" t="s">
        <v>195</v>
      </c>
      <c r="C411" s="14">
        <f>C412</f>
        <v>1.2</v>
      </c>
      <c r="D411" s="14">
        <f>D412</f>
        <v>0</v>
      </c>
      <c r="E411" s="14">
        <f>E412</f>
        <v>0</v>
      </c>
      <c r="F411" s="15">
        <f>F412</f>
        <v>1.2</v>
      </c>
    </row>
    <row r="412" spans="1:6" ht="15.75" thickBot="1">
      <c r="A412" s="43"/>
      <c r="B412" s="75" t="s">
        <v>33</v>
      </c>
      <c r="C412" s="45">
        <v>1.2</v>
      </c>
      <c r="D412" s="45"/>
      <c r="E412" s="45"/>
      <c r="F412" s="46">
        <v>1.2</v>
      </c>
    </row>
    <row r="413" spans="1:6" ht="15.75" thickBot="1">
      <c r="A413" s="135"/>
      <c r="B413" s="136" t="s">
        <v>37</v>
      </c>
      <c r="C413" s="137">
        <f>C408+C392</f>
        <v>107.352</v>
      </c>
      <c r="D413" s="137">
        <f>D408+D392</f>
        <v>37.9</v>
      </c>
      <c r="E413" s="137">
        <f>E408+E392</f>
        <v>0</v>
      </c>
      <c r="F413" s="138">
        <f>F408+F392</f>
        <v>69.45200000000001</v>
      </c>
    </row>
    <row r="414" spans="1:6" ht="15.75" thickBot="1">
      <c r="A414" s="275"/>
      <c r="B414" s="276" t="s">
        <v>32</v>
      </c>
      <c r="C414" s="277">
        <f>C413+C390+C326+C298</f>
        <v>8705.515</v>
      </c>
      <c r="D414" s="277">
        <f>D413+D390+D326+D298</f>
        <v>4922.665999999999</v>
      </c>
      <c r="E414" s="277">
        <f>E413+E390+E326+E298</f>
        <v>693.5770000000001</v>
      </c>
      <c r="F414" s="278">
        <f>F413+F390+F326+F298</f>
        <v>4620.091000000001</v>
      </c>
    </row>
    <row r="415" spans="1:6" ht="15">
      <c r="A415" s="232"/>
      <c r="B415" s="232"/>
      <c r="C415" s="233"/>
      <c r="D415" s="233"/>
      <c r="E415" s="232"/>
      <c r="F415" s="233"/>
    </row>
    <row r="416" spans="1:6" ht="15">
      <c r="A416" s="232"/>
      <c r="B416" s="232"/>
      <c r="C416" s="233"/>
      <c r="D416" s="233"/>
      <c r="E416" s="232"/>
      <c r="F416" s="233"/>
    </row>
    <row r="417" ht="16.5" customHeight="1">
      <c r="B417" s="4" t="s">
        <v>99</v>
      </c>
    </row>
    <row r="418" ht="15">
      <c r="B418" s="4" t="s">
        <v>100</v>
      </c>
    </row>
    <row r="419" spans="2:7" ht="15">
      <c r="B419" s="234" t="s">
        <v>186</v>
      </c>
      <c r="D419" s="260"/>
      <c r="E419" s="260"/>
      <c r="F419" s="260"/>
      <c r="G419" s="260"/>
    </row>
  </sheetData>
  <sheetProtection/>
  <mergeCells count="16">
    <mergeCell ref="D419:G419"/>
    <mergeCell ref="A1:F1"/>
    <mergeCell ref="A391:F391"/>
    <mergeCell ref="A3:F3"/>
    <mergeCell ref="A4:F4"/>
    <mergeCell ref="A5:F5"/>
    <mergeCell ref="A6:F6"/>
    <mergeCell ref="A327:F327"/>
    <mergeCell ref="A299:F299"/>
    <mergeCell ref="C8:C9"/>
    <mergeCell ref="F8:F9"/>
    <mergeCell ref="A11:F11"/>
    <mergeCell ref="A8:A9"/>
    <mergeCell ref="B8:B9"/>
    <mergeCell ref="D8:D9"/>
    <mergeCell ref="E8:E9"/>
  </mergeCells>
  <printOptions/>
  <pageMargins left="0.9448818897637796" right="0.35433070866141736" top="0.7874015748031497" bottom="0.6692913385826772" header="0.5118110236220472" footer="0.5118110236220472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6"/>
  <sheetViews>
    <sheetView zoomScalePageLayoutView="0" workbookViewId="0" topLeftCell="A346">
      <selection activeCell="C408" sqref="C350:C408"/>
    </sheetView>
  </sheetViews>
  <sheetFormatPr defaultColWidth="9.140625" defaultRowHeight="12.75"/>
  <cols>
    <col min="1" max="1" width="5.57421875" style="5" customWidth="1"/>
    <col min="2" max="2" width="28.421875" style="4" customWidth="1"/>
    <col min="3" max="3" width="15.00390625" style="4" customWidth="1"/>
    <col min="4" max="4" width="12.8515625" style="4" customWidth="1"/>
    <col min="5" max="6" width="14.57421875" style="4" customWidth="1"/>
    <col min="7" max="16384" width="9.140625" style="4" customWidth="1"/>
  </cols>
  <sheetData>
    <row r="1" spans="1:6" ht="15">
      <c r="A1" s="261" t="s">
        <v>101</v>
      </c>
      <c r="B1" s="261"/>
      <c r="C1" s="261"/>
      <c r="D1" s="261"/>
      <c r="E1" s="261"/>
      <c r="F1" s="261"/>
    </row>
    <row r="3" spans="1:6" ht="15">
      <c r="A3" s="265" t="s">
        <v>0</v>
      </c>
      <c r="B3" s="265"/>
      <c r="C3" s="265"/>
      <c r="D3" s="265"/>
      <c r="E3" s="265"/>
      <c r="F3" s="265"/>
    </row>
    <row r="4" spans="1:6" ht="15">
      <c r="A4" s="266" t="s">
        <v>1</v>
      </c>
      <c r="B4" s="266"/>
      <c r="C4" s="266"/>
      <c r="D4" s="266"/>
      <c r="E4" s="266"/>
      <c r="F4" s="266"/>
    </row>
    <row r="5" spans="1:6" ht="15">
      <c r="A5" s="266" t="s">
        <v>178</v>
      </c>
      <c r="B5" s="266"/>
      <c r="C5" s="266"/>
      <c r="D5" s="266"/>
      <c r="E5" s="266"/>
      <c r="F5" s="266"/>
    </row>
    <row r="6" spans="1:6" ht="15">
      <c r="A6" s="266"/>
      <c r="B6" s="266"/>
      <c r="C6" s="266"/>
      <c r="D6" s="266"/>
      <c r="E6" s="266"/>
      <c r="F6" s="266"/>
    </row>
    <row r="7" ht="15.75" thickBot="1"/>
    <row r="8" spans="1:6" ht="47.25" customHeight="1">
      <c r="A8" s="256" t="s">
        <v>2</v>
      </c>
      <c r="B8" s="258" t="s">
        <v>3</v>
      </c>
      <c r="C8" s="249" t="s">
        <v>34</v>
      </c>
      <c r="D8" s="258" t="s">
        <v>4</v>
      </c>
      <c r="E8" s="258" t="s">
        <v>5</v>
      </c>
      <c r="F8" s="251" t="s">
        <v>6</v>
      </c>
    </row>
    <row r="9" spans="1:6" ht="31.5" customHeight="1" thickBot="1">
      <c r="A9" s="257"/>
      <c r="B9" s="259"/>
      <c r="C9" s="250"/>
      <c r="D9" s="259"/>
      <c r="E9" s="259"/>
      <c r="F9" s="252"/>
    </row>
    <row r="10" spans="1:6" ht="1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8">
        <v>6</v>
      </c>
    </row>
    <row r="11" spans="1:6" ht="15">
      <c r="A11" s="253" t="s">
        <v>7</v>
      </c>
      <c r="B11" s="254"/>
      <c r="C11" s="254"/>
      <c r="D11" s="254"/>
      <c r="E11" s="254"/>
      <c r="F11" s="255"/>
    </row>
    <row r="12" spans="1:6" ht="15">
      <c r="A12" s="10"/>
      <c r="B12" s="11" t="s">
        <v>35</v>
      </c>
      <c r="C12" s="1"/>
      <c r="D12" s="1"/>
      <c r="E12" s="1"/>
      <c r="F12" s="2"/>
    </row>
    <row r="13" spans="1:6" ht="15">
      <c r="A13" s="12" t="s">
        <v>124</v>
      </c>
      <c r="B13" s="13" t="s">
        <v>8</v>
      </c>
      <c r="C13" s="14"/>
      <c r="D13" s="14"/>
      <c r="E13" s="14"/>
      <c r="F13" s="14"/>
    </row>
    <row r="14" spans="1:8" ht="15">
      <c r="A14" s="16"/>
      <c r="B14" s="17" t="s">
        <v>38</v>
      </c>
      <c r="C14" s="18">
        <v>41.927</v>
      </c>
      <c r="D14" s="18">
        <v>27</v>
      </c>
      <c r="E14" s="18">
        <v>13.37</v>
      </c>
      <c r="F14" s="19">
        <v>28.296999999999997</v>
      </c>
      <c r="H14" s="20"/>
    </row>
    <row r="15" spans="1:8" ht="15">
      <c r="A15" s="16"/>
      <c r="B15" s="21" t="s">
        <v>94</v>
      </c>
      <c r="C15" s="18">
        <v>182.2</v>
      </c>
      <c r="D15" s="18">
        <v>182.2</v>
      </c>
      <c r="E15" s="18"/>
      <c r="F15" s="19"/>
      <c r="H15" s="20"/>
    </row>
    <row r="16" spans="1:8" ht="15">
      <c r="A16" s="16"/>
      <c r="B16" s="22" t="s">
        <v>84</v>
      </c>
      <c r="C16" s="18">
        <v>331.79</v>
      </c>
      <c r="D16" s="23">
        <v>74.50999999999999</v>
      </c>
      <c r="E16" s="23">
        <v>1.4</v>
      </c>
      <c r="F16" s="24">
        <v>258.68</v>
      </c>
      <c r="G16" s="20"/>
      <c r="H16" s="20"/>
    </row>
    <row r="17" spans="1:6" ht="15">
      <c r="A17" s="25"/>
      <c r="B17" s="26" t="s">
        <v>33</v>
      </c>
      <c r="C17" s="27">
        <v>54.706</v>
      </c>
      <c r="D17" s="27">
        <v>54.706</v>
      </c>
      <c r="E17" s="27"/>
      <c r="F17" s="28">
        <v>0</v>
      </c>
    </row>
    <row r="18" spans="1:6" ht="15">
      <c r="A18" s="12" t="s">
        <v>125</v>
      </c>
      <c r="B18" s="60" t="s">
        <v>39</v>
      </c>
      <c r="C18" s="14"/>
      <c r="D18" s="14"/>
      <c r="E18" s="14"/>
      <c r="F18" s="14"/>
    </row>
    <row r="19" spans="1:6" ht="15">
      <c r="A19" s="43"/>
      <c r="B19" s="55" t="s">
        <v>38</v>
      </c>
      <c r="C19" s="45">
        <v>0.57</v>
      </c>
      <c r="D19" s="45"/>
      <c r="E19" s="45"/>
      <c r="F19" s="46">
        <v>0.57</v>
      </c>
    </row>
    <row r="20" spans="1:6" ht="15">
      <c r="A20" s="12" t="s">
        <v>126</v>
      </c>
      <c r="B20" s="13" t="s">
        <v>21</v>
      </c>
      <c r="C20" s="14"/>
      <c r="D20" s="14"/>
      <c r="E20" s="14"/>
      <c r="F20" s="14"/>
    </row>
    <row r="21" spans="1:8" ht="15">
      <c r="A21" s="34"/>
      <c r="B21" s="35" t="s">
        <v>38</v>
      </c>
      <c r="C21" s="36">
        <v>74.55</v>
      </c>
      <c r="D21" s="36">
        <v>9.6</v>
      </c>
      <c r="E21" s="36">
        <v>0</v>
      </c>
      <c r="F21" s="37">
        <v>64.94999999999999</v>
      </c>
      <c r="H21" s="20"/>
    </row>
    <row r="22" spans="1:8" ht="15">
      <c r="A22" s="34"/>
      <c r="B22" s="38" t="s">
        <v>63</v>
      </c>
      <c r="C22" s="36">
        <v>129.4</v>
      </c>
      <c r="D22" s="36">
        <v>7.5</v>
      </c>
      <c r="E22" s="39">
        <v>0</v>
      </c>
      <c r="F22" s="37">
        <v>121.9</v>
      </c>
      <c r="H22" s="20"/>
    </row>
    <row r="23" spans="1:8" ht="15">
      <c r="A23" s="34"/>
      <c r="B23" s="41" t="s">
        <v>94</v>
      </c>
      <c r="C23" s="36">
        <v>171</v>
      </c>
      <c r="D23" s="36">
        <v>193</v>
      </c>
      <c r="E23" s="39">
        <v>30</v>
      </c>
      <c r="F23" s="37">
        <v>8</v>
      </c>
      <c r="G23" s="20"/>
      <c r="H23" s="20"/>
    </row>
    <row r="24" spans="1:8" ht="15">
      <c r="A24" s="34"/>
      <c r="B24" s="42" t="s">
        <v>84</v>
      </c>
      <c r="C24" s="36">
        <v>184.59199999999998</v>
      </c>
      <c r="D24" s="36">
        <v>121.64100000000002</v>
      </c>
      <c r="E24" s="39">
        <v>57.941</v>
      </c>
      <c r="F24" s="37">
        <v>120.892</v>
      </c>
      <c r="G24" s="20"/>
      <c r="H24" s="20"/>
    </row>
    <row r="25" spans="1:6" ht="15">
      <c r="A25" s="43"/>
      <c r="B25" s="44" t="s">
        <v>33</v>
      </c>
      <c r="C25" s="45">
        <v>487.827</v>
      </c>
      <c r="D25" s="45">
        <v>182.878</v>
      </c>
      <c r="E25" s="45"/>
      <c r="F25" s="46">
        <v>304.949</v>
      </c>
    </row>
    <row r="26" spans="1:6" ht="15">
      <c r="A26" s="29" t="s">
        <v>127</v>
      </c>
      <c r="B26" s="30" t="s">
        <v>40</v>
      </c>
      <c r="C26" s="31"/>
      <c r="D26" s="31"/>
      <c r="E26" s="31"/>
      <c r="F26" s="31"/>
    </row>
    <row r="27" spans="1:11" ht="15">
      <c r="A27" s="34"/>
      <c r="B27" s="47" t="s">
        <v>38</v>
      </c>
      <c r="C27" s="36">
        <v>12.42</v>
      </c>
      <c r="D27" s="36">
        <v>1</v>
      </c>
      <c r="E27" s="36">
        <v>0</v>
      </c>
      <c r="F27" s="37">
        <v>11.42</v>
      </c>
      <c r="K27" s="5"/>
    </row>
    <row r="28" spans="1:11" ht="15">
      <c r="A28" s="34"/>
      <c r="B28" s="42" t="s">
        <v>84</v>
      </c>
      <c r="C28" s="36">
        <v>0.2</v>
      </c>
      <c r="D28" s="36">
        <v>0</v>
      </c>
      <c r="E28" s="36">
        <v>0</v>
      </c>
      <c r="F28" s="37">
        <v>0.2</v>
      </c>
      <c r="K28" s="5"/>
    </row>
    <row r="29" spans="1:11" ht="15">
      <c r="A29" s="12" t="s">
        <v>128</v>
      </c>
      <c r="B29" s="13" t="s">
        <v>179</v>
      </c>
      <c r="C29" s="14"/>
      <c r="D29" s="14"/>
      <c r="E29" s="14"/>
      <c r="F29" s="14"/>
      <c r="K29" s="5"/>
    </row>
    <row r="30" spans="1:11" ht="15">
      <c r="A30" s="43"/>
      <c r="B30" s="47" t="s">
        <v>38</v>
      </c>
      <c r="C30" s="45">
        <v>0.14</v>
      </c>
      <c r="D30" s="45">
        <v>0.14</v>
      </c>
      <c r="E30" s="45"/>
      <c r="F30" s="46"/>
      <c r="K30" s="5"/>
    </row>
    <row r="31" spans="1:11" ht="15">
      <c r="A31" s="12" t="s">
        <v>129</v>
      </c>
      <c r="B31" s="50" t="s">
        <v>121</v>
      </c>
      <c r="C31" s="14"/>
      <c r="D31" s="14"/>
      <c r="E31" s="14"/>
      <c r="F31" s="14"/>
      <c r="K31" s="5"/>
    </row>
    <row r="32" spans="1:11" ht="15">
      <c r="A32" s="51"/>
      <c r="B32" s="47" t="s">
        <v>38</v>
      </c>
      <c r="C32" s="52">
        <v>0.411</v>
      </c>
      <c r="D32" s="52">
        <v>0.411</v>
      </c>
      <c r="E32" s="52"/>
      <c r="F32" s="53"/>
      <c r="K32" s="5"/>
    </row>
    <row r="33" spans="1:11" ht="15">
      <c r="A33" s="43"/>
      <c r="B33" s="54" t="s">
        <v>94</v>
      </c>
      <c r="C33" s="45">
        <v>1.31</v>
      </c>
      <c r="D33" s="45"/>
      <c r="E33" s="45"/>
      <c r="F33" s="46">
        <v>1.31</v>
      </c>
      <c r="K33" s="5"/>
    </row>
    <row r="34" spans="1:11" ht="15">
      <c r="A34" s="12" t="s">
        <v>130</v>
      </c>
      <c r="B34" s="13" t="s">
        <v>180</v>
      </c>
      <c r="C34" s="14"/>
      <c r="D34" s="14"/>
      <c r="E34" s="14"/>
      <c r="F34" s="14"/>
      <c r="K34" s="5"/>
    </row>
    <row r="35" spans="1:11" ht="15">
      <c r="A35" s="43"/>
      <c r="B35" s="55" t="s">
        <v>38</v>
      </c>
      <c r="C35" s="45">
        <v>1.82</v>
      </c>
      <c r="D35" s="45">
        <v>1</v>
      </c>
      <c r="E35" s="45"/>
      <c r="F35" s="46">
        <v>0.82</v>
      </c>
      <c r="K35" s="5"/>
    </row>
    <row r="36" spans="1:6" ht="15">
      <c r="A36" s="29" t="s">
        <v>131</v>
      </c>
      <c r="B36" s="30" t="s">
        <v>41</v>
      </c>
      <c r="C36" s="31"/>
      <c r="D36" s="31"/>
      <c r="E36" s="31"/>
      <c r="F36" s="31"/>
    </row>
    <row r="37" spans="1:6" ht="15">
      <c r="A37" s="34"/>
      <c r="B37" s="47" t="s">
        <v>38</v>
      </c>
      <c r="C37" s="36">
        <v>1.785</v>
      </c>
      <c r="D37" s="36"/>
      <c r="E37" s="36"/>
      <c r="F37" s="37">
        <v>1.785</v>
      </c>
    </row>
    <row r="38" spans="1:6" ht="15">
      <c r="A38" s="34"/>
      <c r="B38" s="56" t="s">
        <v>73</v>
      </c>
      <c r="C38" s="36">
        <v>132.094</v>
      </c>
      <c r="D38" s="36">
        <v>0</v>
      </c>
      <c r="E38" s="36">
        <v>0</v>
      </c>
      <c r="F38" s="37">
        <v>132.094</v>
      </c>
    </row>
    <row r="39" spans="1:6" ht="15">
      <c r="A39" s="34"/>
      <c r="B39" s="57" t="s">
        <v>94</v>
      </c>
      <c r="C39" s="36">
        <v>39.589999999999996</v>
      </c>
      <c r="D39" s="36">
        <v>11.79</v>
      </c>
      <c r="E39" s="36">
        <v>8</v>
      </c>
      <c r="F39" s="37">
        <v>35.8</v>
      </c>
    </row>
    <row r="40" spans="1:6" ht="15">
      <c r="A40" s="34"/>
      <c r="B40" s="58" t="s">
        <v>84</v>
      </c>
      <c r="C40" s="36">
        <v>0.8</v>
      </c>
      <c r="D40" s="36">
        <v>0</v>
      </c>
      <c r="E40" s="36">
        <v>0</v>
      </c>
      <c r="F40" s="37">
        <v>0.8</v>
      </c>
    </row>
    <row r="41" spans="1:6" ht="15">
      <c r="A41" s="43"/>
      <c r="B41" s="59" t="s">
        <v>33</v>
      </c>
      <c r="C41" s="45"/>
      <c r="D41" s="45">
        <v>21</v>
      </c>
      <c r="E41" s="45">
        <v>21</v>
      </c>
      <c r="F41" s="46"/>
    </row>
    <row r="42" spans="1:6" ht="15">
      <c r="A42" s="12" t="s">
        <v>132</v>
      </c>
      <c r="B42" s="60" t="s">
        <v>69</v>
      </c>
      <c r="C42" s="14"/>
      <c r="D42" s="14"/>
      <c r="E42" s="14"/>
      <c r="F42" s="14"/>
    </row>
    <row r="43" spans="1:6" ht="15">
      <c r="A43" s="34"/>
      <c r="B43" s="47" t="s">
        <v>38</v>
      </c>
      <c r="C43" s="36">
        <v>0.154</v>
      </c>
      <c r="D43" s="36"/>
      <c r="E43" s="36"/>
      <c r="F43" s="37">
        <v>0.154</v>
      </c>
    </row>
    <row r="44" spans="1:6" ht="15">
      <c r="A44" s="25"/>
      <c r="B44" s="56" t="s">
        <v>73</v>
      </c>
      <c r="C44" s="27">
        <v>0.018</v>
      </c>
      <c r="D44" s="27">
        <v>0</v>
      </c>
      <c r="E44" s="27">
        <v>0</v>
      </c>
      <c r="F44" s="28">
        <v>0.018</v>
      </c>
    </row>
    <row r="45" spans="1:6" ht="15">
      <c r="A45" s="43"/>
      <c r="B45" s="61" t="s">
        <v>94</v>
      </c>
      <c r="C45" s="62">
        <v>7.03</v>
      </c>
      <c r="D45" s="62"/>
      <c r="E45" s="62"/>
      <c r="F45" s="63">
        <v>1.5</v>
      </c>
    </row>
    <row r="46" spans="1:6" ht="15">
      <c r="A46" s="29" t="s">
        <v>133</v>
      </c>
      <c r="B46" s="64" t="s">
        <v>22</v>
      </c>
      <c r="C46" s="31"/>
      <c r="D46" s="31"/>
      <c r="E46" s="31"/>
      <c r="F46" s="31"/>
    </row>
    <row r="47" spans="1:6" ht="15">
      <c r="A47" s="34"/>
      <c r="B47" s="35" t="s">
        <v>38</v>
      </c>
      <c r="C47" s="36">
        <v>1.8920000000000001</v>
      </c>
      <c r="D47" s="36">
        <v>0</v>
      </c>
      <c r="E47" s="36">
        <v>0</v>
      </c>
      <c r="F47" s="37">
        <v>1.8920000000000001</v>
      </c>
    </row>
    <row r="48" spans="1:8" ht="15">
      <c r="A48" s="34"/>
      <c r="B48" s="41" t="s">
        <v>94</v>
      </c>
      <c r="C48" s="36">
        <v>5.55</v>
      </c>
      <c r="D48" s="36">
        <v>0</v>
      </c>
      <c r="E48" s="36">
        <v>0</v>
      </c>
      <c r="F48" s="37">
        <v>5.55</v>
      </c>
      <c r="H48" s="20"/>
    </row>
    <row r="49" spans="1:7" ht="15">
      <c r="A49" s="34"/>
      <c r="B49" s="42" t="s">
        <v>84</v>
      </c>
      <c r="C49" s="36">
        <v>27.76</v>
      </c>
      <c r="D49" s="36">
        <v>9.112</v>
      </c>
      <c r="E49" s="36">
        <v>1.3120000000000003</v>
      </c>
      <c r="F49" s="37">
        <v>19.96</v>
      </c>
      <c r="G49" s="20"/>
    </row>
    <row r="50" spans="1:6" ht="15">
      <c r="A50" s="25"/>
      <c r="B50" s="26" t="s">
        <v>33</v>
      </c>
      <c r="C50" s="27">
        <v>15.268</v>
      </c>
      <c r="D50" s="27">
        <v>12.607</v>
      </c>
      <c r="E50" s="27"/>
      <c r="F50" s="28">
        <v>2.6610000000000014</v>
      </c>
    </row>
    <row r="51" spans="1:11" ht="15.75" customHeight="1">
      <c r="A51" s="12" t="s">
        <v>134</v>
      </c>
      <c r="B51" s="13" t="s">
        <v>23</v>
      </c>
      <c r="C51" s="14"/>
      <c r="D51" s="14"/>
      <c r="E51" s="14"/>
      <c r="F51" s="14"/>
      <c r="K51" s="5"/>
    </row>
    <row r="52" spans="1:10" ht="15.75" customHeight="1">
      <c r="A52" s="34"/>
      <c r="B52" s="35" t="s">
        <v>38</v>
      </c>
      <c r="C52" s="36">
        <v>0.581</v>
      </c>
      <c r="D52" s="36"/>
      <c r="E52" s="36"/>
      <c r="F52" s="37">
        <v>0.581</v>
      </c>
      <c r="J52" s="5"/>
    </row>
    <row r="53" spans="1:10" ht="15.75" customHeight="1">
      <c r="A53" s="34"/>
      <c r="B53" s="41" t="s">
        <v>94</v>
      </c>
      <c r="C53" s="36">
        <v>4.6</v>
      </c>
      <c r="D53" s="36"/>
      <c r="E53" s="36"/>
      <c r="F53" s="37">
        <v>4.6</v>
      </c>
      <c r="J53" s="5"/>
    </row>
    <row r="54" spans="1:10" ht="15.75" customHeight="1">
      <c r="A54" s="25"/>
      <c r="B54" s="42" t="s">
        <v>84</v>
      </c>
      <c r="C54" s="27">
        <v>1.8</v>
      </c>
      <c r="D54" s="27">
        <v>1.8</v>
      </c>
      <c r="E54" s="27">
        <v>0</v>
      </c>
      <c r="F54" s="28">
        <v>0</v>
      </c>
      <c r="J54" s="5"/>
    </row>
    <row r="55" spans="1:6" ht="17.25" customHeight="1">
      <c r="A55" s="12" t="s">
        <v>135</v>
      </c>
      <c r="B55" s="60" t="s">
        <v>43</v>
      </c>
      <c r="C55" s="14"/>
      <c r="D55" s="14"/>
      <c r="E55" s="14"/>
      <c r="F55" s="14"/>
    </row>
    <row r="56" spans="1:6" ht="17.25" customHeight="1">
      <c r="A56" s="34"/>
      <c r="B56" s="47" t="s">
        <v>38</v>
      </c>
      <c r="C56" s="36">
        <v>3.9800000000000004</v>
      </c>
      <c r="D56" s="36">
        <v>0.5</v>
      </c>
      <c r="E56" s="36">
        <v>0</v>
      </c>
      <c r="F56" s="37">
        <v>3.4800000000000004</v>
      </c>
    </row>
    <row r="57" spans="1:8" ht="17.25" customHeight="1">
      <c r="A57" s="43"/>
      <c r="B57" s="61" t="s">
        <v>94</v>
      </c>
      <c r="C57" s="45">
        <v>1.52</v>
      </c>
      <c r="D57" s="45">
        <v>1.4</v>
      </c>
      <c r="E57" s="45">
        <v>0</v>
      </c>
      <c r="F57" s="46">
        <v>0.12</v>
      </c>
      <c r="H57" s="20"/>
    </row>
    <row r="58" spans="1:8" ht="17.25" customHeight="1">
      <c r="A58" s="12" t="s">
        <v>136</v>
      </c>
      <c r="B58" s="13" t="s">
        <v>181</v>
      </c>
      <c r="C58" s="14"/>
      <c r="D58" s="14"/>
      <c r="E58" s="14"/>
      <c r="F58" s="14"/>
      <c r="H58" s="20"/>
    </row>
    <row r="59" spans="1:8" ht="17.25" customHeight="1">
      <c r="A59" s="43"/>
      <c r="B59" s="55" t="s">
        <v>38</v>
      </c>
      <c r="C59" s="45">
        <v>0.116</v>
      </c>
      <c r="D59" s="45">
        <v>0.116</v>
      </c>
      <c r="E59" s="45"/>
      <c r="F59" s="46"/>
      <c r="H59" s="20"/>
    </row>
    <row r="60" spans="1:6" ht="17.25" customHeight="1">
      <c r="A60" s="29" t="s">
        <v>137</v>
      </c>
      <c r="B60" s="30" t="s">
        <v>85</v>
      </c>
      <c r="C60" s="31"/>
      <c r="D60" s="31"/>
      <c r="E60" s="31"/>
      <c r="F60" s="31"/>
    </row>
    <row r="61" spans="1:6" ht="17.25" customHeight="1">
      <c r="A61" s="25"/>
      <c r="B61" s="65" t="s">
        <v>94</v>
      </c>
      <c r="C61" s="27">
        <v>3.96</v>
      </c>
      <c r="D61" s="27">
        <v>0</v>
      </c>
      <c r="E61" s="27">
        <v>0</v>
      </c>
      <c r="F61" s="28">
        <v>3.96</v>
      </c>
    </row>
    <row r="62" spans="1:6" ht="30.75" customHeight="1">
      <c r="A62" s="12" t="s">
        <v>138</v>
      </c>
      <c r="B62" s="13" t="s">
        <v>182</v>
      </c>
      <c r="C62" s="14"/>
      <c r="D62" s="14"/>
      <c r="E62" s="14"/>
      <c r="F62" s="14"/>
    </row>
    <row r="63" spans="1:6" ht="17.25" customHeight="1">
      <c r="A63" s="43"/>
      <c r="B63" s="55" t="s">
        <v>38</v>
      </c>
      <c r="C63" s="45">
        <v>0.332</v>
      </c>
      <c r="D63" s="45">
        <v>0.332</v>
      </c>
      <c r="E63" s="45"/>
      <c r="F63" s="46"/>
    </row>
    <row r="64" spans="1:6" ht="17.25" customHeight="1">
      <c r="A64" s="12" t="s">
        <v>139</v>
      </c>
      <c r="B64" s="60" t="s">
        <v>102</v>
      </c>
      <c r="C64" s="14"/>
      <c r="D64" s="14"/>
      <c r="E64" s="14"/>
      <c r="F64" s="14"/>
    </row>
    <row r="65" spans="1:6" ht="17.25" customHeight="1">
      <c r="A65" s="43"/>
      <c r="B65" s="66" t="s">
        <v>38</v>
      </c>
      <c r="C65" s="45">
        <v>2.724</v>
      </c>
      <c r="D65" s="45">
        <v>1</v>
      </c>
      <c r="E65" s="45"/>
      <c r="F65" s="46">
        <v>1.724</v>
      </c>
    </row>
    <row r="66" spans="1:6" ht="17.25" customHeight="1">
      <c r="A66" s="29" t="s">
        <v>140</v>
      </c>
      <c r="B66" s="30" t="s">
        <v>44</v>
      </c>
      <c r="C66" s="31"/>
      <c r="D66" s="31"/>
      <c r="E66" s="31"/>
      <c r="F66" s="31"/>
    </row>
    <row r="67" spans="1:6" ht="17.25" customHeight="1">
      <c r="A67" s="25"/>
      <c r="B67" s="65" t="s">
        <v>94</v>
      </c>
      <c r="C67" s="27">
        <v>0.7</v>
      </c>
      <c r="D67" s="27">
        <v>0.7</v>
      </c>
      <c r="E67" s="27"/>
      <c r="F67" s="28"/>
    </row>
    <row r="68" spans="1:6" ht="17.25" customHeight="1">
      <c r="A68" s="12" t="s">
        <v>141</v>
      </c>
      <c r="B68" s="60" t="s">
        <v>45</v>
      </c>
      <c r="C68" s="14"/>
      <c r="D68" s="14"/>
      <c r="E68" s="14"/>
      <c r="F68" s="15"/>
    </row>
    <row r="69" spans="1:6" ht="17.25" customHeight="1">
      <c r="A69" s="43"/>
      <c r="B69" s="55" t="s">
        <v>38</v>
      </c>
      <c r="C69" s="45">
        <v>0.074</v>
      </c>
      <c r="D69" s="45">
        <v>0.074</v>
      </c>
      <c r="E69" s="45"/>
      <c r="F69" s="46"/>
    </row>
    <row r="70" spans="1:6" ht="17.25" customHeight="1">
      <c r="A70" s="29" t="s">
        <v>140</v>
      </c>
      <c r="B70" s="30" t="s">
        <v>46</v>
      </c>
      <c r="C70" s="31"/>
      <c r="D70" s="31"/>
      <c r="E70" s="31"/>
      <c r="F70" s="32"/>
    </row>
    <row r="71" spans="1:6" ht="17.25" customHeight="1">
      <c r="A71" s="25"/>
      <c r="B71" s="67" t="s">
        <v>84</v>
      </c>
      <c r="C71" s="27">
        <v>0.28</v>
      </c>
      <c r="D71" s="27">
        <v>0</v>
      </c>
      <c r="E71" s="27">
        <v>0</v>
      </c>
      <c r="F71" s="28">
        <v>0.28</v>
      </c>
    </row>
    <row r="72" spans="1:6" ht="17.25" customHeight="1">
      <c r="A72" s="12" t="s">
        <v>141</v>
      </c>
      <c r="B72" s="60" t="s">
        <v>103</v>
      </c>
      <c r="C72" s="14"/>
      <c r="D72" s="14"/>
      <c r="E72" s="14"/>
      <c r="F72" s="15"/>
    </row>
    <row r="73" spans="1:6" ht="17.25" customHeight="1">
      <c r="A73" s="43"/>
      <c r="B73" s="55" t="s">
        <v>38</v>
      </c>
      <c r="C73" s="68">
        <v>2.97</v>
      </c>
      <c r="D73" s="68">
        <v>1</v>
      </c>
      <c r="E73" s="68"/>
      <c r="F73" s="69">
        <v>1.97</v>
      </c>
    </row>
    <row r="74" spans="1:6" ht="17.25" customHeight="1">
      <c r="A74" s="29" t="s">
        <v>142</v>
      </c>
      <c r="B74" s="64" t="s">
        <v>42</v>
      </c>
      <c r="C74" s="31"/>
      <c r="D74" s="31"/>
      <c r="E74" s="31"/>
      <c r="F74" s="32"/>
    </row>
    <row r="75" spans="1:6" ht="17.25" customHeight="1">
      <c r="A75" s="34"/>
      <c r="B75" s="35" t="s">
        <v>38</v>
      </c>
      <c r="C75" s="36">
        <v>154.077</v>
      </c>
      <c r="D75" s="36">
        <v>3.477</v>
      </c>
      <c r="E75" s="36">
        <v>0</v>
      </c>
      <c r="F75" s="37">
        <v>150.6</v>
      </c>
    </row>
    <row r="76" spans="1:6" ht="17.25" customHeight="1">
      <c r="A76" s="34"/>
      <c r="B76" s="41" t="s">
        <v>94</v>
      </c>
      <c r="C76" s="36">
        <v>343.12899999999996</v>
      </c>
      <c r="D76" s="36">
        <v>24.503</v>
      </c>
      <c r="E76" s="36">
        <v>0</v>
      </c>
      <c r="F76" s="37">
        <v>319.024</v>
      </c>
    </row>
    <row r="77" spans="1:7" ht="17.25" customHeight="1">
      <c r="A77" s="34"/>
      <c r="B77" s="42" t="s">
        <v>84</v>
      </c>
      <c r="C77" s="36">
        <v>216.655</v>
      </c>
      <c r="D77" s="36">
        <v>39.455000000000005</v>
      </c>
      <c r="E77" s="36">
        <v>2.1</v>
      </c>
      <c r="F77" s="37">
        <v>179.3</v>
      </c>
      <c r="G77" s="20"/>
    </row>
    <row r="78" spans="1:6" ht="18.75" customHeight="1">
      <c r="A78" s="25"/>
      <c r="B78" s="26" t="s">
        <v>33</v>
      </c>
      <c r="C78" s="27">
        <v>7.8</v>
      </c>
      <c r="D78" s="27">
        <v>6.3</v>
      </c>
      <c r="E78" s="27"/>
      <c r="F78" s="28">
        <v>1.5</v>
      </c>
    </row>
    <row r="79" spans="1:6" ht="18.75" customHeight="1">
      <c r="A79" s="70" t="s">
        <v>143</v>
      </c>
      <c r="B79" s="71" t="s">
        <v>47</v>
      </c>
      <c r="C79" s="72"/>
      <c r="D79" s="72"/>
      <c r="E79" s="72"/>
      <c r="F79" s="73"/>
    </row>
    <row r="80" spans="1:6" ht="18.75" customHeight="1">
      <c r="A80" s="25"/>
      <c r="B80" s="33" t="s">
        <v>38</v>
      </c>
      <c r="C80" s="27">
        <v>8.465</v>
      </c>
      <c r="D80" s="27">
        <v>1.69</v>
      </c>
      <c r="E80" s="27">
        <v>0</v>
      </c>
      <c r="F80" s="28">
        <v>6.775</v>
      </c>
    </row>
    <row r="81" spans="1:6" ht="18.75" customHeight="1">
      <c r="A81" s="25"/>
      <c r="B81" s="74" t="s">
        <v>73</v>
      </c>
      <c r="C81" s="27">
        <v>0.3</v>
      </c>
      <c r="D81" s="27">
        <v>0</v>
      </c>
      <c r="E81" s="27">
        <v>0</v>
      </c>
      <c r="F81" s="28">
        <v>0.3</v>
      </c>
    </row>
    <row r="82" spans="1:6" ht="18.75" customHeight="1">
      <c r="A82" s="43"/>
      <c r="B82" s="75" t="s">
        <v>94</v>
      </c>
      <c r="C82" s="45">
        <v>1</v>
      </c>
      <c r="D82" s="45"/>
      <c r="E82" s="45"/>
      <c r="F82" s="46">
        <v>1</v>
      </c>
    </row>
    <row r="83" spans="1:6" ht="18.75" customHeight="1">
      <c r="A83" s="51" t="s">
        <v>144</v>
      </c>
      <c r="B83" s="76" t="s">
        <v>48</v>
      </c>
      <c r="C83" s="77"/>
      <c r="D83" s="77"/>
      <c r="E83" s="77"/>
      <c r="F83" s="78"/>
    </row>
    <row r="84" spans="1:6" ht="18.75" customHeight="1">
      <c r="A84" s="25"/>
      <c r="B84" s="33" t="s">
        <v>38</v>
      </c>
      <c r="C84" s="27">
        <v>5.474</v>
      </c>
      <c r="D84" s="27">
        <v>1</v>
      </c>
      <c r="E84" s="27">
        <v>0</v>
      </c>
      <c r="F84" s="28">
        <v>4.474</v>
      </c>
    </row>
    <row r="85" spans="1:6" ht="18.75" customHeight="1">
      <c r="A85" s="43"/>
      <c r="B85" s="61" t="s">
        <v>94</v>
      </c>
      <c r="C85" s="45"/>
      <c r="D85" s="45"/>
      <c r="E85" s="45"/>
      <c r="F85" s="46"/>
    </row>
    <row r="86" spans="1:6" ht="18.75" customHeight="1">
      <c r="A86" s="51" t="s">
        <v>145</v>
      </c>
      <c r="B86" s="76" t="s">
        <v>49</v>
      </c>
      <c r="C86" s="77"/>
      <c r="D86" s="77"/>
      <c r="E86" s="77"/>
      <c r="F86" s="78"/>
    </row>
    <row r="87" spans="1:6" ht="18.75" customHeight="1">
      <c r="A87" s="25"/>
      <c r="B87" s="33" t="s">
        <v>38</v>
      </c>
      <c r="C87" s="27">
        <v>29.835</v>
      </c>
      <c r="D87" s="27">
        <v>1.183</v>
      </c>
      <c r="E87" s="27">
        <v>0</v>
      </c>
      <c r="F87" s="28">
        <v>28.652</v>
      </c>
    </row>
    <row r="88" spans="1:6" ht="18.75" customHeight="1">
      <c r="A88" s="25"/>
      <c r="B88" s="65" t="s">
        <v>94</v>
      </c>
      <c r="C88" s="27">
        <v>22.46</v>
      </c>
      <c r="D88" s="27">
        <v>7.7</v>
      </c>
      <c r="E88" s="27">
        <v>0</v>
      </c>
      <c r="F88" s="28">
        <v>14.760000000000002</v>
      </c>
    </row>
    <row r="89" spans="1:6" ht="18.75" customHeight="1">
      <c r="A89" s="25"/>
      <c r="B89" s="42" t="s">
        <v>84</v>
      </c>
      <c r="C89" s="27">
        <v>12.8</v>
      </c>
      <c r="D89" s="27">
        <v>0</v>
      </c>
      <c r="E89" s="27">
        <v>0</v>
      </c>
      <c r="F89" s="28">
        <v>12.8</v>
      </c>
    </row>
    <row r="90" spans="1:6" ht="18.75" customHeight="1">
      <c r="A90" s="25"/>
      <c r="B90" s="26" t="s">
        <v>33</v>
      </c>
      <c r="C90" s="27"/>
      <c r="D90" s="27"/>
      <c r="E90" s="27"/>
      <c r="F90" s="28"/>
    </row>
    <row r="91" spans="1:6" ht="15">
      <c r="A91" s="10"/>
      <c r="B91" s="79" t="s">
        <v>36</v>
      </c>
      <c r="C91" s="80">
        <f>SUM(C13:C90)</f>
        <v>2732.436000000001</v>
      </c>
      <c r="D91" s="80"/>
      <c r="E91" s="80"/>
      <c r="F91" s="81"/>
    </row>
    <row r="92" spans="1:6" ht="15">
      <c r="A92" s="12" t="s">
        <v>124</v>
      </c>
      <c r="B92" s="82" t="s">
        <v>86</v>
      </c>
      <c r="C92" s="83"/>
      <c r="D92" s="83"/>
      <c r="E92" s="83"/>
      <c r="F92" s="84"/>
    </row>
    <row r="93" spans="1:6" ht="15">
      <c r="A93" s="85"/>
      <c r="B93" s="86" t="s">
        <v>84</v>
      </c>
      <c r="C93" s="87">
        <v>0.752</v>
      </c>
      <c r="D93" s="87">
        <v>0</v>
      </c>
      <c r="E93" s="87">
        <v>0</v>
      </c>
      <c r="F93" s="88">
        <v>0.752</v>
      </c>
    </row>
    <row r="94" spans="1:6" ht="15">
      <c r="A94" s="12" t="s">
        <v>125</v>
      </c>
      <c r="B94" s="13" t="s">
        <v>15</v>
      </c>
      <c r="C94" s="89"/>
      <c r="D94" s="89"/>
      <c r="E94" s="89"/>
      <c r="F94" s="90"/>
    </row>
    <row r="95" spans="1:8" ht="15">
      <c r="A95" s="16"/>
      <c r="B95" s="91" t="s">
        <v>38</v>
      </c>
      <c r="C95" s="92">
        <v>70.74</v>
      </c>
      <c r="D95" s="92">
        <v>87.4</v>
      </c>
      <c r="E95" s="92">
        <v>16.66</v>
      </c>
      <c r="F95" s="93"/>
      <c r="H95" s="94"/>
    </row>
    <row r="96" spans="1:7" ht="15">
      <c r="A96" s="16"/>
      <c r="B96" s="95" t="s">
        <v>63</v>
      </c>
      <c r="C96" s="92">
        <v>370.02</v>
      </c>
      <c r="D96" s="92">
        <v>164.5</v>
      </c>
      <c r="E96" s="92">
        <v>2.63</v>
      </c>
      <c r="F96" s="93">
        <v>208.15</v>
      </c>
      <c r="G96" s="20"/>
    </row>
    <row r="97" spans="1:8" ht="15">
      <c r="A97" s="16"/>
      <c r="B97" s="96" t="s">
        <v>73</v>
      </c>
      <c r="C97" s="92">
        <v>268.883</v>
      </c>
      <c r="D97" s="92">
        <v>120.1</v>
      </c>
      <c r="E97" s="92">
        <v>0</v>
      </c>
      <c r="F97" s="93">
        <v>148.783</v>
      </c>
      <c r="G97" s="20"/>
      <c r="H97" s="20"/>
    </row>
    <row r="98" spans="1:8" ht="15">
      <c r="A98" s="16"/>
      <c r="B98" s="21" t="s">
        <v>94</v>
      </c>
      <c r="C98" s="92">
        <v>123.66999999999999</v>
      </c>
      <c r="D98" s="92">
        <v>123.66999999999999</v>
      </c>
      <c r="E98" s="92">
        <v>0</v>
      </c>
      <c r="F98" s="93">
        <v>0</v>
      </c>
      <c r="G98" s="20"/>
      <c r="H98" s="20"/>
    </row>
    <row r="99" spans="1:8" ht="15">
      <c r="A99" s="16"/>
      <c r="B99" s="22" t="s">
        <v>84</v>
      </c>
      <c r="C99" s="92">
        <v>146.256</v>
      </c>
      <c r="D99" s="92">
        <v>58.25</v>
      </c>
      <c r="E99" s="92">
        <v>17</v>
      </c>
      <c r="F99" s="93">
        <v>105.006</v>
      </c>
      <c r="G99" s="20"/>
      <c r="H99" s="20"/>
    </row>
    <row r="100" spans="1:6" ht="15">
      <c r="A100" s="43"/>
      <c r="B100" s="44" t="s">
        <v>33</v>
      </c>
      <c r="C100" s="45">
        <v>341.22499999999997</v>
      </c>
      <c r="D100" s="45">
        <v>217.3</v>
      </c>
      <c r="E100" s="45"/>
      <c r="F100" s="46">
        <v>123.92499999999995</v>
      </c>
    </row>
    <row r="101" spans="1:6" ht="15">
      <c r="A101" s="12"/>
      <c r="B101" s="60" t="s">
        <v>183</v>
      </c>
      <c r="C101" s="14"/>
      <c r="D101" s="14"/>
      <c r="E101" s="14"/>
      <c r="F101" s="15"/>
    </row>
    <row r="102" spans="1:6" ht="15">
      <c r="A102" s="43"/>
      <c r="B102" s="55" t="s">
        <v>38</v>
      </c>
      <c r="C102" s="45">
        <v>4.5</v>
      </c>
      <c r="D102" s="45"/>
      <c r="E102" s="45"/>
      <c r="F102" s="46">
        <v>4.5</v>
      </c>
    </row>
    <row r="103" spans="1:6" ht="15">
      <c r="A103" s="12"/>
      <c r="B103" s="60" t="s">
        <v>74</v>
      </c>
      <c r="C103" s="48"/>
      <c r="D103" s="48"/>
      <c r="E103" s="48"/>
      <c r="F103" s="49"/>
    </row>
    <row r="104" spans="1:6" ht="15">
      <c r="A104" s="43"/>
      <c r="B104" s="75" t="s">
        <v>94</v>
      </c>
      <c r="C104" s="45">
        <v>8</v>
      </c>
      <c r="D104" s="45"/>
      <c r="E104" s="45"/>
      <c r="F104" s="46">
        <v>8</v>
      </c>
    </row>
    <row r="105" spans="1:6" ht="15">
      <c r="A105" s="12" t="s">
        <v>127</v>
      </c>
      <c r="B105" s="60" t="s">
        <v>104</v>
      </c>
      <c r="C105" s="14"/>
      <c r="D105" s="14"/>
      <c r="E105" s="14"/>
      <c r="F105" s="15"/>
    </row>
    <row r="106" spans="1:6" ht="15">
      <c r="A106" s="43"/>
      <c r="B106" s="55" t="s">
        <v>38</v>
      </c>
      <c r="C106" s="45">
        <v>0.738</v>
      </c>
      <c r="D106" s="45">
        <v>0.1</v>
      </c>
      <c r="E106" s="45"/>
      <c r="F106" s="46">
        <v>0.638</v>
      </c>
    </row>
    <row r="107" spans="1:6" ht="15">
      <c r="A107" s="34" t="s">
        <v>128</v>
      </c>
      <c r="B107" s="97" t="s">
        <v>50</v>
      </c>
      <c r="C107" s="98"/>
      <c r="D107" s="98"/>
      <c r="E107" s="98"/>
      <c r="F107" s="99"/>
    </row>
    <row r="108" spans="1:6" ht="15">
      <c r="A108" s="34"/>
      <c r="B108" s="35" t="s">
        <v>38</v>
      </c>
      <c r="C108" s="36">
        <v>0.38</v>
      </c>
      <c r="D108" s="36"/>
      <c r="E108" s="36"/>
      <c r="F108" s="37">
        <v>0.38</v>
      </c>
    </row>
    <row r="109" spans="1:6" ht="15">
      <c r="A109" s="34"/>
      <c r="B109" s="41" t="s">
        <v>94</v>
      </c>
      <c r="C109" s="100">
        <v>12.8</v>
      </c>
      <c r="D109" s="100">
        <v>10</v>
      </c>
      <c r="E109" s="100">
        <v>0</v>
      </c>
      <c r="F109" s="101">
        <v>2.8</v>
      </c>
    </row>
    <row r="110" spans="1:6" ht="15">
      <c r="A110" s="25"/>
      <c r="B110" s="26" t="s">
        <v>33</v>
      </c>
      <c r="C110" s="27">
        <v>0.55</v>
      </c>
      <c r="D110" s="27"/>
      <c r="E110" s="27"/>
      <c r="F110" s="28">
        <v>0.55</v>
      </c>
    </row>
    <row r="111" spans="1:6" ht="15">
      <c r="A111" s="12" t="s">
        <v>129</v>
      </c>
      <c r="B111" s="13" t="s">
        <v>28</v>
      </c>
      <c r="C111" s="14"/>
      <c r="D111" s="14"/>
      <c r="E111" s="14"/>
      <c r="F111" s="15"/>
    </row>
    <row r="112" spans="1:6" ht="15">
      <c r="A112" s="29"/>
      <c r="B112" s="96" t="s">
        <v>73</v>
      </c>
      <c r="C112" s="18">
        <v>0.2</v>
      </c>
      <c r="D112" s="18">
        <v>0</v>
      </c>
      <c r="E112" s="18">
        <v>0</v>
      </c>
      <c r="F112" s="19">
        <v>0.2</v>
      </c>
    </row>
    <row r="113" spans="1:6" ht="15">
      <c r="A113" s="43"/>
      <c r="B113" s="44" t="s">
        <v>33</v>
      </c>
      <c r="C113" s="45">
        <v>18.45</v>
      </c>
      <c r="D113" s="45">
        <v>2.3</v>
      </c>
      <c r="E113" s="45"/>
      <c r="F113" s="46">
        <v>16.15</v>
      </c>
    </row>
    <row r="114" spans="1:6" ht="15">
      <c r="A114" s="29" t="s">
        <v>130</v>
      </c>
      <c r="B114" s="30" t="s">
        <v>64</v>
      </c>
      <c r="C114" s="31"/>
      <c r="D114" s="31"/>
      <c r="E114" s="31"/>
      <c r="F114" s="32"/>
    </row>
    <row r="115" spans="1:6" ht="15">
      <c r="A115" s="34"/>
      <c r="B115" s="47" t="s">
        <v>38</v>
      </c>
      <c r="C115" s="36">
        <v>0.968</v>
      </c>
      <c r="D115" s="36"/>
      <c r="E115" s="36"/>
      <c r="F115" s="37">
        <v>0.968</v>
      </c>
    </row>
    <row r="116" spans="1:6" ht="15">
      <c r="A116" s="25"/>
      <c r="B116" s="102" t="s">
        <v>63</v>
      </c>
      <c r="C116" s="27">
        <v>1</v>
      </c>
      <c r="D116" s="27">
        <v>1</v>
      </c>
      <c r="E116" s="27"/>
      <c r="F116" s="28"/>
    </row>
    <row r="117" spans="1:6" ht="15">
      <c r="A117" s="12" t="s">
        <v>131</v>
      </c>
      <c r="B117" s="60" t="s">
        <v>105</v>
      </c>
      <c r="C117" s="14"/>
      <c r="D117" s="14"/>
      <c r="E117" s="14"/>
      <c r="F117" s="15"/>
    </row>
    <row r="118" spans="1:6" ht="15">
      <c r="A118" s="43"/>
      <c r="B118" s="103" t="s">
        <v>63</v>
      </c>
      <c r="C118" s="45">
        <v>13</v>
      </c>
      <c r="D118" s="45"/>
      <c r="E118" s="45"/>
      <c r="F118" s="46">
        <v>13</v>
      </c>
    </row>
    <row r="119" spans="1:6" ht="15">
      <c r="A119" s="29" t="s">
        <v>132</v>
      </c>
      <c r="B119" s="64" t="s">
        <v>51</v>
      </c>
      <c r="C119" s="31"/>
      <c r="D119" s="31"/>
      <c r="E119" s="31"/>
      <c r="F119" s="32"/>
    </row>
    <row r="120" spans="1:6" ht="15">
      <c r="A120" s="104"/>
      <c r="B120" s="47" t="s">
        <v>38</v>
      </c>
      <c r="C120" s="18">
        <v>35.94</v>
      </c>
      <c r="D120" s="18"/>
      <c r="E120" s="18"/>
      <c r="F120" s="19">
        <v>35.94</v>
      </c>
    </row>
    <row r="121" spans="1:6" ht="15">
      <c r="A121" s="104"/>
      <c r="B121" s="96" t="s">
        <v>73</v>
      </c>
      <c r="C121" s="18">
        <v>32.3</v>
      </c>
      <c r="D121" s="18">
        <v>0</v>
      </c>
      <c r="E121" s="18">
        <v>0</v>
      </c>
      <c r="F121" s="19">
        <v>32.3</v>
      </c>
    </row>
    <row r="122" spans="1:8" ht="15">
      <c r="A122" s="34"/>
      <c r="B122" s="41" t="s">
        <v>94</v>
      </c>
      <c r="C122" s="36">
        <v>31.3</v>
      </c>
      <c r="D122" s="36">
        <v>31.3</v>
      </c>
      <c r="E122" s="36"/>
      <c r="F122" s="37"/>
      <c r="G122" s="20"/>
      <c r="H122" s="20"/>
    </row>
    <row r="123" spans="1:7" ht="15">
      <c r="A123" s="34"/>
      <c r="B123" s="42" t="s">
        <v>84</v>
      </c>
      <c r="C123" s="36">
        <v>74.21000000000001</v>
      </c>
      <c r="D123" s="36">
        <v>14</v>
      </c>
      <c r="E123" s="36">
        <v>0</v>
      </c>
      <c r="F123" s="37">
        <v>60.21</v>
      </c>
      <c r="G123" s="20"/>
    </row>
    <row r="124" spans="1:6" ht="15">
      <c r="A124" s="25"/>
      <c r="B124" s="26" t="s">
        <v>33</v>
      </c>
      <c r="C124" s="27">
        <v>72.24</v>
      </c>
      <c r="D124" s="27">
        <v>157.60000000000002</v>
      </c>
      <c r="E124" s="27">
        <v>85.36000000000003</v>
      </c>
      <c r="F124" s="28"/>
    </row>
    <row r="125" spans="1:6" ht="30">
      <c r="A125" s="12"/>
      <c r="B125" s="13" t="s">
        <v>184</v>
      </c>
      <c r="C125" s="48"/>
      <c r="D125" s="48"/>
      <c r="E125" s="48"/>
      <c r="F125" s="49"/>
    </row>
    <row r="126" spans="1:6" ht="15">
      <c r="A126" s="43"/>
      <c r="B126" s="55" t="s">
        <v>38</v>
      </c>
      <c r="C126" s="45">
        <v>1.2</v>
      </c>
      <c r="D126" s="45">
        <v>0.5</v>
      </c>
      <c r="E126" s="45"/>
      <c r="F126" s="46">
        <v>0.7</v>
      </c>
    </row>
    <row r="127" spans="1:6" ht="15">
      <c r="A127" s="12" t="s">
        <v>133</v>
      </c>
      <c r="B127" s="60" t="s">
        <v>75</v>
      </c>
      <c r="C127" s="14"/>
      <c r="D127" s="14"/>
      <c r="E127" s="14"/>
      <c r="F127" s="15"/>
    </row>
    <row r="128" spans="1:6" ht="15">
      <c r="A128" s="34"/>
      <c r="B128" s="105" t="s">
        <v>63</v>
      </c>
      <c r="C128" s="36">
        <v>6.14</v>
      </c>
      <c r="D128" s="36">
        <v>1.5</v>
      </c>
      <c r="E128" s="36"/>
      <c r="F128" s="37">
        <v>4.64</v>
      </c>
    </row>
    <row r="129" spans="1:8" ht="15">
      <c r="A129" s="34"/>
      <c r="B129" s="56" t="s">
        <v>73</v>
      </c>
      <c r="C129" s="36">
        <v>4.649</v>
      </c>
      <c r="D129" s="36">
        <v>19.5</v>
      </c>
      <c r="E129" s="36">
        <v>14.850999999999999</v>
      </c>
      <c r="F129" s="37">
        <v>0</v>
      </c>
      <c r="H129" s="20"/>
    </row>
    <row r="130" spans="1:8" ht="15">
      <c r="A130" s="34"/>
      <c r="B130" s="57" t="s">
        <v>94</v>
      </c>
      <c r="C130" s="36">
        <v>4</v>
      </c>
      <c r="D130" s="36">
        <v>0</v>
      </c>
      <c r="E130" s="36">
        <v>0</v>
      </c>
      <c r="F130" s="37">
        <v>4</v>
      </c>
      <c r="H130" s="20"/>
    </row>
    <row r="131" spans="1:8" ht="15">
      <c r="A131" s="34"/>
      <c r="B131" s="58" t="s">
        <v>84</v>
      </c>
      <c r="C131" s="36"/>
      <c r="D131" s="36"/>
      <c r="E131" s="36"/>
      <c r="F131" s="37"/>
      <c r="H131" s="20"/>
    </row>
    <row r="132" spans="1:6" ht="15">
      <c r="A132" s="12" t="s">
        <v>134</v>
      </c>
      <c r="B132" s="60" t="s">
        <v>52</v>
      </c>
      <c r="C132" s="14"/>
      <c r="D132" s="14"/>
      <c r="E132" s="14"/>
      <c r="F132" s="15"/>
    </row>
    <row r="133" spans="1:6" ht="15">
      <c r="A133" s="34"/>
      <c r="B133" s="47" t="s">
        <v>38</v>
      </c>
      <c r="C133" s="36">
        <v>1.6869999999999998</v>
      </c>
      <c r="D133" s="36">
        <v>0.162</v>
      </c>
      <c r="E133" s="36">
        <v>0</v>
      </c>
      <c r="F133" s="37">
        <v>1.525</v>
      </c>
    </row>
    <row r="134" spans="1:6" ht="15">
      <c r="A134" s="43"/>
      <c r="B134" s="44" t="s">
        <v>33</v>
      </c>
      <c r="C134" s="45">
        <v>1.25</v>
      </c>
      <c r="D134" s="45"/>
      <c r="E134" s="45"/>
      <c r="F134" s="46">
        <v>1.25</v>
      </c>
    </row>
    <row r="135" spans="1:6" ht="15">
      <c r="A135" s="29" t="s">
        <v>135</v>
      </c>
      <c r="B135" s="64" t="s">
        <v>24</v>
      </c>
      <c r="C135" s="31"/>
      <c r="D135" s="31"/>
      <c r="E135" s="31"/>
      <c r="F135" s="32"/>
    </row>
    <row r="136" spans="1:6" ht="15">
      <c r="A136" s="34"/>
      <c r="B136" s="35" t="s">
        <v>38</v>
      </c>
      <c r="C136" s="36">
        <v>4.97</v>
      </c>
      <c r="D136" s="36"/>
      <c r="E136" s="36"/>
      <c r="F136" s="37">
        <v>4.97</v>
      </c>
    </row>
    <row r="137" spans="1:7" ht="15">
      <c r="A137" s="25"/>
      <c r="B137" s="106" t="s">
        <v>84</v>
      </c>
      <c r="C137" s="27">
        <v>13.725000000000001</v>
      </c>
      <c r="D137" s="27">
        <v>0</v>
      </c>
      <c r="E137" s="27">
        <v>0</v>
      </c>
      <c r="F137" s="28">
        <v>13.725000000000001</v>
      </c>
      <c r="G137" s="20"/>
    </row>
    <row r="138" spans="1:6" ht="15">
      <c r="A138" s="12" t="s">
        <v>136</v>
      </c>
      <c r="B138" s="13" t="s">
        <v>19</v>
      </c>
      <c r="C138" s="14"/>
      <c r="D138" s="14"/>
      <c r="E138" s="14"/>
      <c r="F138" s="15"/>
    </row>
    <row r="139" spans="1:6" ht="15">
      <c r="A139" s="34"/>
      <c r="B139" s="35" t="s">
        <v>38</v>
      </c>
      <c r="C139" s="36">
        <v>47.02</v>
      </c>
      <c r="D139" s="36">
        <v>25</v>
      </c>
      <c r="E139" s="36">
        <v>0</v>
      </c>
      <c r="F139" s="37">
        <v>22.02</v>
      </c>
    </row>
    <row r="140" spans="1:6" ht="15">
      <c r="A140" s="34"/>
      <c r="B140" s="40" t="s">
        <v>73</v>
      </c>
      <c r="C140" s="36">
        <v>201.403</v>
      </c>
      <c r="D140" s="36">
        <v>29.86</v>
      </c>
      <c r="E140" s="36">
        <v>0</v>
      </c>
      <c r="F140" s="37">
        <v>171.543</v>
      </c>
    </row>
    <row r="141" spans="1:6" ht="15">
      <c r="A141" s="34"/>
      <c r="B141" s="41" t="s">
        <v>94</v>
      </c>
      <c r="C141" s="36">
        <v>3.8</v>
      </c>
      <c r="D141" s="36">
        <v>45.99</v>
      </c>
      <c r="E141" s="36">
        <v>42.19</v>
      </c>
      <c r="F141" s="37"/>
    </row>
    <row r="142" spans="1:6" ht="15">
      <c r="A142" s="34"/>
      <c r="B142" s="42" t="s">
        <v>84</v>
      </c>
      <c r="C142" s="36">
        <v>42.25</v>
      </c>
      <c r="D142" s="36">
        <v>25.799999999999997</v>
      </c>
      <c r="E142" s="36">
        <v>0</v>
      </c>
      <c r="F142" s="37">
        <v>16.450000000000003</v>
      </c>
    </row>
    <row r="143" spans="1:6" ht="15">
      <c r="A143" s="43"/>
      <c r="B143" s="44" t="s">
        <v>33</v>
      </c>
      <c r="C143" s="45">
        <v>32.31999999999999</v>
      </c>
      <c r="D143" s="45">
        <v>120.71499999999999</v>
      </c>
      <c r="E143" s="45">
        <v>88.395</v>
      </c>
      <c r="F143" s="46"/>
    </row>
    <row r="144" spans="1:6" ht="15">
      <c r="A144" s="29" t="s">
        <v>137</v>
      </c>
      <c r="B144" s="30" t="s">
        <v>106</v>
      </c>
      <c r="C144" s="31"/>
      <c r="D144" s="31"/>
      <c r="E144" s="31"/>
      <c r="F144" s="32"/>
    </row>
    <row r="145" spans="1:6" ht="15">
      <c r="A145" s="25"/>
      <c r="B145" s="102" t="s">
        <v>63</v>
      </c>
      <c r="C145" s="27">
        <v>50</v>
      </c>
      <c r="D145" s="27"/>
      <c r="E145" s="27"/>
      <c r="F145" s="28">
        <v>50</v>
      </c>
    </row>
    <row r="146" spans="1:6" ht="15">
      <c r="A146" s="12" t="s">
        <v>138</v>
      </c>
      <c r="B146" s="13" t="s">
        <v>13</v>
      </c>
      <c r="C146" s="14"/>
      <c r="D146" s="14"/>
      <c r="E146" s="14"/>
      <c r="F146" s="15"/>
    </row>
    <row r="147" spans="1:6" ht="15">
      <c r="A147" s="29"/>
      <c r="B147" s="35" t="s">
        <v>38</v>
      </c>
      <c r="C147" s="18">
        <v>72.593</v>
      </c>
      <c r="D147" s="18">
        <v>39.5</v>
      </c>
      <c r="E147" s="18"/>
      <c r="F147" s="19">
        <v>33.093</v>
      </c>
    </row>
    <row r="148" spans="1:6" ht="15">
      <c r="A148" s="34"/>
      <c r="B148" s="38" t="s">
        <v>63</v>
      </c>
      <c r="C148" s="36">
        <v>48.582</v>
      </c>
      <c r="D148" s="36">
        <v>0</v>
      </c>
      <c r="E148" s="36">
        <v>0</v>
      </c>
      <c r="F148" s="37">
        <v>48.582</v>
      </c>
    </row>
    <row r="149" spans="1:6" ht="15">
      <c r="A149" s="34"/>
      <c r="B149" s="40" t="s">
        <v>73</v>
      </c>
      <c r="C149" s="36">
        <v>18.5</v>
      </c>
      <c r="D149" s="36">
        <v>0</v>
      </c>
      <c r="E149" s="36">
        <v>0</v>
      </c>
      <c r="F149" s="37">
        <v>18.5</v>
      </c>
    </row>
    <row r="150" spans="1:7" ht="15">
      <c r="A150" s="34"/>
      <c r="B150" s="41" t="s">
        <v>94</v>
      </c>
      <c r="C150" s="36">
        <v>196.21</v>
      </c>
      <c r="D150" s="36">
        <v>188.41</v>
      </c>
      <c r="E150" s="36">
        <v>0</v>
      </c>
      <c r="F150" s="37">
        <v>7.8</v>
      </c>
      <c r="G150" s="20"/>
    </row>
    <row r="151" spans="1:6" ht="15">
      <c r="A151" s="34"/>
      <c r="B151" s="42" t="s">
        <v>84</v>
      </c>
      <c r="C151" s="36">
        <v>66.679</v>
      </c>
      <c r="D151" s="36">
        <v>34.16</v>
      </c>
      <c r="E151" s="36">
        <v>15</v>
      </c>
      <c r="F151" s="37">
        <v>47.519</v>
      </c>
    </row>
    <row r="152" spans="1:6" ht="15">
      <c r="A152" s="43"/>
      <c r="B152" s="44" t="s">
        <v>33</v>
      </c>
      <c r="C152" s="45">
        <v>139.709</v>
      </c>
      <c r="D152" s="45">
        <v>217.70000000000002</v>
      </c>
      <c r="E152" s="45">
        <v>77.99100000000001</v>
      </c>
      <c r="F152" s="46"/>
    </row>
    <row r="153" spans="1:6" ht="15">
      <c r="A153" s="29" t="s">
        <v>139</v>
      </c>
      <c r="B153" s="64" t="s">
        <v>29</v>
      </c>
      <c r="C153" s="31"/>
      <c r="D153" s="31"/>
      <c r="E153" s="31"/>
      <c r="F153" s="32"/>
    </row>
    <row r="154" spans="1:6" s="108" customFormat="1" ht="15">
      <c r="A154" s="107"/>
      <c r="B154" s="35" t="s">
        <v>38</v>
      </c>
      <c r="C154" s="36">
        <v>6.6</v>
      </c>
      <c r="D154" s="36">
        <v>6.6</v>
      </c>
      <c r="E154" s="36"/>
      <c r="F154" s="37"/>
    </row>
    <row r="155" spans="1:6" s="108" customFormat="1" ht="15">
      <c r="A155" s="107"/>
      <c r="B155" s="38" t="s">
        <v>63</v>
      </c>
      <c r="C155" s="36">
        <v>3.55</v>
      </c>
      <c r="D155" s="36"/>
      <c r="E155" s="36"/>
      <c r="F155" s="37">
        <v>3.55</v>
      </c>
    </row>
    <row r="156" spans="1:6" ht="15">
      <c r="A156" s="34"/>
      <c r="B156" s="40" t="s">
        <v>73</v>
      </c>
      <c r="C156" s="36">
        <v>153.49</v>
      </c>
      <c r="D156" s="36">
        <v>153.49</v>
      </c>
      <c r="E156" s="36">
        <v>0</v>
      </c>
      <c r="F156" s="37">
        <v>0</v>
      </c>
    </row>
    <row r="157" spans="1:6" ht="15">
      <c r="A157" s="25"/>
      <c r="B157" s="42" t="s">
        <v>84</v>
      </c>
      <c r="C157" s="27">
        <v>0.81</v>
      </c>
      <c r="D157" s="27">
        <v>0</v>
      </c>
      <c r="E157" s="27">
        <v>0</v>
      </c>
      <c r="F157" s="28">
        <v>0.81</v>
      </c>
    </row>
    <row r="158" spans="1:6" ht="15">
      <c r="A158" s="25"/>
      <c r="B158" s="26" t="s">
        <v>33</v>
      </c>
      <c r="C158" s="27">
        <v>39.78</v>
      </c>
      <c r="D158" s="27">
        <v>52.855000000000004</v>
      </c>
      <c r="E158" s="27">
        <v>13.075000000000003</v>
      </c>
      <c r="F158" s="28"/>
    </row>
    <row r="159" spans="1:6" ht="15">
      <c r="A159" s="12" t="s">
        <v>140</v>
      </c>
      <c r="B159" s="60" t="s">
        <v>17</v>
      </c>
      <c r="C159" s="14"/>
      <c r="D159" s="14"/>
      <c r="E159" s="14"/>
      <c r="F159" s="15"/>
    </row>
    <row r="160" spans="1:7" ht="15">
      <c r="A160" s="34"/>
      <c r="B160" s="56" t="s">
        <v>73</v>
      </c>
      <c r="C160" s="36">
        <v>143.247</v>
      </c>
      <c r="D160" s="36">
        <v>25.1</v>
      </c>
      <c r="E160" s="36">
        <v>0</v>
      </c>
      <c r="F160" s="37">
        <v>118.14700000000002</v>
      </c>
      <c r="G160" s="20"/>
    </row>
    <row r="161" spans="1:7" ht="15">
      <c r="A161" s="34"/>
      <c r="B161" s="38" t="s">
        <v>63</v>
      </c>
      <c r="C161" s="36">
        <v>0.6</v>
      </c>
      <c r="D161" s="36">
        <v>0.6</v>
      </c>
      <c r="E161" s="36"/>
      <c r="F161" s="37"/>
      <c r="G161" s="20"/>
    </row>
    <row r="162" spans="1:7" ht="15">
      <c r="A162" s="34"/>
      <c r="B162" s="58" t="s">
        <v>84</v>
      </c>
      <c r="C162" s="36">
        <v>71.00800000000001</v>
      </c>
      <c r="D162" s="36">
        <v>1.2</v>
      </c>
      <c r="E162" s="36">
        <v>0</v>
      </c>
      <c r="F162" s="37">
        <v>69.80799999999999</v>
      </c>
      <c r="G162" s="20"/>
    </row>
    <row r="163" spans="1:8" ht="15">
      <c r="A163" s="43"/>
      <c r="B163" s="44" t="s">
        <v>33</v>
      </c>
      <c r="C163" s="45">
        <v>119.3</v>
      </c>
      <c r="D163" s="45">
        <v>119.3</v>
      </c>
      <c r="E163" s="45"/>
      <c r="F163" s="46">
        <v>0</v>
      </c>
      <c r="G163" s="20"/>
      <c r="H163" s="20"/>
    </row>
    <row r="164" spans="1:6" ht="15">
      <c r="A164" s="34" t="s">
        <v>141</v>
      </c>
      <c r="B164" s="97" t="s">
        <v>16</v>
      </c>
      <c r="C164" s="98"/>
      <c r="D164" s="98"/>
      <c r="E164" s="98"/>
      <c r="F164" s="99"/>
    </row>
    <row r="165" spans="1:8" ht="15">
      <c r="A165" s="34"/>
      <c r="B165" s="35" t="s">
        <v>38</v>
      </c>
      <c r="C165" s="36">
        <v>34.364999999999995</v>
      </c>
      <c r="D165" s="36">
        <v>65.739</v>
      </c>
      <c r="E165" s="36">
        <v>32.412</v>
      </c>
      <c r="F165" s="37">
        <v>1.038</v>
      </c>
      <c r="H165" s="94"/>
    </row>
    <row r="166" spans="1:7" ht="15">
      <c r="A166" s="34"/>
      <c r="B166" s="38" t="s">
        <v>63</v>
      </c>
      <c r="C166" s="36">
        <v>83.644</v>
      </c>
      <c r="D166" s="36">
        <v>49.1</v>
      </c>
      <c r="E166" s="36">
        <v>0</v>
      </c>
      <c r="F166" s="37">
        <v>34.544</v>
      </c>
      <c r="G166" s="20"/>
    </row>
    <row r="167" spans="1:7" ht="15">
      <c r="A167" s="34"/>
      <c r="B167" s="40" t="s">
        <v>73</v>
      </c>
      <c r="C167" s="36">
        <v>244.278</v>
      </c>
      <c r="D167" s="36">
        <v>369.47799999999995</v>
      </c>
      <c r="E167" s="36">
        <v>0</v>
      </c>
      <c r="F167" s="37">
        <v>0</v>
      </c>
      <c r="G167" s="20"/>
    </row>
    <row r="168" spans="1:7" ht="15">
      <c r="A168" s="34"/>
      <c r="B168" s="41" t="s">
        <v>94</v>
      </c>
      <c r="C168" s="36">
        <v>32.5</v>
      </c>
      <c r="D168" s="36">
        <v>17.16</v>
      </c>
      <c r="E168" s="36">
        <v>10.66</v>
      </c>
      <c r="F168" s="37">
        <v>26</v>
      </c>
      <c r="G168" s="20"/>
    </row>
    <row r="169" spans="1:7" ht="15">
      <c r="A169" s="34"/>
      <c r="B169" s="42" t="s">
        <v>84</v>
      </c>
      <c r="C169" s="36">
        <v>9.399999999999999</v>
      </c>
      <c r="D169" s="36">
        <v>12.100000000000001</v>
      </c>
      <c r="E169" s="36">
        <v>0</v>
      </c>
      <c r="F169" s="37">
        <v>6.1</v>
      </c>
      <c r="G169" s="20"/>
    </row>
    <row r="170" spans="1:6" ht="15">
      <c r="A170" s="25"/>
      <c r="B170" s="26" t="s">
        <v>33</v>
      </c>
      <c r="C170" s="27">
        <v>367.286</v>
      </c>
      <c r="D170" s="27">
        <v>367.793</v>
      </c>
      <c r="E170" s="27">
        <v>0.507000000000005</v>
      </c>
      <c r="F170" s="28"/>
    </row>
    <row r="171" spans="1:6" ht="15">
      <c r="A171" s="12" t="s">
        <v>142</v>
      </c>
      <c r="B171" s="13" t="s">
        <v>14</v>
      </c>
      <c r="C171" s="14"/>
      <c r="D171" s="14"/>
      <c r="E171" s="14"/>
      <c r="F171" s="15"/>
    </row>
    <row r="172" spans="1:6" ht="15">
      <c r="A172" s="34"/>
      <c r="B172" s="35" t="s">
        <v>38</v>
      </c>
      <c r="C172" s="36">
        <v>11.2</v>
      </c>
      <c r="D172" s="36"/>
      <c r="E172" s="36"/>
      <c r="F172" s="37">
        <v>11.2</v>
      </c>
    </row>
    <row r="173" spans="1:7" ht="15">
      <c r="A173" s="34"/>
      <c r="B173" s="38" t="s">
        <v>63</v>
      </c>
      <c r="C173" s="36">
        <v>29.407999999999998</v>
      </c>
      <c r="D173" s="36">
        <v>39.5</v>
      </c>
      <c r="E173" s="36">
        <v>36.3</v>
      </c>
      <c r="F173" s="37">
        <v>26.208</v>
      </c>
      <c r="G173" s="20"/>
    </row>
    <row r="174" spans="1:7" ht="15">
      <c r="A174" s="34"/>
      <c r="B174" s="40" t="s">
        <v>73</v>
      </c>
      <c r="C174" s="36">
        <v>108.635</v>
      </c>
      <c r="D174" s="36">
        <v>16.857</v>
      </c>
      <c r="E174" s="36">
        <v>0</v>
      </c>
      <c r="F174" s="37">
        <v>91.778</v>
      </c>
      <c r="G174" s="20"/>
    </row>
    <row r="175" spans="1:7" ht="15">
      <c r="A175" s="34"/>
      <c r="B175" s="41" t="s">
        <v>94</v>
      </c>
      <c r="C175" s="36">
        <v>19.700000000000003</v>
      </c>
      <c r="D175" s="36">
        <v>19.75</v>
      </c>
      <c r="E175" s="36">
        <v>12.35</v>
      </c>
      <c r="F175" s="37">
        <v>12.3</v>
      </c>
      <c r="G175" s="20"/>
    </row>
    <row r="176" spans="1:7" ht="15">
      <c r="A176" s="34"/>
      <c r="B176" s="42" t="s">
        <v>84</v>
      </c>
      <c r="C176" s="36">
        <v>16.425</v>
      </c>
      <c r="D176" s="36">
        <v>11.249</v>
      </c>
      <c r="E176" s="36">
        <v>5.489</v>
      </c>
      <c r="F176" s="37">
        <v>10.665</v>
      </c>
      <c r="G176" s="20"/>
    </row>
    <row r="177" spans="1:8" ht="15">
      <c r="A177" s="43"/>
      <c r="B177" s="44" t="s">
        <v>33</v>
      </c>
      <c r="C177" s="45">
        <v>30.91</v>
      </c>
      <c r="D177" s="45">
        <v>19.4</v>
      </c>
      <c r="E177" s="45"/>
      <c r="F177" s="46">
        <v>11.510000000000002</v>
      </c>
      <c r="H177" s="20"/>
    </row>
    <row r="178" spans="1:6" ht="15">
      <c r="A178" s="12" t="s">
        <v>144</v>
      </c>
      <c r="B178" s="60" t="s">
        <v>66</v>
      </c>
      <c r="C178" s="72"/>
      <c r="D178" s="72"/>
      <c r="E178" s="72"/>
      <c r="F178" s="73"/>
    </row>
    <row r="179" spans="1:6" ht="15">
      <c r="A179" s="43"/>
      <c r="B179" s="109" t="s">
        <v>73</v>
      </c>
      <c r="C179" s="3">
        <v>2.385</v>
      </c>
      <c r="D179" s="3">
        <v>0</v>
      </c>
      <c r="E179" s="3">
        <v>0</v>
      </c>
      <c r="F179" s="3">
        <v>2.385</v>
      </c>
    </row>
    <row r="180" spans="1:8" s="5" customFormat="1" ht="15">
      <c r="A180" s="29" t="s">
        <v>145</v>
      </c>
      <c r="B180" s="30" t="s">
        <v>95</v>
      </c>
      <c r="C180" s="31"/>
      <c r="D180" s="31"/>
      <c r="E180" s="31"/>
      <c r="F180" s="32"/>
      <c r="H180" s="110"/>
    </row>
    <row r="181" spans="1:8" ht="15">
      <c r="A181" s="25"/>
      <c r="B181" s="65" t="s">
        <v>94</v>
      </c>
      <c r="C181" s="27">
        <v>5.04</v>
      </c>
      <c r="D181" s="27">
        <v>0</v>
      </c>
      <c r="E181" s="27">
        <v>0</v>
      </c>
      <c r="F181" s="28">
        <v>5.04</v>
      </c>
      <c r="H181" s="20"/>
    </row>
    <row r="182" spans="1:6" ht="15">
      <c r="A182" s="12" t="s">
        <v>146</v>
      </c>
      <c r="B182" s="13" t="s">
        <v>27</v>
      </c>
      <c r="C182" s="14"/>
      <c r="D182" s="14"/>
      <c r="E182" s="14"/>
      <c r="F182" s="15"/>
    </row>
    <row r="183" spans="1:6" ht="15">
      <c r="A183" s="34"/>
      <c r="B183" s="35" t="s">
        <v>38</v>
      </c>
      <c r="C183" s="36">
        <v>4.35</v>
      </c>
      <c r="D183" s="36">
        <v>0.1</v>
      </c>
      <c r="E183" s="36">
        <v>0</v>
      </c>
      <c r="F183" s="37">
        <v>4.25</v>
      </c>
    </row>
    <row r="184" spans="1:7" ht="15">
      <c r="A184" s="34"/>
      <c r="B184" s="40" t="s">
        <v>73</v>
      </c>
      <c r="C184" s="36">
        <v>7.5600000000000005</v>
      </c>
      <c r="D184" s="36">
        <v>0</v>
      </c>
      <c r="E184" s="36">
        <v>0</v>
      </c>
      <c r="F184" s="37">
        <v>7.5600000000000005</v>
      </c>
      <c r="G184" s="20"/>
    </row>
    <row r="185" spans="1:7" ht="15">
      <c r="A185" s="34"/>
      <c r="B185" s="41" t="s">
        <v>94</v>
      </c>
      <c r="C185" s="36">
        <v>2.3230000000000004</v>
      </c>
      <c r="D185" s="36">
        <v>0.64</v>
      </c>
      <c r="E185" s="36">
        <v>0</v>
      </c>
      <c r="F185" s="37">
        <v>2.223</v>
      </c>
      <c r="G185" s="20"/>
    </row>
    <row r="186" spans="1:7" ht="15">
      <c r="A186" s="34"/>
      <c r="B186" s="42" t="s">
        <v>84</v>
      </c>
      <c r="C186" s="36">
        <v>0.41</v>
      </c>
      <c r="D186" s="36">
        <v>0</v>
      </c>
      <c r="E186" s="36">
        <v>0</v>
      </c>
      <c r="F186" s="37">
        <v>0.41</v>
      </c>
      <c r="G186" s="20"/>
    </row>
    <row r="187" spans="1:6" ht="15">
      <c r="A187" s="43"/>
      <c r="B187" s="44" t="s">
        <v>33</v>
      </c>
      <c r="C187" s="45">
        <v>0.434</v>
      </c>
      <c r="D187" s="45"/>
      <c r="E187" s="45"/>
      <c r="F187" s="46">
        <v>0.434</v>
      </c>
    </row>
    <row r="188" spans="1:6" ht="15">
      <c r="A188" s="29" t="s">
        <v>147</v>
      </c>
      <c r="B188" s="64" t="s">
        <v>10</v>
      </c>
      <c r="C188" s="31"/>
      <c r="D188" s="31"/>
      <c r="E188" s="31"/>
      <c r="F188" s="32"/>
    </row>
    <row r="189" spans="1:6" ht="15">
      <c r="A189" s="34"/>
      <c r="B189" s="35" t="s">
        <v>38</v>
      </c>
      <c r="C189" s="36">
        <v>2.569</v>
      </c>
      <c r="D189" s="36">
        <v>0</v>
      </c>
      <c r="E189" s="36">
        <v>0</v>
      </c>
      <c r="F189" s="37">
        <v>2.569</v>
      </c>
    </row>
    <row r="190" spans="1:6" ht="15">
      <c r="A190" s="34"/>
      <c r="B190" s="41" t="s">
        <v>94</v>
      </c>
      <c r="C190" s="36">
        <v>7.8</v>
      </c>
      <c r="D190" s="36">
        <v>4.6</v>
      </c>
      <c r="E190" s="36"/>
      <c r="F190" s="37">
        <v>3.2</v>
      </c>
    </row>
    <row r="191" spans="1:6" ht="15">
      <c r="A191" s="12" t="s">
        <v>148</v>
      </c>
      <c r="B191" s="13" t="s">
        <v>25</v>
      </c>
      <c r="C191" s="14"/>
      <c r="D191" s="14"/>
      <c r="E191" s="14"/>
      <c r="F191" s="15"/>
    </row>
    <row r="192" spans="1:6" ht="15">
      <c r="A192" s="34"/>
      <c r="B192" s="41" t="s">
        <v>94</v>
      </c>
      <c r="C192" s="36">
        <v>2.24</v>
      </c>
      <c r="D192" s="36">
        <v>0.27</v>
      </c>
      <c r="E192" s="36">
        <v>0</v>
      </c>
      <c r="F192" s="37">
        <v>1.97</v>
      </c>
    </row>
    <row r="193" spans="1:6" ht="15">
      <c r="A193" s="34"/>
      <c r="B193" s="42" t="s">
        <v>84</v>
      </c>
      <c r="C193" s="36">
        <v>19.474</v>
      </c>
      <c r="D193" s="36">
        <v>0</v>
      </c>
      <c r="E193" s="36">
        <v>0</v>
      </c>
      <c r="F193" s="37">
        <v>19.474</v>
      </c>
    </row>
    <row r="194" spans="1:6" ht="15">
      <c r="A194" s="43"/>
      <c r="B194" s="44" t="s">
        <v>33</v>
      </c>
      <c r="C194" s="45">
        <v>28.87</v>
      </c>
      <c r="D194" s="45">
        <v>4.5</v>
      </c>
      <c r="E194" s="45"/>
      <c r="F194" s="46">
        <v>24.37</v>
      </c>
    </row>
    <row r="195" spans="1:6" ht="15">
      <c r="A195" s="29" t="s">
        <v>151</v>
      </c>
      <c r="B195" s="30" t="s">
        <v>76</v>
      </c>
      <c r="C195" s="31"/>
      <c r="D195" s="31"/>
      <c r="E195" s="31"/>
      <c r="F195" s="32"/>
    </row>
    <row r="196" spans="1:7" ht="15">
      <c r="A196" s="25"/>
      <c r="B196" s="111" t="s">
        <v>73</v>
      </c>
      <c r="C196" s="27">
        <v>3.078</v>
      </c>
      <c r="D196" s="27">
        <v>0</v>
      </c>
      <c r="E196" s="27">
        <v>0</v>
      </c>
      <c r="F196" s="28">
        <v>3.078</v>
      </c>
      <c r="G196" s="20"/>
    </row>
    <row r="197" spans="1:6" ht="15">
      <c r="A197" s="12" t="s">
        <v>152</v>
      </c>
      <c r="B197" s="13" t="s">
        <v>118</v>
      </c>
      <c r="C197" s="14"/>
      <c r="D197" s="14"/>
      <c r="E197" s="14"/>
      <c r="F197" s="15"/>
    </row>
    <row r="198" spans="1:6" ht="15">
      <c r="A198" s="34"/>
      <c r="B198" s="42" t="s">
        <v>84</v>
      </c>
      <c r="C198" s="36">
        <v>3.9029999999999996</v>
      </c>
      <c r="D198" s="36">
        <v>0</v>
      </c>
      <c r="E198" s="36">
        <v>0</v>
      </c>
      <c r="F198" s="37">
        <v>3.9029999999999996</v>
      </c>
    </row>
    <row r="199" spans="1:6" ht="15">
      <c r="A199" s="43"/>
      <c r="B199" s="44" t="s">
        <v>33</v>
      </c>
      <c r="C199" s="45">
        <v>15.66</v>
      </c>
      <c r="D199" s="45">
        <v>4.1</v>
      </c>
      <c r="E199" s="45"/>
      <c r="F199" s="46">
        <v>11.56</v>
      </c>
    </row>
    <row r="200" spans="1:6" ht="30">
      <c r="A200" s="34" t="s">
        <v>154</v>
      </c>
      <c r="B200" s="112" t="s">
        <v>153</v>
      </c>
      <c r="C200" s="98"/>
      <c r="D200" s="98"/>
      <c r="E200" s="98"/>
      <c r="F200" s="99"/>
    </row>
    <row r="201" spans="1:6" ht="15">
      <c r="A201" s="25"/>
      <c r="B201" s="33" t="s">
        <v>38</v>
      </c>
      <c r="C201" s="27">
        <v>1.584</v>
      </c>
      <c r="D201" s="27">
        <v>0.2</v>
      </c>
      <c r="E201" s="27"/>
      <c r="F201" s="28">
        <v>1.384</v>
      </c>
    </row>
    <row r="202" spans="1:6" ht="15">
      <c r="A202" s="12"/>
      <c r="B202" s="60" t="s">
        <v>77</v>
      </c>
      <c r="C202" s="14"/>
      <c r="D202" s="14"/>
      <c r="E202" s="14"/>
      <c r="F202" s="15"/>
    </row>
    <row r="203" spans="1:6" ht="15">
      <c r="A203" s="34"/>
      <c r="B203" s="56" t="s">
        <v>73</v>
      </c>
      <c r="C203" s="36">
        <v>4.8</v>
      </c>
      <c r="D203" s="36">
        <v>0</v>
      </c>
      <c r="E203" s="36">
        <v>0</v>
      </c>
      <c r="F203" s="37">
        <v>4.8</v>
      </c>
    </row>
    <row r="204" spans="1:6" ht="15">
      <c r="A204" s="25"/>
      <c r="B204" s="65" t="s">
        <v>94</v>
      </c>
      <c r="C204" s="27">
        <v>1.223</v>
      </c>
      <c r="D204" s="27">
        <v>0.553</v>
      </c>
      <c r="E204" s="27"/>
      <c r="F204" s="28">
        <v>0.67</v>
      </c>
    </row>
    <row r="205" spans="1:6" ht="15">
      <c r="A205" s="43"/>
      <c r="B205" s="75" t="s">
        <v>84</v>
      </c>
      <c r="C205" s="45">
        <v>4.267</v>
      </c>
      <c r="D205" s="45">
        <v>0</v>
      </c>
      <c r="E205" s="45">
        <v>0</v>
      </c>
      <c r="F205" s="46">
        <v>4.267</v>
      </c>
    </row>
    <row r="206" spans="1:6" ht="15">
      <c r="A206" s="29" t="s">
        <v>155</v>
      </c>
      <c r="B206" s="30" t="s">
        <v>53</v>
      </c>
      <c r="C206" s="31"/>
      <c r="D206" s="31"/>
      <c r="E206" s="31"/>
      <c r="F206" s="32"/>
    </row>
    <row r="207" spans="1:6" ht="15">
      <c r="A207" s="25"/>
      <c r="B207" s="65" t="s">
        <v>94</v>
      </c>
      <c r="C207" s="27">
        <v>6.35</v>
      </c>
      <c r="D207" s="27"/>
      <c r="E207" s="27"/>
      <c r="F207" s="28">
        <v>6.35</v>
      </c>
    </row>
    <row r="208" spans="1:6" ht="15">
      <c r="A208" s="12" t="s">
        <v>156</v>
      </c>
      <c r="B208" s="13" t="s">
        <v>54</v>
      </c>
      <c r="C208" s="14"/>
      <c r="D208" s="14"/>
      <c r="E208" s="14"/>
      <c r="F208" s="15"/>
    </row>
    <row r="209" spans="1:6" ht="15">
      <c r="A209" s="34"/>
      <c r="B209" s="35" t="s">
        <v>38</v>
      </c>
      <c r="C209" s="36">
        <v>0.746</v>
      </c>
      <c r="D209" s="36">
        <v>10.4</v>
      </c>
      <c r="E209" s="36">
        <v>10.4</v>
      </c>
      <c r="F209" s="37">
        <v>0.746</v>
      </c>
    </row>
    <row r="210" spans="1:6" ht="15">
      <c r="A210" s="34"/>
      <c r="B210" s="38" t="s">
        <v>63</v>
      </c>
      <c r="C210" s="36">
        <v>10.850999999999999</v>
      </c>
      <c r="D210" s="36">
        <v>16</v>
      </c>
      <c r="E210" s="36">
        <v>12</v>
      </c>
      <c r="F210" s="37">
        <v>6.851</v>
      </c>
    </row>
    <row r="211" spans="1:7" ht="15">
      <c r="A211" s="34"/>
      <c r="B211" s="40" t="s">
        <v>73</v>
      </c>
      <c r="C211" s="36">
        <v>280.51099999999997</v>
      </c>
      <c r="D211" s="36">
        <v>30.994999999999997</v>
      </c>
      <c r="E211" s="36">
        <v>0</v>
      </c>
      <c r="F211" s="37">
        <v>249.51599999999996</v>
      </c>
      <c r="G211" s="20"/>
    </row>
    <row r="212" spans="1:7" ht="15">
      <c r="A212" s="34"/>
      <c r="B212" s="41" t="s">
        <v>94</v>
      </c>
      <c r="C212" s="36">
        <v>10.324</v>
      </c>
      <c r="D212" s="36">
        <v>3.776</v>
      </c>
      <c r="E212" s="36">
        <v>0</v>
      </c>
      <c r="F212" s="37">
        <v>6.548</v>
      </c>
      <c r="G212" s="20"/>
    </row>
    <row r="213" spans="1:7" ht="15">
      <c r="A213" s="34"/>
      <c r="B213" s="42" t="s">
        <v>84</v>
      </c>
      <c r="C213" s="36">
        <v>5.92</v>
      </c>
      <c r="D213" s="36">
        <v>3.55</v>
      </c>
      <c r="E213" s="36">
        <v>1.33</v>
      </c>
      <c r="F213" s="37">
        <v>3.5</v>
      </c>
      <c r="G213" s="20"/>
    </row>
    <row r="214" spans="1:6" ht="15">
      <c r="A214" s="43"/>
      <c r="B214" s="44" t="s">
        <v>33</v>
      </c>
      <c r="C214" s="45">
        <v>25.86</v>
      </c>
      <c r="D214" s="45">
        <v>25.135</v>
      </c>
      <c r="E214" s="45"/>
      <c r="F214" s="46">
        <v>0.7249999999999979</v>
      </c>
    </row>
    <row r="215" spans="1:6" ht="15">
      <c r="A215" s="34" t="s">
        <v>157</v>
      </c>
      <c r="B215" s="97" t="s">
        <v>18</v>
      </c>
      <c r="C215" s="98"/>
      <c r="D215" s="98"/>
      <c r="E215" s="98"/>
      <c r="F215" s="99"/>
    </row>
    <row r="216" spans="1:6" ht="15">
      <c r="A216" s="34"/>
      <c r="B216" s="38" t="s">
        <v>63</v>
      </c>
      <c r="C216" s="36">
        <v>2.85</v>
      </c>
      <c r="D216" s="36">
        <v>1</v>
      </c>
      <c r="E216" s="36"/>
      <c r="F216" s="37">
        <v>1.85</v>
      </c>
    </row>
    <row r="217" spans="1:6" ht="15">
      <c r="A217" s="34"/>
      <c r="B217" s="42" t="s">
        <v>84</v>
      </c>
      <c r="C217" s="36">
        <v>11.954</v>
      </c>
      <c r="D217" s="36">
        <v>0</v>
      </c>
      <c r="E217" s="36">
        <v>0</v>
      </c>
      <c r="F217" s="37">
        <v>11.954</v>
      </c>
    </row>
    <row r="218" spans="1:6" ht="15">
      <c r="A218" s="25"/>
      <c r="B218" s="26" t="s">
        <v>33</v>
      </c>
      <c r="C218" s="27">
        <v>1.797</v>
      </c>
      <c r="D218" s="27"/>
      <c r="E218" s="27"/>
      <c r="F218" s="28">
        <v>1.797</v>
      </c>
    </row>
    <row r="219" spans="1:6" ht="15">
      <c r="A219" s="12" t="s">
        <v>158</v>
      </c>
      <c r="B219" s="60" t="s">
        <v>55</v>
      </c>
      <c r="C219" s="14"/>
      <c r="D219" s="14"/>
      <c r="E219" s="14"/>
      <c r="F219" s="15"/>
    </row>
    <row r="220" spans="1:6" ht="15">
      <c r="A220" s="34"/>
      <c r="B220" s="47" t="s">
        <v>38</v>
      </c>
      <c r="C220" s="36">
        <v>0.261</v>
      </c>
      <c r="D220" s="36"/>
      <c r="E220" s="36"/>
      <c r="F220" s="37">
        <v>0.261</v>
      </c>
    </row>
    <row r="221" spans="1:6" ht="15">
      <c r="A221" s="43"/>
      <c r="B221" s="113"/>
      <c r="C221" s="45"/>
      <c r="D221" s="45"/>
      <c r="E221" s="45"/>
      <c r="F221" s="46"/>
    </row>
    <row r="222" spans="1:6" s="5" customFormat="1" ht="15">
      <c r="A222" s="29" t="s">
        <v>159</v>
      </c>
      <c r="B222" s="30" t="s">
        <v>96</v>
      </c>
      <c r="C222" s="31"/>
      <c r="D222" s="31"/>
      <c r="E222" s="31"/>
      <c r="F222" s="32"/>
    </row>
    <row r="223" spans="1:6" ht="15">
      <c r="A223" s="25"/>
      <c r="B223" s="65"/>
      <c r="C223" s="27"/>
      <c r="D223" s="27"/>
      <c r="E223" s="27"/>
      <c r="F223" s="28"/>
    </row>
    <row r="224" spans="1:6" ht="15">
      <c r="A224" s="12" t="s">
        <v>160</v>
      </c>
      <c r="B224" s="60" t="s">
        <v>120</v>
      </c>
      <c r="C224" s="14"/>
      <c r="D224" s="14"/>
      <c r="E224" s="14"/>
      <c r="F224" s="15"/>
    </row>
    <row r="225" spans="1:6" ht="15">
      <c r="A225" s="43"/>
      <c r="B225" s="44" t="s">
        <v>33</v>
      </c>
      <c r="C225" s="45">
        <v>6.74</v>
      </c>
      <c r="D225" s="45">
        <v>5</v>
      </c>
      <c r="E225" s="45"/>
      <c r="F225" s="46">
        <v>1.7400000000000002</v>
      </c>
    </row>
    <row r="226" spans="1:6" ht="15">
      <c r="A226" s="29" t="s">
        <v>161</v>
      </c>
      <c r="B226" s="30" t="s">
        <v>72</v>
      </c>
      <c r="C226" s="31"/>
      <c r="D226" s="31"/>
      <c r="E226" s="31"/>
      <c r="F226" s="32"/>
    </row>
    <row r="227" spans="1:6" ht="15">
      <c r="A227" s="34"/>
      <c r="B227" s="38" t="s">
        <v>107</v>
      </c>
      <c r="C227" s="36">
        <v>0.24</v>
      </c>
      <c r="D227" s="36"/>
      <c r="E227" s="36"/>
      <c r="F227" s="37">
        <v>0.24</v>
      </c>
    </row>
    <row r="228" spans="1:7" ht="15">
      <c r="A228" s="25"/>
      <c r="B228" s="65" t="s">
        <v>94</v>
      </c>
      <c r="C228" s="27">
        <v>1.1</v>
      </c>
      <c r="D228" s="27"/>
      <c r="E228" s="27"/>
      <c r="F228" s="28">
        <v>1.1</v>
      </c>
      <c r="G228" s="20"/>
    </row>
    <row r="229" spans="1:6" ht="15">
      <c r="A229" s="12" t="s">
        <v>162</v>
      </c>
      <c r="B229" s="60" t="s">
        <v>78</v>
      </c>
      <c r="C229" s="14"/>
      <c r="D229" s="14"/>
      <c r="E229" s="14"/>
      <c r="F229" s="15"/>
    </row>
    <row r="230" spans="1:6" ht="15">
      <c r="A230" s="43"/>
      <c r="B230" s="61"/>
      <c r="C230" s="45"/>
      <c r="D230" s="45"/>
      <c r="E230" s="45"/>
      <c r="F230" s="46"/>
    </row>
    <row r="231" spans="1:6" ht="15">
      <c r="A231" s="29" t="s">
        <v>163</v>
      </c>
      <c r="B231" s="30" t="s">
        <v>56</v>
      </c>
      <c r="C231" s="31"/>
      <c r="D231" s="31"/>
      <c r="E231" s="31"/>
      <c r="F231" s="32"/>
    </row>
    <row r="232" spans="1:6" ht="15">
      <c r="A232" s="34"/>
      <c r="B232" s="57" t="s">
        <v>94</v>
      </c>
      <c r="C232" s="36">
        <v>2</v>
      </c>
      <c r="D232" s="36">
        <v>1</v>
      </c>
      <c r="E232" s="36"/>
      <c r="F232" s="37">
        <v>1</v>
      </c>
    </row>
    <row r="233" spans="1:6" ht="15">
      <c r="A233" s="25"/>
      <c r="B233" s="114" t="s">
        <v>84</v>
      </c>
      <c r="C233" s="27">
        <v>9.575</v>
      </c>
      <c r="D233" s="27">
        <v>0</v>
      </c>
      <c r="E233" s="27">
        <v>0</v>
      </c>
      <c r="F233" s="28">
        <v>9.575</v>
      </c>
    </row>
    <row r="234" spans="1:6" ht="15">
      <c r="A234" s="12" t="s">
        <v>164</v>
      </c>
      <c r="B234" s="60" t="s">
        <v>87</v>
      </c>
      <c r="C234" s="14"/>
      <c r="D234" s="14"/>
      <c r="E234" s="14"/>
      <c r="F234" s="15"/>
    </row>
    <row r="235" spans="1:6" ht="15">
      <c r="A235" s="34"/>
      <c r="B235" s="57" t="s">
        <v>94</v>
      </c>
      <c r="C235" s="36"/>
      <c r="D235" s="36"/>
      <c r="E235" s="36"/>
      <c r="F235" s="37"/>
    </row>
    <row r="236" spans="1:6" ht="15">
      <c r="A236" s="43"/>
      <c r="B236" s="113" t="s">
        <v>84</v>
      </c>
      <c r="C236" s="45">
        <v>60.842</v>
      </c>
      <c r="D236" s="45">
        <v>0</v>
      </c>
      <c r="E236" s="45">
        <v>0</v>
      </c>
      <c r="F236" s="46">
        <v>60.842</v>
      </c>
    </row>
    <row r="237" spans="1:6" ht="15">
      <c r="A237" s="29" t="s">
        <v>165</v>
      </c>
      <c r="B237" s="30" t="s">
        <v>79</v>
      </c>
      <c r="C237" s="31"/>
      <c r="D237" s="31"/>
      <c r="E237" s="31"/>
      <c r="F237" s="32"/>
    </row>
    <row r="238" spans="1:6" ht="15">
      <c r="A238" s="25"/>
      <c r="B238" s="114" t="s">
        <v>84</v>
      </c>
      <c r="C238" s="27">
        <v>2.021</v>
      </c>
      <c r="D238" s="27">
        <v>0</v>
      </c>
      <c r="E238" s="27">
        <v>0</v>
      </c>
      <c r="F238" s="28">
        <v>2.021</v>
      </c>
    </row>
    <row r="239" spans="1:6" ht="15">
      <c r="A239" s="12" t="s">
        <v>166</v>
      </c>
      <c r="B239" s="60" t="s">
        <v>80</v>
      </c>
      <c r="C239" s="14"/>
      <c r="D239" s="14"/>
      <c r="E239" s="14"/>
      <c r="F239" s="15"/>
    </row>
    <row r="240" spans="1:6" ht="15">
      <c r="A240" s="34"/>
      <c r="B240" s="58"/>
      <c r="C240" s="36"/>
      <c r="D240" s="36"/>
      <c r="E240" s="36"/>
      <c r="F240" s="37"/>
    </row>
    <row r="241" spans="1:6" ht="15">
      <c r="A241" s="43"/>
      <c r="B241" s="44" t="s">
        <v>33</v>
      </c>
      <c r="C241" s="45">
        <v>2</v>
      </c>
      <c r="D241" s="45"/>
      <c r="E241" s="45"/>
      <c r="F241" s="46">
        <v>2</v>
      </c>
    </row>
    <row r="242" spans="1:6" ht="15">
      <c r="A242" s="34" t="s">
        <v>167</v>
      </c>
      <c r="B242" s="97" t="s">
        <v>26</v>
      </c>
      <c r="C242" s="98"/>
      <c r="D242" s="98"/>
      <c r="E242" s="98"/>
      <c r="F242" s="99"/>
    </row>
    <row r="243" spans="1:6" ht="15">
      <c r="A243" s="34"/>
      <c r="B243" s="40" t="s">
        <v>73</v>
      </c>
      <c r="C243" s="36">
        <v>0.4</v>
      </c>
      <c r="D243" s="36">
        <v>0</v>
      </c>
      <c r="E243" s="36">
        <v>0</v>
      </c>
      <c r="F243" s="37">
        <v>0.4</v>
      </c>
    </row>
    <row r="244" spans="1:6" ht="15">
      <c r="A244" s="25"/>
      <c r="B244" s="26" t="s">
        <v>33</v>
      </c>
      <c r="C244" s="27"/>
      <c r="D244" s="27"/>
      <c r="E244" s="27"/>
      <c r="F244" s="28"/>
    </row>
    <row r="245" spans="1:6" ht="17.25" customHeight="1">
      <c r="A245" s="12" t="s">
        <v>168</v>
      </c>
      <c r="B245" s="13" t="s">
        <v>185</v>
      </c>
      <c r="C245" s="14"/>
      <c r="D245" s="14"/>
      <c r="E245" s="14"/>
      <c r="F245" s="15"/>
    </row>
    <row r="246" spans="1:6" ht="15">
      <c r="A246" s="104"/>
      <c r="B246" s="115" t="s">
        <v>38</v>
      </c>
      <c r="C246" s="18"/>
      <c r="D246" s="18">
        <v>1.75</v>
      </c>
      <c r="E246" s="18">
        <v>1.75</v>
      </c>
      <c r="F246" s="19"/>
    </row>
    <row r="247" spans="1:6" ht="15">
      <c r="A247" s="34"/>
      <c r="B247" s="40" t="s">
        <v>73</v>
      </c>
      <c r="C247" s="36">
        <v>16.8</v>
      </c>
      <c r="D247" s="36">
        <v>3.2</v>
      </c>
      <c r="E247" s="36">
        <v>0</v>
      </c>
      <c r="F247" s="37">
        <v>13.600000000000001</v>
      </c>
    </row>
    <row r="248" spans="1:6" ht="15">
      <c r="A248" s="34"/>
      <c r="B248" s="41" t="s">
        <v>94</v>
      </c>
      <c r="C248" s="36">
        <v>0.4</v>
      </c>
      <c r="D248" s="36"/>
      <c r="E248" s="36"/>
      <c r="F248" s="37">
        <v>0.4</v>
      </c>
    </row>
    <row r="249" spans="1:7" ht="15">
      <c r="A249" s="34"/>
      <c r="B249" s="42" t="s">
        <v>84</v>
      </c>
      <c r="C249" s="36">
        <v>2.59</v>
      </c>
      <c r="D249" s="36">
        <v>0</v>
      </c>
      <c r="E249" s="36">
        <v>0</v>
      </c>
      <c r="F249" s="37">
        <v>2.59</v>
      </c>
      <c r="G249" s="20"/>
    </row>
    <row r="250" spans="1:6" ht="15" customHeight="1">
      <c r="A250" s="43"/>
      <c r="B250" s="44" t="s">
        <v>33</v>
      </c>
      <c r="C250" s="45"/>
      <c r="D250" s="45"/>
      <c r="E250" s="45"/>
      <c r="F250" s="46"/>
    </row>
    <row r="251" spans="1:6" ht="15" customHeight="1">
      <c r="A251" s="29" t="s">
        <v>169</v>
      </c>
      <c r="B251" s="64" t="s">
        <v>11</v>
      </c>
      <c r="C251" s="31"/>
      <c r="D251" s="31"/>
      <c r="E251" s="31"/>
      <c r="F251" s="32"/>
    </row>
    <row r="252" spans="1:6" ht="15" customHeight="1">
      <c r="A252" s="29"/>
      <c r="B252" s="115" t="s">
        <v>38</v>
      </c>
      <c r="C252" s="18">
        <v>0.333</v>
      </c>
      <c r="D252" s="18">
        <v>0.333</v>
      </c>
      <c r="E252" s="18"/>
      <c r="F252" s="19"/>
    </row>
    <row r="253" spans="1:6" ht="15" customHeight="1">
      <c r="A253" s="34"/>
      <c r="B253" s="40" t="s">
        <v>73</v>
      </c>
      <c r="C253" s="36">
        <v>1.7</v>
      </c>
      <c r="D253" s="36">
        <v>0</v>
      </c>
      <c r="E253" s="36">
        <v>0</v>
      </c>
      <c r="F253" s="37">
        <v>1.7</v>
      </c>
    </row>
    <row r="254" spans="1:6" ht="15" customHeight="1">
      <c r="A254" s="43"/>
      <c r="B254" s="67"/>
      <c r="C254" s="45"/>
      <c r="D254" s="45"/>
      <c r="E254" s="45"/>
      <c r="F254" s="46"/>
    </row>
    <row r="255" spans="1:6" ht="15">
      <c r="A255" s="12" t="s">
        <v>170</v>
      </c>
      <c r="B255" s="13" t="s">
        <v>12</v>
      </c>
      <c r="C255" s="14"/>
      <c r="D255" s="14"/>
      <c r="E255" s="14"/>
      <c r="F255" s="15"/>
    </row>
    <row r="256" spans="1:6" ht="15">
      <c r="A256" s="34"/>
      <c r="B256" s="35" t="s">
        <v>38</v>
      </c>
      <c r="C256" s="36">
        <v>22.604</v>
      </c>
      <c r="D256" s="36">
        <v>9.61</v>
      </c>
      <c r="E256" s="36">
        <v>0</v>
      </c>
      <c r="F256" s="37">
        <v>12.994</v>
      </c>
    </row>
    <row r="257" spans="1:6" ht="15">
      <c r="A257" s="34"/>
      <c r="B257" s="38" t="s">
        <v>63</v>
      </c>
      <c r="C257" s="36">
        <v>1.56</v>
      </c>
      <c r="D257" s="36"/>
      <c r="E257" s="36"/>
      <c r="F257" s="37">
        <v>1.56</v>
      </c>
    </row>
    <row r="258" spans="1:7" ht="15">
      <c r="A258" s="34"/>
      <c r="B258" s="40" t="s">
        <v>73</v>
      </c>
      <c r="C258" s="36">
        <v>24.649</v>
      </c>
      <c r="D258" s="36">
        <v>0</v>
      </c>
      <c r="E258" s="36">
        <v>0</v>
      </c>
      <c r="F258" s="37">
        <v>24.649</v>
      </c>
      <c r="G258" s="20"/>
    </row>
    <row r="259" spans="1:7" ht="15">
      <c r="A259" s="34"/>
      <c r="B259" s="41" t="s">
        <v>94</v>
      </c>
      <c r="C259" s="36">
        <v>81.091</v>
      </c>
      <c r="D259" s="36">
        <v>42.230000000000004</v>
      </c>
      <c r="E259" s="36">
        <v>0</v>
      </c>
      <c r="F259" s="37">
        <v>38.781</v>
      </c>
      <c r="G259" s="20"/>
    </row>
    <row r="260" spans="1:7" ht="15">
      <c r="A260" s="34"/>
      <c r="B260" s="42" t="s">
        <v>84</v>
      </c>
      <c r="C260" s="36">
        <v>7.195</v>
      </c>
      <c r="D260" s="36">
        <v>0</v>
      </c>
      <c r="E260" s="36">
        <v>0</v>
      </c>
      <c r="F260" s="37">
        <v>7.195</v>
      </c>
      <c r="G260" s="20"/>
    </row>
    <row r="261" spans="1:6" ht="15">
      <c r="A261" s="43"/>
      <c r="B261" s="44" t="s">
        <v>33</v>
      </c>
      <c r="C261" s="45">
        <v>14.272</v>
      </c>
      <c r="D261" s="45">
        <v>32</v>
      </c>
      <c r="E261" s="45">
        <v>17.728</v>
      </c>
      <c r="F261" s="46"/>
    </row>
    <row r="262" spans="1:6" ht="15">
      <c r="A262" s="29" t="s">
        <v>171</v>
      </c>
      <c r="B262" s="30" t="s">
        <v>58</v>
      </c>
      <c r="C262" s="31"/>
      <c r="D262" s="31"/>
      <c r="E262" s="31"/>
      <c r="F262" s="32"/>
    </row>
    <row r="263" spans="1:6" ht="15">
      <c r="A263" s="25"/>
      <c r="B263" s="33" t="s">
        <v>38</v>
      </c>
      <c r="C263" s="27">
        <v>0.252</v>
      </c>
      <c r="D263" s="27">
        <v>0.252</v>
      </c>
      <c r="E263" s="27"/>
      <c r="F263" s="28"/>
    </row>
    <row r="264" spans="1:6" ht="15">
      <c r="A264" s="12" t="s">
        <v>172</v>
      </c>
      <c r="B264" s="60" t="s">
        <v>59</v>
      </c>
      <c r="C264" s="14"/>
      <c r="D264" s="14"/>
      <c r="E264" s="14"/>
      <c r="F264" s="15"/>
    </row>
    <row r="265" spans="1:6" ht="15">
      <c r="A265" s="43"/>
      <c r="B265" s="55" t="s">
        <v>38</v>
      </c>
      <c r="C265" s="45">
        <v>0.289</v>
      </c>
      <c r="D265" s="45">
        <v>0.289</v>
      </c>
      <c r="E265" s="45">
        <v>0</v>
      </c>
      <c r="F265" s="46">
        <v>0</v>
      </c>
    </row>
    <row r="266" spans="1:6" ht="15">
      <c r="A266" s="29" t="s">
        <v>173</v>
      </c>
      <c r="B266" s="30" t="s">
        <v>60</v>
      </c>
      <c r="C266" s="31"/>
      <c r="D266" s="31"/>
      <c r="E266" s="31"/>
      <c r="F266" s="32"/>
    </row>
    <row r="267" spans="1:6" ht="15">
      <c r="A267" s="25"/>
      <c r="B267" s="33" t="s">
        <v>38</v>
      </c>
      <c r="C267" s="27">
        <v>0.606</v>
      </c>
      <c r="D267" s="27"/>
      <c r="E267" s="27"/>
      <c r="F267" s="28">
        <v>0.606</v>
      </c>
    </row>
    <row r="268" spans="1:6" ht="15">
      <c r="A268" s="12" t="s">
        <v>174</v>
      </c>
      <c r="B268" s="60" t="s">
        <v>122</v>
      </c>
      <c r="C268" s="14"/>
      <c r="D268" s="14"/>
      <c r="E268" s="14"/>
      <c r="F268" s="15"/>
    </row>
    <row r="269" spans="1:6" ht="15">
      <c r="A269" s="51"/>
      <c r="B269" s="35" t="s">
        <v>38</v>
      </c>
      <c r="C269" s="52">
        <v>0.028</v>
      </c>
      <c r="D269" s="52">
        <v>0.028</v>
      </c>
      <c r="E269" s="52"/>
      <c r="F269" s="53"/>
    </row>
    <row r="270" spans="1:6" ht="15">
      <c r="A270" s="29" t="s">
        <v>175</v>
      </c>
      <c r="B270" s="30" t="s">
        <v>81</v>
      </c>
      <c r="C270" s="31"/>
      <c r="D270" s="31"/>
      <c r="E270" s="31"/>
      <c r="F270" s="32"/>
    </row>
    <row r="271" spans="1:6" ht="15">
      <c r="A271" s="34"/>
      <c r="B271" s="57" t="s">
        <v>94</v>
      </c>
      <c r="C271" s="36">
        <v>2</v>
      </c>
      <c r="D271" s="36"/>
      <c r="E271" s="36"/>
      <c r="F271" s="37">
        <v>2</v>
      </c>
    </row>
    <row r="272" spans="1:6" ht="15">
      <c r="A272" s="25"/>
      <c r="B272" s="114" t="s">
        <v>84</v>
      </c>
      <c r="C272" s="27">
        <v>3.6079999999999997</v>
      </c>
      <c r="D272" s="27">
        <v>0.1</v>
      </c>
      <c r="E272" s="27">
        <v>0</v>
      </c>
      <c r="F272" s="28">
        <v>3.488</v>
      </c>
    </row>
    <row r="273" spans="1:6" ht="15">
      <c r="A273" s="12" t="s">
        <v>176</v>
      </c>
      <c r="B273" s="60" t="s">
        <v>82</v>
      </c>
      <c r="C273" s="14"/>
      <c r="D273" s="14"/>
      <c r="E273" s="14"/>
      <c r="F273" s="15"/>
    </row>
    <row r="274" spans="1:6" ht="15">
      <c r="A274" s="34"/>
      <c r="B274" s="47" t="s">
        <v>38</v>
      </c>
      <c r="C274" s="36"/>
      <c r="D274" s="36">
        <v>10.2</v>
      </c>
      <c r="E274" s="36">
        <v>10.2</v>
      </c>
      <c r="F274" s="37"/>
    </row>
    <row r="275" spans="1:6" ht="15">
      <c r="A275" s="34"/>
      <c r="B275" s="56" t="s">
        <v>73</v>
      </c>
      <c r="C275" s="36">
        <v>10.1</v>
      </c>
      <c r="D275" s="36">
        <v>10.1</v>
      </c>
      <c r="E275" s="36">
        <v>0</v>
      </c>
      <c r="F275" s="37">
        <v>0</v>
      </c>
    </row>
    <row r="276" spans="1:6" ht="15">
      <c r="A276" s="29" t="s">
        <v>177</v>
      </c>
      <c r="B276" s="64" t="s">
        <v>57</v>
      </c>
      <c r="C276" s="31"/>
      <c r="D276" s="31"/>
      <c r="E276" s="31"/>
      <c r="F276" s="32"/>
    </row>
    <row r="277" spans="1:6" ht="15">
      <c r="A277" s="25"/>
      <c r="B277" s="56" t="s">
        <v>73</v>
      </c>
      <c r="C277" s="27">
        <v>93.04599999999999</v>
      </c>
      <c r="D277" s="27">
        <v>66.219</v>
      </c>
      <c r="E277" s="27">
        <v>0</v>
      </c>
      <c r="F277" s="28">
        <v>26.826999999999998</v>
      </c>
    </row>
    <row r="278" spans="1:6" ht="15">
      <c r="A278" s="25"/>
      <c r="B278" s="26" t="s">
        <v>33</v>
      </c>
      <c r="C278" s="27">
        <v>81.3</v>
      </c>
      <c r="D278" s="27">
        <v>29.2</v>
      </c>
      <c r="E278" s="27"/>
      <c r="F278" s="28">
        <v>52.099999999999994</v>
      </c>
    </row>
    <row r="279" spans="1:6" ht="15">
      <c r="A279" s="116"/>
      <c r="B279" s="117" t="s">
        <v>65</v>
      </c>
      <c r="C279" s="118"/>
      <c r="D279" s="118"/>
      <c r="E279" s="118"/>
      <c r="F279" s="119"/>
    </row>
    <row r="280" spans="1:6" ht="15">
      <c r="A280" s="120" t="s">
        <v>124</v>
      </c>
      <c r="B280" s="121" t="s">
        <v>119</v>
      </c>
      <c r="C280" s="31"/>
      <c r="D280" s="31"/>
      <c r="E280" s="31"/>
      <c r="F280" s="32"/>
    </row>
    <row r="281" spans="1:6" ht="15">
      <c r="A281" s="122"/>
      <c r="B281" s="123" t="s">
        <v>84</v>
      </c>
      <c r="C281" s="52">
        <v>32.325</v>
      </c>
      <c r="D281" s="52">
        <v>0</v>
      </c>
      <c r="E281" s="52">
        <v>0</v>
      </c>
      <c r="F281" s="53">
        <v>32.325</v>
      </c>
    </row>
    <row r="282" spans="1:6" ht="15">
      <c r="A282" s="122"/>
      <c r="B282" s="124" t="s">
        <v>190</v>
      </c>
      <c r="C282" s="52"/>
      <c r="D282" s="52"/>
      <c r="E282" s="52"/>
      <c r="F282" s="53"/>
    </row>
    <row r="283" spans="1:6" ht="15">
      <c r="A283" s="122"/>
      <c r="B283" s="125" t="s">
        <v>84</v>
      </c>
      <c r="C283" s="52">
        <v>0.96</v>
      </c>
      <c r="D283" s="52">
        <v>0</v>
      </c>
      <c r="E283" s="52">
        <v>0</v>
      </c>
      <c r="F283" s="53">
        <v>0.96</v>
      </c>
    </row>
    <row r="284" spans="1:6" ht="15">
      <c r="A284" s="12" t="s">
        <v>125</v>
      </c>
      <c r="B284" s="60" t="s">
        <v>88</v>
      </c>
      <c r="C284" s="14"/>
      <c r="D284" s="14"/>
      <c r="E284" s="14"/>
      <c r="F284" s="15"/>
    </row>
    <row r="285" spans="1:6" ht="15">
      <c r="A285" s="9"/>
      <c r="B285" s="126" t="s">
        <v>38</v>
      </c>
      <c r="C285" s="127">
        <v>2.117</v>
      </c>
      <c r="D285" s="127"/>
      <c r="E285" s="127"/>
      <c r="F285" s="128">
        <v>2.117</v>
      </c>
    </row>
    <row r="286" spans="1:6" ht="15">
      <c r="A286" s="29" t="s">
        <v>126</v>
      </c>
      <c r="B286" s="30" t="s">
        <v>89</v>
      </c>
      <c r="C286" s="31"/>
      <c r="D286" s="31"/>
      <c r="E286" s="31"/>
      <c r="F286" s="32"/>
    </row>
    <row r="287" spans="1:6" ht="15">
      <c r="A287" s="129"/>
      <c r="B287" s="39" t="s">
        <v>94</v>
      </c>
      <c r="C287" s="36">
        <v>0.08</v>
      </c>
      <c r="D287" s="36">
        <v>0.08</v>
      </c>
      <c r="E287" s="36"/>
      <c r="F287" s="37"/>
    </row>
    <row r="288" spans="1:6" ht="15">
      <c r="A288" s="43"/>
      <c r="B288" s="130"/>
      <c r="C288" s="45"/>
      <c r="D288" s="45"/>
      <c r="E288" s="45"/>
      <c r="F288" s="46"/>
    </row>
    <row r="289" spans="1:6" ht="15">
      <c r="A289" s="12" t="s">
        <v>127</v>
      </c>
      <c r="B289" s="60" t="s">
        <v>90</v>
      </c>
      <c r="C289" s="14"/>
      <c r="D289" s="14"/>
      <c r="E289" s="14"/>
      <c r="F289" s="15"/>
    </row>
    <row r="290" spans="1:6" ht="15">
      <c r="A290" s="29" t="s">
        <v>128</v>
      </c>
      <c r="B290" s="30" t="s">
        <v>123</v>
      </c>
      <c r="C290" s="31"/>
      <c r="D290" s="31"/>
      <c r="E290" s="31"/>
      <c r="F290" s="32"/>
    </row>
    <row r="291" spans="1:6" ht="15">
      <c r="A291" s="25"/>
      <c r="B291" s="65" t="s">
        <v>94</v>
      </c>
      <c r="C291" s="27">
        <v>0.01</v>
      </c>
      <c r="D291" s="27"/>
      <c r="E291" s="27"/>
      <c r="F291" s="28">
        <v>0.01</v>
      </c>
    </row>
    <row r="292" spans="1:6" ht="15">
      <c r="A292" s="12" t="s">
        <v>129</v>
      </c>
      <c r="B292" s="60" t="s">
        <v>91</v>
      </c>
      <c r="C292" s="14"/>
      <c r="D292" s="14"/>
      <c r="E292" s="14"/>
      <c r="F292" s="15"/>
    </row>
    <row r="293" spans="1:6" ht="15">
      <c r="A293" s="34"/>
      <c r="B293" s="47" t="s">
        <v>38</v>
      </c>
      <c r="C293" s="100">
        <v>0.15</v>
      </c>
      <c r="D293" s="100">
        <v>0.15</v>
      </c>
      <c r="E293" s="100"/>
      <c r="F293" s="101"/>
    </row>
    <row r="294" spans="1:6" ht="15">
      <c r="A294" s="43"/>
      <c r="B294" s="61" t="s">
        <v>94</v>
      </c>
      <c r="C294" s="45">
        <v>0.9</v>
      </c>
      <c r="D294" s="45">
        <v>0.4</v>
      </c>
      <c r="E294" s="45"/>
      <c r="F294" s="46">
        <v>0.5</v>
      </c>
    </row>
    <row r="295" spans="1:6" ht="15">
      <c r="A295" s="29" t="s">
        <v>130</v>
      </c>
      <c r="B295" s="30" t="s">
        <v>83</v>
      </c>
      <c r="C295" s="31"/>
      <c r="D295" s="31"/>
      <c r="E295" s="31"/>
      <c r="F295" s="32"/>
    </row>
    <row r="296" spans="1:6" ht="15">
      <c r="A296" s="34"/>
      <c r="B296" s="105" t="s">
        <v>63</v>
      </c>
      <c r="C296" s="36">
        <v>0.45</v>
      </c>
      <c r="D296" s="36"/>
      <c r="E296" s="36"/>
      <c r="F296" s="37">
        <v>0.45</v>
      </c>
    </row>
    <row r="297" spans="1:6" ht="15">
      <c r="A297" s="34"/>
      <c r="B297" s="56" t="s">
        <v>73</v>
      </c>
      <c r="C297" s="36">
        <v>0.123</v>
      </c>
      <c r="D297" s="36">
        <v>0</v>
      </c>
      <c r="E297" s="36">
        <v>0</v>
      </c>
      <c r="F297" s="37">
        <v>0.123</v>
      </c>
    </row>
    <row r="298" spans="1:6" ht="15">
      <c r="A298" s="25"/>
      <c r="B298" s="65" t="s">
        <v>94</v>
      </c>
      <c r="C298" s="27">
        <v>3.1</v>
      </c>
      <c r="D298" s="27">
        <v>3.1</v>
      </c>
      <c r="E298" s="27"/>
      <c r="F298" s="28"/>
    </row>
    <row r="299" spans="1:6" ht="15">
      <c r="A299" s="51"/>
      <c r="B299" s="131" t="s">
        <v>84</v>
      </c>
      <c r="C299" s="52">
        <v>0.729</v>
      </c>
      <c r="D299" s="52">
        <v>0</v>
      </c>
      <c r="E299" s="52">
        <v>0</v>
      </c>
      <c r="F299" s="53">
        <v>0.729</v>
      </c>
    </row>
    <row r="300" spans="1:6" s="5" customFormat="1" ht="15">
      <c r="A300" s="70" t="s">
        <v>131</v>
      </c>
      <c r="B300" s="132" t="s">
        <v>98</v>
      </c>
      <c r="C300" s="14"/>
      <c r="D300" s="14"/>
      <c r="E300" s="14"/>
      <c r="F300" s="15"/>
    </row>
    <row r="301" spans="1:6" s="5" customFormat="1" ht="15">
      <c r="A301" s="34"/>
      <c r="B301" s="133" t="s">
        <v>38</v>
      </c>
      <c r="C301" s="18">
        <v>2.814</v>
      </c>
      <c r="D301" s="18"/>
      <c r="E301" s="18"/>
      <c r="F301" s="19">
        <v>2.814</v>
      </c>
    </row>
    <row r="302" spans="1:6" ht="15">
      <c r="A302" s="34"/>
      <c r="B302" s="57" t="s">
        <v>94</v>
      </c>
      <c r="C302" s="36">
        <v>1.1</v>
      </c>
      <c r="D302" s="36"/>
      <c r="E302" s="36"/>
      <c r="F302" s="37">
        <v>1.1</v>
      </c>
    </row>
    <row r="303" spans="1:6" ht="15">
      <c r="A303" s="43"/>
      <c r="B303" s="44" t="s">
        <v>33</v>
      </c>
      <c r="C303" s="45">
        <v>35.11</v>
      </c>
      <c r="D303" s="45"/>
      <c r="E303" s="45"/>
      <c r="F303" s="46">
        <v>35.11</v>
      </c>
    </row>
    <row r="304" spans="1:6" s="5" customFormat="1" ht="15">
      <c r="A304" s="29" t="s">
        <v>132</v>
      </c>
      <c r="B304" s="30" t="s">
        <v>97</v>
      </c>
      <c r="C304" s="31"/>
      <c r="D304" s="31"/>
      <c r="E304" s="31"/>
      <c r="F304" s="32"/>
    </row>
    <row r="305" spans="1:6" ht="15">
      <c r="A305" s="25"/>
      <c r="B305" s="65" t="s">
        <v>94</v>
      </c>
      <c r="C305" s="27">
        <v>2</v>
      </c>
      <c r="D305" s="27"/>
      <c r="E305" s="27"/>
      <c r="F305" s="28">
        <v>2</v>
      </c>
    </row>
    <row r="306" spans="1:6" ht="15">
      <c r="A306" s="12" t="s">
        <v>133</v>
      </c>
      <c r="B306" s="60" t="s">
        <v>67</v>
      </c>
      <c r="C306" s="14"/>
      <c r="D306" s="14"/>
      <c r="E306" s="14"/>
      <c r="F306" s="15"/>
    </row>
    <row r="307" spans="1:6" ht="15">
      <c r="A307" s="34"/>
      <c r="B307" s="105" t="s">
        <v>63</v>
      </c>
      <c r="C307" s="36">
        <v>4.49</v>
      </c>
      <c r="D307" s="36"/>
      <c r="E307" s="36"/>
      <c r="F307" s="37">
        <v>4.49</v>
      </c>
    </row>
    <row r="308" spans="1:6" ht="15">
      <c r="A308" s="34"/>
      <c r="B308" s="56" t="s">
        <v>73</v>
      </c>
      <c r="C308" s="36">
        <v>17.111</v>
      </c>
      <c r="D308" s="36">
        <v>0</v>
      </c>
      <c r="E308" s="36">
        <v>0</v>
      </c>
      <c r="F308" s="37">
        <v>17.111</v>
      </c>
    </row>
    <row r="309" spans="1:6" ht="15">
      <c r="A309" s="34"/>
      <c r="B309" s="57" t="s">
        <v>94</v>
      </c>
      <c r="C309" s="36">
        <v>13.07</v>
      </c>
      <c r="D309" s="36">
        <v>7</v>
      </c>
      <c r="E309" s="36">
        <v>0</v>
      </c>
      <c r="F309" s="37">
        <v>6.07</v>
      </c>
    </row>
    <row r="310" spans="1:6" ht="15">
      <c r="A310" s="43"/>
      <c r="B310" s="113" t="s">
        <v>84</v>
      </c>
      <c r="C310" s="45">
        <v>19.613</v>
      </c>
      <c r="D310" s="45">
        <v>0</v>
      </c>
      <c r="E310" s="45">
        <v>0</v>
      </c>
      <c r="F310" s="46">
        <v>19.613</v>
      </c>
    </row>
    <row r="311" spans="1:6" ht="15">
      <c r="A311" s="34" t="s">
        <v>134</v>
      </c>
      <c r="B311" s="134" t="s">
        <v>92</v>
      </c>
      <c r="C311" s="98"/>
      <c r="D311" s="98"/>
      <c r="E311" s="98"/>
      <c r="F311" s="99"/>
    </row>
    <row r="312" spans="1:6" ht="15.75" thickBot="1">
      <c r="A312" s="34"/>
      <c r="B312" s="57" t="s">
        <v>94</v>
      </c>
      <c r="C312" s="36">
        <v>1.81</v>
      </c>
      <c r="D312" s="36">
        <v>0</v>
      </c>
      <c r="E312" s="36">
        <v>0</v>
      </c>
      <c r="F312" s="37">
        <v>1.81</v>
      </c>
    </row>
    <row r="313" spans="1:6" ht="15.75" thickBot="1">
      <c r="A313" s="135"/>
      <c r="B313" s="136" t="s">
        <v>37</v>
      </c>
      <c r="C313" s="137"/>
      <c r="D313" s="137"/>
      <c r="E313" s="137"/>
      <c r="F313" s="138"/>
    </row>
    <row r="314" spans="1:6" ht="15">
      <c r="A314" s="270" t="s">
        <v>68</v>
      </c>
      <c r="B314" s="271"/>
      <c r="C314" s="271"/>
      <c r="D314" s="271"/>
      <c r="E314" s="271"/>
      <c r="F314" s="272"/>
    </row>
    <row r="315" spans="1:6" ht="15">
      <c r="A315" s="116"/>
      <c r="B315" s="139" t="s">
        <v>35</v>
      </c>
      <c r="C315" s="1"/>
      <c r="D315" s="1"/>
      <c r="E315" s="1"/>
      <c r="F315" s="2"/>
    </row>
    <row r="316" spans="1:6" ht="15">
      <c r="A316" s="34" t="s">
        <v>124</v>
      </c>
      <c r="B316" s="97" t="s">
        <v>41</v>
      </c>
      <c r="C316" s="98"/>
      <c r="D316" s="98"/>
      <c r="E316" s="98"/>
      <c r="F316" s="99"/>
    </row>
    <row r="317" spans="1:6" ht="15">
      <c r="A317" s="34"/>
      <c r="B317" s="140" t="s">
        <v>73</v>
      </c>
      <c r="C317" s="36">
        <v>61.643</v>
      </c>
      <c r="D317" s="36">
        <v>0</v>
      </c>
      <c r="E317" s="36">
        <v>0</v>
      </c>
      <c r="F317" s="37">
        <v>61.643</v>
      </c>
    </row>
    <row r="318" spans="1:6" ht="15">
      <c r="A318" s="25"/>
      <c r="B318" s="141" t="s">
        <v>84</v>
      </c>
      <c r="C318" s="27">
        <v>1.335</v>
      </c>
      <c r="D318" s="27">
        <v>0</v>
      </c>
      <c r="E318" s="27">
        <v>0</v>
      </c>
      <c r="F318" s="28">
        <v>1.335</v>
      </c>
    </row>
    <row r="319" spans="1:6" ht="15">
      <c r="A319" s="12" t="s">
        <v>125</v>
      </c>
      <c r="B319" s="13" t="s">
        <v>69</v>
      </c>
      <c r="C319" s="14"/>
      <c r="D319" s="14"/>
      <c r="E319" s="14"/>
      <c r="F319" s="15"/>
    </row>
    <row r="320" spans="1:6" ht="15">
      <c r="A320" s="43"/>
      <c r="B320" s="142"/>
      <c r="C320" s="45"/>
      <c r="D320" s="45"/>
      <c r="E320" s="45"/>
      <c r="F320" s="46"/>
    </row>
    <row r="321" spans="1:6" ht="15">
      <c r="A321" s="12"/>
      <c r="B321" s="13" t="s">
        <v>22</v>
      </c>
      <c r="C321" s="14"/>
      <c r="D321" s="14"/>
      <c r="E321" s="14"/>
      <c r="F321" s="15"/>
    </row>
    <row r="322" spans="1:6" ht="15">
      <c r="A322" s="43"/>
      <c r="B322" s="143" t="s">
        <v>94</v>
      </c>
      <c r="C322" s="62">
        <v>338</v>
      </c>
      <c r="D322" s="62"/>
      <c r="E322" s="62"/>
      <c r="F322" s="63">
        <v>338</v>
      </c>
    </row>
    <row r="323" spans="1:6" ht="15">
      <c r="A323" s="51"/>
      <c r="B323" s="144" t="s">
        <v>84</v>
      </c>
      <c r="C323" s="52">
        <v>0.091</v>
      </c>
      <c r="D323" s="52">
        <v>0</v>
      </c>
      <c r="E323" s="52">
        <v>0</v>
      </c>
      <c r="F323" s="53">
        <v>0.091</v>
      </c>
    </row>
    <row r="324" spans="1:6" ht="15">
      <c r="A324" s="12"/>
      <c r="B324" s="13" t="s">
        <v>49</v>
      </c>
      <c r="C324" s="14"/>
      <c r="D324" s="14"/>
      <c r="E324" s="14"/>
      <c r="F324" s="15"/>
    </row>
    <row r="325" spans="1:6" ht="15">
      <c r="A325" s="43"/>
      <c r="B325" s="143" t="s">
        <v>94</v>
      </c>
      <c r="C325" s="45">
        <v>0.064</v>
      </c>
      <c r="D325" s="45"/>
      <c r="E325" s="45"/>
      <c r="F325" s="46">
        <v>0.064</v>
      </c>
    </row>
    <row r="326" spans="1:6" ht="15">
      <c r="A326" s="12" t="s">
        <v>126</v>
      </c>
      <c r="B326" s="13" t="s">
        <v>45</v>
      </c>
      <c r="C326" s="14"/>
      <c r="D326" s="14"/>
      <c r="E326" s="14"/>
      <c r="F326" s="15"/>
    </row>
    <row r="327" spans="1:6" ht="15">
      <c r="A327" s="43"/>
      <c r="B327" s="142"/>
      <c r="C327" s="45"/>
      <c r="D327" s="45"/>
      <c r="E327" s="45"/>
      <c r="F327" s="46"/>
    </row>
    <row r="328" spans="1:6" ht="15">
      <c r="A328" s="29" t="s">
        <v>127</v>
      </c>
      <c r="B328" s="64" t="s">
        <v>42</v>
      </c>
      <c r="C328" s="31"/>
      <c r="D328" s="31"/>
      <c r="E328" s="31"/>
      <c r="F328" s="32"/>
    </row>
    <row r="329" spans="1:7" ht="15">
      <c r="A329" s="34"/>
      <c r="B329" s="145" t="s">
        <v>84</v>
      </c>
      <c r="C329" s="36">
        <v>133.543</v>
      </c>
      <c r="D329" s="36">
        <v>10.5</v>
      </c>
      <c r="E329" s="36">
        <v>0</v>
      </c>
      <c r="F329" s="37">
        <v>123.043</v>
      </c>
      <c r="G329" s="20"/>
    </row>
    <row r="330" spans="1:7" ht="15">
      <c r="A330" s="29"/>
      <c r="B330" s="64" t="s">
        <v>191</v>
      </c>
      <c r="C330" s="31"/>
      <c r="D330" s="31"/>
      <c r="E330" s="31"/>
      <c r="F330" s="32"/>
      <c r="G330" s="20"/>
    </row>
    <row r="331" spans="1:7" ht="15">
      <c r="A331" s="34"/>
      <c r="B331" s="145" t="s">
        <v>84</v>
      </c>
      <c r="C331" s="36">
        <v>0.072</v>
      </c>
      <c r="D331" s="36">
        <v>0</v>
      </c>
      <c r="E331" s="36">
        <v>0</v>
      </c>
      <c r="F331" s="37">
        <v>0.072</v>
      </c>
      <c r="G331" s="20"/>
    </row>
    <row r="332" spans="1:6" ht="15">
      <c r="A332" s="146"/>
      <c r="B332" s="147" t="s">
        <v>36</v>
      </c>
      <c r="C332" s="148"/>
      <c r="D332" s="148"/>
      <c r="E332" s="148"/>
      <c r="F332" s="149"/>
    </row>
    <row r="333" spans="1:6" ht="15">
      <c r="A333" s="12"/>
      <c r="B333" s="13" t="s">
        <v>192</v>
      </c>
      <c r="C333" s="14"/>
      <c r="D333" s="14"/>
      <c r="E333" s="14"/>
      <c r="F333" s="15"/>
    </row>
    <row r="334" spans="1:6" ht="15">
      <c r="A334" s="150"/>
      <c r="B334" s="142" t="s">
        <v>84</v>
      </c>
      <c r="C334" s="45">
        <v>0.054</v>
      </c>
      <c r="D334" s="45">
        <v>0</v>
      </c>
      <c r="E334" s="45">
        <v>0</v>
      </c>
      <c r="F334" s="46">
        <v>0.054</v>
      </c>
    </row>
    <row r="335" spans="1:6" ht="15">
      <c r="A335" s="12"/>
      <c r="B335" s="13" t="s">
        <v>56</v>
      </c>
      <c r="C335" s="14"/>
      <c r="D335" s="14"/>
      <c r="E335" s="14"/>
      <c r="F335" s="15"/>
    </row>
    <row r="336" spans="1:6" ht="15">
      <c r="A336" s="150"/>
      <c r="B336" s="142" t="s">
        <v>84</v>
      </c>
      <c r="C336" s="45">
        <v>1.287</v>
      </c>
      <c r="D336" s="45">
        <v>0</v>
      </c>
      <c r="E336" s="45">
        <v>0</v>
      </c>
      <c r="F336" s="46">
        <v>1.287</v>
      </c>
    </row>
    <row r="337" spans="1:6" ht="15">
      <c r="A337" s="12"/>
      <c r="B337" s="13" t="s">
        <v>80</v>
      </c>
      <c r="C337" s="14"/>
      <c r="D337" s="14"/>
      <c r="E337" s="14"/>
      <c r="F337" s="15"/>
    </row>
    <row r="338" spans="1:6" ht="15">
      <c r="A338" s="150"/>
      <c r="B338" s="142" t="s">
        <v>84</v>
      </c>
      <c r="C338" s="45">
        <v>0.003</v>
      </c>
      <c r="D338" s="45">
        <v>0</v>
      </c>
      <c r="E338" s="45">
        <v>0</v>
      </c>
      <c r="F338" s="46">
        <v>0.003</v>
      </c>
    </row>
    <row r="339" spans="1:6" ht="15">
      <c r="A339" s="12"/>
      <c r="B339" s="13" t="s">
        <v>12</v>
      </c>
      <c r="C339" s="14"/>
      <c r="D339" s="14"/>
      <c r="E339" s="14"/>
      <c r="F339" s="15"/>
    </row>
    <row r="340" spans="1:6" ht="15">
      <c r="A340" s="34"/>
      <c r="B340" s="151" t="s">
        <v>94</v>
      </c>
      <c r="C340" s="36">
        <v>74</v>
      </c>
      <c r="D340" s="36"/>
      <c r="E340" s="36"/>
      <c r="F340" s="37">
        <v>74</v>
      </c>
    </row>
    <row r="341" spans="1:6" ht="15">
      <c r="A341" s="150"/>
      <c r="B341" s="142" t="s">
        <v>84</v>
      </c>
      <c r="C341" s="45">
        <v>0.482</v>
      </c>
      <c r="D341" s="45">
        <v>0</v>
      </c>
      <c r="E341" s="45">
        <v>0</v>
      </c>
      <c r="F341" s="46">
        <v>0.482</v>
      </c>
    </row>
    <row r="342" spans="1:6" ht="15">
      <c r="A342" s="146"/>
      <c r="B342" s="147"/>
      <c r="C342" s="148"/>
      <c r="D342" s="148"/>
      <c r="E342" s="148"/>
      <c r="F342" s="149"/>
    </row>
    <row r="343" spans="1:6" s="5" customFormat="1" ht="15">
      <c r="A343" s="146"/>
      <c r="B343" s="147" t="s">
        <v>65</v>
      </c>
      <c r="C343" s="148"/>
      <c r="D343" s="148"/>
      <c r="E343" s="148"/>
      <c r="F343" s="149"/>
    </row>
    <row r="344" spans="1:6" s="5" customFormat="1" ht="15">
      <c r="A344" s="12"/>
      <c r="B344" s="13" t="s">
        <v>119</v>
      </c>
      <c r="C344" s="14"/>
      <c r="D344" s="14"/>
      <c r="E344" s="14"/>
      <c r="F344" s="15"/>
    </row>
    <row r="345" spans="1:6" s="5" customFormat="1" ht="15">
      <c r="A345" s="150"/>
      <c r="B345" s="142" t="s">
        <v>84</v>
      </c>
      <c r="C345" s="45"/>
      <c r="D345" s="45"/>
      <c r="E345" s="45"/>
      <c r="F345" s="46"/>
    </row>
    <row r="346" spans="1:6" s="5" customFormat="1" ht="15.75" thickBot="1">
      <c r="A346" s="51"/>
      <c r="B346" s="152"/>
      <c r="C346" s="77"/>
      <c r="D346" s="77"/>
      <c r="E346" s="77"/>
      <c r="F346" s="78"/>
    </row>
    <row r="347" spans="1:6" ht="15.75" thickBot="1">
      <c r="A347" s="135"/>
      <c r="B347" s="136" t="s">
        <v>70</v>
      </c>
      <c r="C347" s="137"/>
      <c r="D347" s="137"/>
      <c r="E347" s="137"/>
      <c r="F347" s="138"/>
    </row>
    <row r="348" spans="1:6" ht="15">
      <c r="A348" s="267" t="s">
        <v>30</v>
      </c>
      <c r="B348" s="268"/>
      <c r="C348" s="268"/>
      <c r="D348" s="268"/>
      <c r="E348" s="268"/>
      <c r="F348" s="269"/>
    </row>
    <row r="349" spans="1:6" ht="15">
      <c r="A349" s="153"/>
      <c r="B349" s="154" t="s">
        <v>36</v>
      </c>
      <c r="C349" s="155"/>
      <c r="D349" s="155"/>
      <c r="E349" s="155"/>
      <c r="F349" s="156"/>
    </row>
    <row r="350" spans="1:6" ht="15">
      <c r="A350" s="29" t="s">
        <v>124</v>
      </c>
      <c r="B350" s="157" t="s">
        <v>108</v>
      </c>
      <c r="C350" s="31"/>
      <c r="D350" s="31"/>
      <c r="E350" s="31"/>
      <c r="F350" s="32"/>
    </row>
    <row r="351" spans="1:6" ht="15">
      <c r="A351" s="34"/>
      <c r="B351" s="158" t="s">
        <v>38</v>
      </c>
      <c r="C351" s="36">
        <v>88.744</v>
      </c>
      <c r="D351" s="36">
        <v>86.41</v>
      </c>
      <c r="E351" s="159"/>
      <c r="F351" s="37">
        <v>2.334</v>
      </c>
    </row>
    <row r="352" spans="1:6" ht="15">
      <c r="A352" s="34"/>
      <c r="B352" s="160" t="s">
        <v>63</v>
      </c>
      <c r="C352" s="36">
        <v>0.431</v>
      </c>
      <c r="D352" s="36">
        <v>0.431</v>
      </c>
      <c r="E352" s="159"/>
      <c r="F352" s="37"/>
    </row>
    <row r="353" spans="1:6" ht="15">
      <c r="A353" s="25"/>
      <c r="B353" s="161" t="s">
        <v>94</v>
      </c>
      <c r="C353" s="162">
        <v>871</v>
      </c>
      <c r="D353" s="162"/>
      <c r="E353" s="162"/>
      <c r="F353" s="163">
        <v>871</v>
      </c>
    </row>
    <row r="354" spans="1:9" ht="15">
      <c r="A354" s="25"/>
      <c r="B354" s="164" t="s">
        <v>84</v>
      </c>
      <c r="C354" s="27">
        <v>5.359</v>
      </c>
      <c r="D354" s="27">
        <v>2.706</v>
      </c>
      <c r="E354" s="27">
        <v>0</v>
      </c>
      <c r="F354" s="28">
        <v>2.641</v>
      </c>
      <c r="I354" s="20"/>
    </row>
    <row r="355" spans="1:6" ht="15">
      <c r="A355" s="12" t="s">
        <v>125</v>
      </c>
      <c r="B355" s="165" t="s">
        <v>109</v>
      </c>
      <c r="C355" s="14"/>
      <c r="D355" s="14"/>
      <c r="E355" s="14"/>
      <c r="F355" s="15"/>
    </row>
    <row r="356" spans="1:6" ht="15">
      <c r="A356" s="29"/>
      <c r="B356" s="160" t="s">
        <v>63</v>
      </c>
      <c r="C356" s="18"/>
      <c r="D356" s="18"/>
      <c r="E356" s="31"/>
      <c r="F356" s="32"/>
    </row>
    <row r="357" spans="1:6" ht="15">
      <c r="A357" s="9"/>
      <c r="B357" s="166" t="s">
        <v>94</v>
      </c>
      <c r="C357" s="167">
        <v>19058</v>
      </c>
      <c r="D357" s="167">
        <v>305</v>
      </c>
      <c r="E357" s="167">
        <v>55</v>
      </c>
      <c r="F357" s="168">
        <v>18808</v>
      </c>
    </row>
    <row r="358" spans="1:6" ht="15">
      <c r="A358" s="169"/>
      <c r="B358" s="170" t="s">
        <v>84</v>
      </c>
      <c r="C358" s="52">
        <v>3.358</v>
      </c>
      <c r="D358" s="52">
        <v>1.071</v>
      </c>
      <c r="E358" s="52">
        <v>0.3</v>
      </c>
      <c r="F358" s="53">
        <v>2.587</v>
      </c>
    </row>
    <row r="359" spans="1:6" ht="15">
      <c r="A359" s="171"/>
      <c r="B359" s="165" t="s">
        <v>187</v>
      </c>
      <c r="C359" s="48"/>
      <c r="D359" s="48"/>
      <c r="E359" s="48"/>
      <c r="F359" s="49"/>
    </row>
    <row r="360" spans="1:6" ht="15">
      <c r="A360" s="172"/>
      <c r="B360" s="173" t="s">
        <v>63</v>
      </c>
      <c r="C360" s="45">
        <v>1.6800000000000002</v>
      </c>
      <c r="D360" s="45">
        <v>1.6800000000000002</v>
      </c>
      <c r="E360" s="45">
        <v>0</v>
      </c>
      <c r="F360" s="46">
        <v>0</v>
      </c>
    </row>
    <row r="361" spans="1:6" ht="15">
      <c r="A361" s="29" t="s">
        <v>126</v>
      </c>
      <c r="B361" s="64" t="s">
        <v>20</v>
      </c>
      <c r="C361" s="31"/>
      <c r="D361" s="31"/>
      <c r="E361" s="31"/>
      <c r="F361" s="32"/>
    </row>
    <row r="362" spans="1:6" ht="15">
      <c r="A362" s="34"/>
      <c r="B362" s="35" t="s">
        <v>38</v>
      </c>
      <c r="C362" s="36">
        <v>2.979</v>
      </c>
      <c r="D362" s="36"/>
      <c r="E362" s="36"/>
      <c r="F362" s="37">
        <v>2.979</v>
      </c>
    </row>
    <row r="363" spans="1:6" ht="15">
      <c r="A363" s="25"/>
      <c r="B363" s="38" t="s">
        <v>63</v>
      </c>
      <c r="C363" s="27">
        <v>3.257</v>
      </c>
      <c r="D363" s="27">
        <v>3.257</v>
      </c>
      <c r="E363" s="27"/>
      <c r="F363" s="28"/>
    </row>
    <row r="364" spans="1:6" ht="15">
      <c r="A364" s="25"/>
      <c r="B364" s="174" t="s">
        <v>84</v>
      </c>
      <c r="C364" s="162">
        <v>0</v>
      </c>
      <c r="D364" s="162">
        <v>0.2</v>
      </c>
      <c r="E364" s="162">
        <v>0</v>
      </c>
      <c r="F364" s="163">
        <v>0.2</v>
      </c>
    </row>
    <row r="365" spans="1:6" ht="15">
      <c r="A365" s="25"/>
      <c r="B365" s="26" t="s">
        <v>33</v>
      </c>
      <c r="C365" s="175">
        <v>0.064</v>
      </c>
      <c r="D365" s="176"/>
      <c r="E365" s="176"/>
      <c r="F365" s="177">
        <v>0.064</v>
      </c>
    </row>
    <row r="366" spans="1:6" ht="15">
      <c r="A366" s="12" t="s">
        <v>127</v>
      </c>
      <c r="B366" s="60" t="s">
        <v>117</v>
      </c>
      <c r="C366" s="14"/>
      <c r="D366" s="14"/>
      <c r="E366" s="14"/>
      <c r="F366" s="15"/>
    </row>
    <row r="367" spans="1:6" ht="15">
      <c r="A367" s="34"/>
      <c r="B367" s="38" t="s">
        <v>63</v>
      </c>
      <c r="C367" s="36">
        <v>1.494</v>
      </c>
      <c r="D367" s="36">
        <v>1.494</v>
      </c>
      <c r="E367" s="98"/>
      <c r="F367" s="99"/>
    </row>
    <row r="368" spans="1:6" ht="15">
      <c r="A368" s="43"/>
      <c r="B368" s="113" t="s">
        <v>84</v>
      </c>
      <c r="C368" s="45"/>
      <c r="D368" s="45"/>
      <c r="E368" s="45"/>
      <c r="F368" s="46"/>
    </row>
    <row r="369" spans="1:6" ht="15">
      <c r="A369" s="29" t="s">
        <v>128</v>
      </c>
      <c r="B369" s="30" t="s">
        <v>110</v>
      </c>
      <c r="C369" s="31"/>
      <c r="D369" s="31"/>
      <c r="E369" s="31"/>
      <c r="F369" s="32"/>
    </row>
    <row r="370" spans="1:6" ht="15">
      <c r="A370" s="178"/>
      <c r="B370" s="131" t="s">
        <v>94</v>
      </c>
      <c r="C370" s="52">
        <v>730</v>
      </c>
      <c r="D370" s="52"/>
      <c r="E370" s="52"/>
      <c r="F370" s="53">
        <v>730</v>
      </c>
    </row>
    <row r="371" spans="1:6" ht="15">
      <c r="A371" s="43"/>
      <c r="B371" s="44" t="s">
        <v>33</v>
      </c>
      <c r="C371" s="45">
        <v>10.314</v>
      </c>
      <c r="D371" s="45">
        <v>10.314</v>
      </c>
      <c r="E371" s="45"/>
      <c r="F371" s="46">
        <v>0</v>
      </c>
    </row>
    <row r="372" spans="1:6" ht="15">
      <c r="A372" s="12" t="s">
        <v>129</v>
      </c>
      <c r="B372" s="60" t="s">
        <v>111</v>
      </c>
      <c r="C372" s="14"/>
      <c r="D372" s="14"/>
      <c r="E372" s="14"/>
      <c r="F372" s="15"/>
    </row>
    <row r="373" spans="1:8" ht="15">
      <c r="A373" s="34"/>
      <c r="B373" s="47" t="s">
        <v>38</v>
      </c>
      <c r="C373" s="100">
        <v>25</v>
      </c>
      <c r="D373" s="100">
        <v>25</v>
      </c>
      <c r="E373" s="100"/>
      <c r="F373" s="101"/>
      <c r="H373" s="20"/>
    </row>
    <row r="374" spans="1:8" ht="15">
      <c r="A374" s="34"/>
      <c r="B374" s="105" t="s">
        <v>63</v>
      </c>
      <c r="C374" s="36">
        <v>1.414</v>
      </c>
      <c r="D374" s="36">
        <v>1.414</v>
      </c>
      <c r="E374" s="36"/>
      <c r="F374" s="37"/>
      <c r="H374" s="20"/>
    </row>
    <row r="375" spans="1:8" ht="15">
      <c r="A375" s="43"/>
      <c r="B375" s="113" t="s">
        <v>84</v>
      </c>
      <c r="C375" s="45">
        <v>5.03</v>
      </c>
      <c r="D375" s="45">
        <v>3.954</v>
      </c>
      <c r="E375" s="45">
        <v>0</v>
      </c>
      <c r="F375" s="46">
        <v>0</v>
      </c>
      <c r="G375" s="20"/>
      <c r="H375" s="20"/>
    </row>
    <row r="376" spans="1:6" ht="15">
      <c r="A376" s="29" t="s">
        <v>130</v>
      </c>
      <c r="B376" s="64" t="s">
        <v>112</v>
      </c>
      <c r="C376" s="31"/>
      <c r="D376" s="31"/>
      <c r="E376" s="31"/>
      <c r="F376" s="32"/>
    </row>
    <row r="377" spans="1:6" ht="15">
      <c r="A377" s="34"/>
      <c r="B377" s="35" t="s">
        <v>38</v>
      </c>
      <c r="C377" s="36">
        <v>3.876</v>
      </c>
      <c r="D377" s="36">
        <v>13.572</v>
      </c>
      <c r="E377" s="36">
        <v>9.696</v>
      </c>
      <c r="F377" s="37"/>
    </row>
    <row r="378" spans="1:10" ht="15">
      <c r="A378" s="34"/>
      <c r="B378" s="38" t="s">
        <v>63</v>
      </c>
      <c r="C378" s="36">
        <v>143.452</v>
      </c>
      <c r="D378" s="36">
        <v>157.572</v>
      </c>
      <c r="E378" s="36">
        <v>14.120000000000005</v>
      </c>
      <c r="F378" s="37"/>
      <c r="G378" s="20"/>
      <c r="H378" s="20"/>
      <c r="J378" s="20"/>
    </row>
    <row r="379" spans="1:11" ht="15">
      <c r="A379" s="34"/>
      <c r="B379" s="41" t="s">
        <v>94</v>
      </c>
      <c r="C379" s="179">
        <v>22503</v>
      </c>
      <c r="D379" s="179">
        <v>13525</v>
      </c>
      <c r="E379" s="179">
        <v>155</v>
      </c>
      <c r="F379" s="180">
        <v>9133</v>
      </c>
      <c r="G379" s="20"/>
      <c r="H379" s="181"/>
      <c r="I379" s="20"/>
      <c r="K379" s="20"/>
    </row>
    <row r="380" spans="1:11" ht="15">
      <c r="A380" s="34"/>
      <c r="B380" s="42" t="s">
        <v>84</v>
      </c>
      <c r="C380" s="36">
        <v>38.162</v>
      </c>
      <c r="D380" s="36">
        <v>36.257999999999996</v>
      </c>
      <c r="E380" s="36">
        <v>7.9799999999999995</v>
      </c>
      <c r="F380" s="37">
        <v>19.799</v>
      </c>
      <c r="G380" s="20"/>
      <c r="H380" s="20"/>
      <c r="I380" s="20"/>
      <c r="J380" s="20"/>
      <c r="K380" s="20"/>
    </row>
    <row r="381" spans="1:11" ht="15">
      <c r="A381" s="25"/>
      <c r="B381" s="26" t="s">
        <v>33</v>
      </c>
      <c r="C381" s="27">
        <v>18.215</v>
      </c>
      <c r="D381" s="27">
        <v>18.215</v>
      </c>
      <c r="E381" s="27"/>
      <c r="F381" s="28">
        <v>0</v>
      </c>
      <c r="G381" s="20"/>
      <c r="I381" s="20"/>
      <c r="J381" s="20"/>
      <c r="K381" s="20"/>
    </row>
    <row r="382" spans="1:6" ht="15">
      <c r="A382" s="12" t="s">
        <v>131</v>
      </c>
      <c r="B382" s="13" t="s">
        <v>113</v>
      </c>
      <c r="C382" s="14"/>
      <c r="D382" s="14"/>
      <c r="E382" s="14"/>
      <c r="F382" s="15"/>
    </row>
    <row r="383" spans="1:8" ht="15">
      <c r="A383" s="34"/>
      <c r="B383" s="35" t="s">
        <v>38</v>
      </c>
      <c r="C383" s="100">
        <v>4.818</v>
      </c>
      <c r="D383" s="100">
        <v>5.368</v>
      </c>
      <c r="E383" s="100">
        <v>0.55</v>
      </c>
      <c r="F383" s="101"/>
      <c r="H383" s="20"/>
    </row>
    <row r="384" spans="1:6" ht="15">
      <c r="A384" s="34"/>
      <c r="B384" s="38" t="s">
        <v>63</v>
      </c>
      <c r="C384" s="36">
        <v>5.452999999999999</v>
      </c>
      <c r="D384" s="36">
        <v>5.452999999999999</v>
      </c>
      <c r="E384" s="36">
        <v>0</v>
      </c>
      <c r="F384" s="37">
        <v>0</v>
      </c>
    </row>
    <row r="385" spans="1:8" ht="15">
      <c r="A385" s="43"/>
      <c r="B385" s="67" t="s">
        <v>84</v>
      </c>
      <c r="C385" s="45">
        <v>6.95</v>
      </c>
      <c r="D385" s="45">
        <v>7.67</v>
      </c>
      <c r="E385" s="45">
        <v>0.72</v>
      </c>
      <c r="F385" s="46">
        <v>0</v>
      </c>
      <c r="G385" s="20"/>
      <c r="H385" s="20"/>
    </row>
    <row r="386" spans="1:6" ht="15">
      <c r="A386" s="29" t="s">
        <v>132</v>
      </c>
      <c r="B386" s="64" t="s">
        <v>62</v>
      </c>
      <c r="C386" s="31"/>
      <c r="D386" s="31"/>
      <c r="E386" s="31"/>
      <c r="F386" s="32"/>
    </row>
    <row r="387" spans="1:6" ht="15">
      <c r="A387" s="34"/>
      <c r="B387" s="38" t="s">
        <v>63</v>
      </c>
      <c r="C387" s="36">
        <v>4.145</v>
      </c>
      <c r="D387" s="36">
        <v>4.145</v>
      </c>
      <c r="E387" s="36">
        <v>0</v>
      </c>
      <c r="F387" s="37">
        <v>0</v>
      </c>
    </row>
    <row r="388" spans="1:6" ht="15">
      <c r="A388" s="129"/>
      <c r="B388" s="41" t="s">
        <v>94</v>
      </c>
      <c r="C388" s="179">
        <v>925</v>
      </c>
      <c r="D388" s="179"/>
      <c r="E388" s="179"/>
      <c r="F388" s="180">
        <v>925</v>
      </c>
    </row>
    <row r="389" spans="1:7" ht="15">
      <c r="A389" s="34"/>
      <c r="B389" s="42" t="s">
        <v>84</v>
      </c>
      <c r="C389" s="36">
        <v>5.465</v>
      </c>
      <c r="D389" s="36">
        <v>5.465</v>
      </c>
      <c r="E389" s="36">
        <v>0</v>
      </c>
      <c r="F389" s="37">
        <v>0</v>
      </c>
      <c r="G389" s="20"/>
    </row>
    <row r="390" spans="1:6" ht="15">
      <c r="A390" s="25"/>
      <c r="B390" s="26" t="s">
        <v>33</v>
      </c>
      <c r="C390" s="27">
        <v>6.759</v>
      </c>
      <c r="D390" s="27">
        <v>6.759</v>
      </c>
      <c r="E390" s="27"/>
      <c r="F390" s="28">
        <v>0</v>
      </c>
    </row>
    <row r="391" spans="1:6" ht="15">
      <c r="A391" s="12" t="s">
        <v>133</v>
      </c>
      <c r="B391" s="60" t="s">
        <v>114</v>
      </c>
      <c r="C391" s="14"/>
      <c r="D391" s="14"/>
      <c r="E391" s="14"/>
      <c r="F391" s="15"/>
    </row>
    <row r="392" spans="1:7" ht="15">
      <c r="A392" s="43"/>
      <c r="B392" s="109" t="s">
        <v>73</v>
      </c>
      <c r="C392" s="45">
        <v>5.179</v>
      </c>
      <c r="D392" s="45">
        <v>0.698</v>
      </c>
      <c r="E392" s="45">
        <v>0</v>
      </c>
      <c r="F392" s="46">
        <v>4.681</v>
      </c>
      <c r="G392" s="20"/>
    </row>
    <row r="393" spans="1:6" ht="15">
      <c r="A393" s="29" t="s">
        <v>134</v>
      </c>
      <c r="B393" s="64" t="s">
        <v>9</v>
      </c>
      <c r="C393" s="31"/>
      <c r="D393" s="31"/>
      <c r="E393" s="182"/>
      <c r="F393" s="32"/>
    </row>
    <row r="394" spans="1:6" ht="15">
      <c r="A394" s="25"/>
      <c r="B394" s="183" t="s">
        <v>63</v>
      </c>
      <c r="C394" s="27">
        <v>0.593</v>
      </c>
      <c r="D394" s="27">
        <v>0.593</v>
      </c>
      <c r="E394" s="184"/>
      <c r="F394" s="185"/>
    </row>
    <row r="395" spans="1:6" ht="15">
      <c r="A395" s="43"/>
      <c r="B395" s="143" t="s">
        <v>94</v>
      </c>
      <c r="C395" s="62">
        <v>1120</v>
      </c>
      <c r="D395" s="62"/>
      <c r="E395" s="62"/>
      <c r="F395" s="63">
        <v>1120</v>
      </c>
    </row>
    <row r="396" spans="1:6" ht="15">
      <c r="A396" s="12" t="s">
        <v>135</v>
      </c>
      <c r="B396" s="60" t="s">
        <v>115</v>
      </c>
      <c r="C396" s="14"/>
      <c r="D396" s="14"/>
      <c r="E396" s="186"/>
      <c r="F396" s="15"/>
    </row>
    <row r="397" spans="1:6" ht="15">
      <c r="A397" s="43"/>
      <c r="B397" s="187" t="s">
        <v>63</v>
      </c>
      <c r="C397" s="45">
        <v>9.344</v>
      </c>
      <c r="D397" s="45"/>
      <c r="E397" s="188"/>
      <c r="F397" s="46">
        <v>9.344</v>
      </c>
    </row>
    <row r="398" spans="1:6" ht="15">
      <c r="A398" s="29" t="s">
        <v>136</v>
      </c>
      <c r="B398" s="30" t="s">
        <v>116</v>
      </c>
      <c r="C398" s="31"/>
      <c r="D398" s="31"/>
      <c r="E398" s="31"/>
      <c r="F398" s="32"/>
    </row>
    <row r="399" spans="1:6" ht="15">
      <c r="A399" s="43"/>
      <c r="B399" s="189" t="s">
        <v>63</v>
      </c>
      <c r="C399" s="45">
        <v>2.184</v>
      </c>
      <c r="D399" s="45">
        <v>2.184</v>
      </c>
      <c r="E399" s="45"/>
      <c r="F399" s="46"/>
    </row>
    <row r="400" spans="1:6" ht="15">
      <c r="A400" s="29"/>
      <c r="B400" s="30" t="s">
        <v>188</v>
      </c>
      <c r="C400" s="31"/>
      <c r="D400" s="31"/>
      <c r="E400" s="31"/>
      <c r="F400" s="32"/>
    </row>
    <row r="401" spans="1:6" ht="15">
      <c r="A401" s="43"/>
      <c r="B401" s="189" t="s">
        <v>63</v>
      </c>
      <c r="C401" s="45">
        <v>2.1</v>
      </c>
      <c r="D401" s="45">
        <v>2.5</v>
      </c>
      <c r="E401" s="45">
        <v>0.4</v>
      </c>
      <c r="F401" s="46"/>
    </row>
    <row r="402" spans="1:6" ht="15">
      <c r="A402" s="12"/>
      <c r="B402" s="190" t="s">
        <v>189</v>
      </c>
      <c r="C402" s="14"/>
      <c r="D402" s="14"/>
      <c r="E402" s="14"/>
      <c r="F402" s="15"/>
    </row>
    <row r="403" spans="1:6" ht="15">
      <c r="A403" s="178"/>
      <c r="B403" s="191" t="s">
        <v>94</v>
      </c>
      <c r="C403" s="192">
        <v>751</v>
      </c>
      <c r="D403" s="192"/>
      <c r="E403" s="192"/>
      <c r="F403" s="193">
        <v>751</v>
      </c>
    </row>
    <row r="404" spans="1:6" ht="15">
      <c r="A404" s="43"/>
      <c r="B404" s="194" t="s">
        <v>33</v>
      </c>
      <c r="C404" s="45">
        <v>3.473</v>
      </c>
      <c r="D404" s="45">
        <v>3.473</v>
      </c>
      <c r="E404" s="45"/>
      <c r="F404" s="46">
        <v>0</v>
      </c>
    </row>
    <row r="405" spans="1:6" ht="15">
      <c r="A405" s="70" t="s">
        <v>137</v>
      </c>
      <c r="B405" s="71" t="s">
        <v>71</v>
      </c>
      <c r="C405" s="72"/>
      <c r="D405" s="72"/>
      <c r="E405" s="72"/>
      <c r="F405" s="73"/>
    </row>
    <row r="406" spans="1:6" ht="15">
      <c r="A406" s="34"/>
      <c r="B406" s="195" t="s">
        <v>63</v>
      </c>
      <c r="C406" s="36">
        <v>1.231</v>
      </c>
      <c r="D406" s="36">
        <v>1.231</v>
      </c>
      <c r="E406" s="36"/>
      <c r="F406" s="37"/>
    </row>
    <row r="407" spans="1:6" ht="15">
      <c r="A407" s="34"/>
      <c r="B407" s="145" t="s">
        <v>84</v>
      </c>
      <c r="C407" s="36">
        <v>1.15</v>
      </c>
      <c r="D407" s="36">
        <v>0</v>
      </c>
      <c r="E407" s="36">
        <v>0</v>
      </c>
      <c r="F407" s="37">
        <v>1.15</v>
      </c>
    </row>
    <row r="408" spans="1:6" ht="15">
      <c r="A408" s="9"/>
      <c r="B408" s="196" t="s">
        <v>33</v>
      </c>
      <c r="C408" s="127">
        <v>31.846</v>
      </c>
      <c r="D408" s="127">
        <v>31.846</v>
      </c>
      <c r="E408" s="127"/>
      <c r="F408" s="128">
        <v>0</v>
      </c>
    </row>
    <row r="409" spans="1:6" ht="15">
      <c r="A409" s="9"/>
      <c r="B409" s="197" t="s">
        <v>65</v>
      </c>
      <c r="C409" s="198"/>
      <c r="D409" s="198"/>
      <c r="E409" s="198"/>
      <c r="F409" s="199"/>
    </row>
    <row r="410" spans="1:6" ht="15">
      <c r="A410" s="34" t="s">
        <v>124</v>
      </c>
      <c r="B410" s="134" t="s">
        <v>61</v>
      </c>
      <c r="C410" s="98"/>
      <c r="D410" s="98"/>
      <c r="E410" s="98"/>
      <c r="F410" s="99"/>
    </row>
    <row r="411" spans="1:6" ht="15">
      <c r="A411" s="34"/>
      <c r="B411" s="47" t="s">
        <v>38</v>
      </c>
      <c r="C411" s="36">
        <v>0.125</v>
      </c>
      <c r="D411" s="36"/>
      <c r="E411" s="36"/>
      <c r="F411" s="37">
        <v>0.125</v>
      </c>
    </row>
    <row r="412" spans="1:6" ht="15">
      <c r="A412" s="146"/>
      <c r="B412" s="147" t="s">
        <v>37</v>
      </c>
      <c r="C412" s="148"/>
      <c r="D412" s="148"/>
      <c r="E412" s="148"/>
      <c r="F412" s="149"/>
    </row>
    <row r="413" spans="1:6" ht="15">
      <c r="A413" s="262" t="s">
        <v>31</v>
      </c>
      <c r="B413" s="263"/>
      <c r="C413" s="263"/>
      <c r="D413" s="263"/>
      <c r="E413" s="263"/>
      <c r="F413" s="264"/>
    </row>
    <row r="414" spans="1:6" ht="15">
      <c r="A414" s="200"/>
      <c r="B414" s="201" t="s">
        <v>35</v>
      </c>
      <c r="C414" s="202"/>
      <c r="D414" s="202"/>
      <c r="E414" s="202"/>
      <c r="F414" s="203"/>
    </row>
    <row r="415" spans="1:6" s="208" customFormat="1" ht="15">
      <c r="A415" s="204"/>
      <c r="B415" s="205" t="s">
        <v>193</v>
      </c>
      <c r="C415" s="206"/>
      <c r="D415" s="206"/>
      <c r="E415" s="206"/>
      <c r="F415" s="207"/>
    </row>
    <row r="416" spans="1:6" s="208" customFormat="1" ht="15">
      <c r="A416" s="209"/>
      <c r="B416" s="210" t="s">
        <v>84</v>
      </c>
      <c r="C416" s="68">
        <v>0.772</v>
      </c>
      <c r="D416" s="68">
        <v>0</v>
      </c>
      <c r="E416" s="68">
        <v>0</v>
      </c>
      <c r="F416" s="69">
        <v>0.772</v>
      </c>
    </row>
    <row r="417" spans="1:6" s="208" customFormat="1" ht="15">
      <c r="A417" s="204"/>
      <c r="B417" s="205" t="s">
        <v>21</v>
      </c>
      <c r="C417" s="206"/>
      <c r="D417" s="206"/>
      <c r="E417" s="206"/>
      <c r="F417" s="207"/>
    </row>
    <row r="418" spans="1:6" s="208" customFormat="1" ht="15">
      <c r="A418" s="209"/>
      <c r="B418" s="210" t="s">
        <v>33</v>
      </c>
      <c r="C418" s="68">
        <v>2.5</v>
      </c>
      <c r="D418" s="68">
        <v>2.5</v>
      </c>
      <c r="E418" s="68"/>
      <c r="F418" s="69">
        <v>0</v>
      </c>
    </row>
    <row r="419" spans="1:6" ht="15">
      <c r="A419" s="29"/>
      <c r="B419" s="211" t="s">
        <v>69</v>
      </c>
      <c r="C419" s="31"/>
      <c r="D419" s="31"/>
      <c r="E419" s="31"/>
      <c r="F419" s="32"/>
    </row>
    <row r="420" spans="1:7" ht="15">
      <c r="A420" s="34"/>
      <c r="B420" s="195" t="s">
        <v>63</v>
      </c>
      <c r="C420" s="36">
        <v>0.06</v>
      </c>
      <c r="D420" s="36"/>
      <c r="E420" s="36"/>
      <c r="F420" s="37">
        <v>0.06</v>
      </c>
      <c r="G420" s="20"/>
    </row>
    <row r="421" spans="1:7" ht="15">
      <c r="A421" s="204"/>
      <c r="B421" s="205" t="s">
        <v>22</v>
      </c>
      <c r="C421" s="206"/>
      <c r="D421" s="206"/>
      <c r="E421" s="206"/>
      <c r="F421" s="207"/>
      <c r="G421" s="20"/>
    </row>
    <row r="422" spans="1:7" ht="15">
      <c r="A422" s="212"/>
      <c r="B422" s="213" t="s">
        <v>84</v>
      </c>
      <c r="C422" s="214">
        <v>65.50999999999999</v>
      </c>
      <c r="D422" s="214">
        <v>1.3</v>
      </c>
      <c r="E422" s="214">
        <v>0</v>
      </c>
      <c r="F422" s="215">
        <v>64.21000000000001</v>
      </c>
      <c r="G422" s="20"/>
    </row>
    <row r="423" spans="1:7" ht="15">
      <c r="A423" s="209"/>
      <c r="B423" s="210" t="s">
        <v>33</v>
      </c>
      <c r="C423" s="68">
        <v>33.2</v>
      </c>
      <c r="D423" s="68">
        <v>33.2</v>
      </c>
      <c r="E423" s="68"/>
      <c r="F423" s="69">
        <v>0</v>
      </c>
      <c r="G423" s="20"/>
    </row>
    <row r="424" spans="1:7" ht="15">
      <c r="A424" s="216"/>
      <c r="B424" s="217" t="s">
        <v>23</v>
      </c>
      <c r="C424" s="218"/>
      <c r="D424" s="218"/>
      <c r="E424" s="218"/>
      <c r="F424" s="219"/>
      <c r="G424" s="20"/>
    </row>
    <row r="425" spans="1:7" ht="15">
      <c r="A425" s="216"/>
      <c r="B425" s="220" t="s">
        <v>33</v>
      </c>
      <c r="C425" s="218">
        <v>0.9</v>
      </c>
      <c r="D425" s="218">
        <v>0.9</v>
      </c>
      <c r="E425" s="218"/>
      <c r="F425" s="219"/>
      <c r="G425" s="20"/>
    </row>
    <row r="426" spans="1:6" ht="15">
      <c r="A426" s="12"/>
      <c r="B426" s="221" t="s">
        <v>44</v>
      </c>
      <c r="C426" s="14"/>
      <c r="D426" s="14"/>
      <c r="E426" s="14"/>
      <c r="F426" s="15"/>
    </row>
    <row r="427" spans="1:6" s="5" customFormat="1" ht="15">
      <c r="A427" s="43"/>
      <c r="B427" s="189" t="s">
        <v>63</v>
      </c>
      <c r="C427" s="45">
        <v>0.01</v>
      </c>
      <c r="D427" s="45"/>
      <c r="E427" s="45"/>
      <c r="F427" s="46">
        <v>0.01</v>
      </c>
    </row>
    <row r="428" spans="1:6" s="5" customFormat="1" ht="15">
      <c r="A428" s="204"/>
      <c r="B428" s="205" t="s">
        <v>194</v>
      </c>
      <c r="C428" s="206"/>
      <c r="D428" s="206"/>
      <c r="E428" s="206"/>
      <c r="F428" s="207"/>
    </row>
    <row r="429" spans="1:6" s="5" customFormat="1" ht="15">
      <c r="A429" s="209"/>
      <c r="B429" s="210" t="s">
        <v>33</v>
      </c>
      <c r="C429" s="68">
        <v>2.5</v>
      </c>
      <c r="D429" s="68"/>
      <c r="E429" s="68"/>
      <c r="F429" s="69">
        <v>2.5</v>
      </c>
    </row>
    <row r="430" spans="1:6" ht="15">
      <c r="A430" s="200"/>
      <c r="B430" s="222"/>
      <c r="C430" s="202"/>
      <c r="D430" s="202"/>
      <c r="E430" s="202"/>
      <c r="F430" s="203"/>
    </row>
    <row r="431" spans="1:6" ht="15">
      <c r="A431" s="34"/>
      <c r="B431" s="97" t="s">
        <v>36</v>
      </c>
      <c r="C431" s="98"/>
      <c r="D431" s="98"/>
      <c r="E431" s="98"/>
      <c r="F431" s="99"/>
    </row>
    <row r="432" spans="1:6" ht="15">
      <c r="A432" s="25"/>
      <c r="B432" s="223" t="s">
        <v>65</v>
      </c>
      <c r="C432" s="27"/>
      <c r="D432" s="27"/>
      <c r="E432" s="27"/>
      <c r="F432" s="28"/>
    </row>
    <row r="433" spans="1:6" ht="15">
      <c r="A433" s="12"/>
      <c r="B433" s="190" t="s">
        <v>93</v>
      </c>
      <c r="C433" s="48"/>
      <c r="D433" s="48"/>
      <c r="E433" s="48"/>
      <c r="F433" s="49"/>
    </row>
    <row r="434" spans="1:6" ht="15">
      <c r="A434" s="43"/>
      <c r="B434" s="75" t="s">
        <v>33</v>
      </c>
      <c r="C434" s="45">
        <v>0.7</v>
      </c>
      <c r="D434" s="45"/>
      <c r="E434" s="45"/>
      <c r="F434" s="46">
        <v>0.7</v>
      </c>
    </row>
    <row r="435" spans="1:6" ht="15">
      <c r="A435" s="12"/>
      <c r="B435" s="190" t="s">
        <v>195</v>
      </c>
      <c r="C435" s="48"/>
      <c r="D435" s="48"/>
      <c r="E435" s="48"/>
      <c r="F435" s="49"/>
    </row>
    <row r="436" spans="1:6" ht="15">
      <c r="A436" s="43"/>
      <c r="B436" s="75" t="s">
        <v>33</v>
      </c>
      <c r="C436" s="45">
        <v>1.2</v>
      </c>
      <c r="D436" s="45"/>
      <c r="E436" s="45"/>
      <c r="F436" s="46">
        <v>1.2</v>
      </c>
    </row>
    <row r="437" spans="1:6" ht="15.75" thickBot="1">
      <c r="A437" s="51"/>
      <c r="B437" s="224"/>
      <c r="C437" s="52"/>
      <c r="D437" s="52"/>
      <c r="E437" s="52"/>
      <c r="F437" s="53"/>
    </row>
    <row r="438" spans="1:6" ht="15.75" thickBot="1">
      <c r="A438" s="135"/>
      <c r="B438" s="136"/>
      <c r="C438" s="137"/>
      <c r="D438" s="137"/>
      <c r="E438" s="137"/>
      <c r="F438" s="138"/>
    </row>
    <row r="439" spans="1:6" ht="15.75" customHeight="1">
      <c r="A439" s="270"/>
      <c r="B439" s="271"/>
      <c r="C439" s="271"/>
      <c r="D439" s="271"/>
      <c r="E439" s="271"/>
      <c r="F439" s="272"/>
    </row>
    <row r="440" spans="1:6" ht="15">
      <c r="A440" s="70"/>
      <c r="B440" s="225"/>
      <c r="C440" s="225"/>
      <c r="D440" s="225"/>
      <c r="E440" s="225"/>
      <c r="F440" s="226"/>
    </row>
    <row r="441" spans="1:6" ht="15">
      <c r="A441" s="43"/>
      <c r="B441" s="142"/>
      <c r="C441" s="143"/>
      <c r="D441" s="143"/>
      <c r="E441" s="143"/>
      <c r="F441" s="227"/>
    </row>
    <row r="442" spans="1:6" ht="15.75" thickBot="1">
      <c r="A442" s="228"/>
      <c r="B442" s="229" t="s">
        <v>32</v>
      </c>
      <c r="C442" s="230"/>
      <c r="D442" s="230"/>
      <c r="E442" s="230"/>
      <c r="F442" s="231"/>
    </row>
    <row r="443" spans="1:6" ht="15">
      <c r="A443" s="232"/>
      <c r="B443" s="232"/>
      <c r="C443" s="233"/>
      <c r="D443" s="233"/>
      <c r="E443" s="232"/>
      <c r="F443" s="233"/>
    </row>
    <row r="444" ht="16.5" customHeight="1">
      <c r="B444" s="4" t="s">
        <v>99</v>
      </c>
    </row>
    <row r="445" ht="15">
      <c r="B445" s="4" t="s">
        <v>100</v>
      </c>
    </row>
    <row r="446" spans="2:7" ht="15">
      <c r="B446" s="234" t="s">
        <v>186</v>
      </c>
      <c r="D446" s="260"/>
      <c r="E446" s="260"/>
      <c r="F446" s="260"/>
      <c r="G446" s="260"/>
    </row>
  </sheetData>
  <sheetProtection/>
  <mergeCells count="17">
    <mergeCell ref="A413:F413"/>
    <mergeCell ref="D8:D9"/>
    <mergeCell ref="E8:E9"/>
    <mergeCell ref="F8:F9"/>
    <mergeCell ref="A11:F11"/>
    <mergeCell ref="A314:F314"/>
    <mergeCell ref="A348:F348"/>
    <mergeCell ref="A439:F439"/>
    <mergeCell ref="D446:G446"/>
    <mergeCell ref="A1:F1"/>
    <mergeCell ref="A3:F3"/>
    <mergeCell ref="A4:F4"/>
    <mergeCell ref="A5:F5"/>
    <mergeCell ref="A6:F6"/>
    <mergeCell ref="A8:A9"/>
    <mergeCell ref="B8:B9"/>
    <mergeCell ref="C8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2013-11-11T08:50:34Z</cp:lastPrinted>
  <dcterms:created xsi:type="dcterms:W3CDTF">1996-10-14T23:33:28Z</dcterms:created>
  <dcterms:modified xsi:type="dcterms:W3CDTF">2013-11-11T08:55:31Z</dcterms:modified>
  <cp:category/>
  <cp:version/>
  <cp:contentType/>
  <cp:contentStatus/>
</cp:coreProperties>
</file>